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activeTab="1"/>
  </bookViews>
  <sheets>
    <sheet name="Hoja2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P7" i="3" l="1"/>
  <c r="Q7" i="3" s="1"/>
  <c r="R7" i="3" s="1"/>
  <c r="P8" i="3"/>
  <c r="Q8" i="3" s="1"/>
  <c r="R8" i="3" s="1"/>
  <c r="P9" i="3"/>
  <c r="Q9" i="3" s="1"/>
  <c r="R9" i="3" s="1"/>
  <c r="P10" i="3"/>
  <c r="Q10" i="3" s="1"/>
  <c r="P11" i="3"/>
  <c r="Q11" i="3" s="1"/>
  <c r="R11" i="3" s="1"/>
  <c r="P12" i="3"/>
  <c r="Q12" i="3" s="1"/>
  <c r="R12" i="3" s="1"/>
  <c r="P13" i="3"/>
  <c r="Q13" i="3" s="1"/>
  <c r="P15" i="3"/>
  <c r="Q15" i="3" s="1"/>
  <c r="R15" i="3" s="1"/>
  <c r="P16" i="3"/>
  <c r="Q16" i="3" s="1"/>
  <c r="R16" i="3" s="1"/>
  <c r="P17" i="3"/>
  <c r="Q17" i="3" s="1"/>
  <c r="R17" i="3" s="1"/>
  <c r="P18" i="3"/>
  <c r="Q18" i="3" s="1"/>
  <c r="P19" i="3"/>
  <c r="Q19" i="3" s="1"/>
  <c r="R19" i="3" s="1"/>
  <c r="P20" i="3"/>
  <c r="Q20" i="3"/>
  <c r="R20" i="3" s="1"/>
  <c r="P21" i="3"/>
  <c r="Q21" i="3" s="1"/>
  <c r="P23" i="3"/>
  <c r="Q23" i="3" s="1"/>
  <c r="R23" i="3" s="1"/>
  <c r="P24" i="3"/>
  <c r="Q24" i="3" s="1"/>
  <c r="R24" i="3" s="1"/>
  <c r="P25" i="3"/>
  <c r="Q25" i="3" s="1"/>
  <c r="R25" i="3" s="1"/>
  <c r="P26" i="3"/>
  <c r="Q26" i="3"/>
  <c r="R26" i="3" s="1"/>
  <c r="P30" i="3"/>
  <c r="Q30" i="3" s="1"/>
  <c r="R30" i="3" s="1"/>
  <c r="P31" i="3"/>
  <c r="Q31" i="3" s="1"/>
  <c r="R31" i="3" s="1"/>
  <c r="P32" i="3"/>
  <c r="Q32" i="3" s="1"/>
  <c r="R32" i="3" s="1"/>
  <c r="P33" i="3"/>
  <c r="Q33" i="3" s="1"/>
  <c r="R33" i="3" s="1"/>
  <c r="P34" i="3"/>
  <c r="Q34" i="3" s="1"/>
  <c r="R34" i="3" s="1"/>
  <c r="P35" i="3"/>
  <c r="Q35" i="3" s="1"/>
  <c r="R35" i="3" s="1"/>
  <c r="P37" i="3"/>
  <c r="Q37" i="3" s="1"/>
  <c r="R37" i="3" s="1"/>
  <c r="P38" i="3"/>
  <c r="Q38" i="3" s="1"/>
  <c r="R38" i="3" s="1"/>
  <c r="P39" i="3"/>
  <c r="Q39" i="3" s="1"/>
  <c r="R39" i="3" s="1"/>
  <c r="P40" i="3"/>
  <c r="Q40" i="3" s="1"/>
  <c r="R40" i="3" s="1"/>
  <c r="P41" i="3"/>
  <c r="Q41" i="3"/>
  <c r="R41" i="3" s="1"/>
  <c r="P42" i="3"/>
  <c r="Q42" i="3" s="1"/>
  <c r="R42" i="3" s="1"/>
  <c r="R13" i="3" l="1"/>
  <c r="R10" i="3"/>
  <c r="R18" i="3"/>
  <c r="R21" i="3"/>
  <c r="F37" i="3"/>
  <c r="D37" i="3" s="1"/>
  <c r="F15" i="3"/>
  <c r="D15" i="3" s="1"/>
  <c r="F23" i="3"/>
  <c r="D23" i="3" s="1"/>
  <c r="F30" i="3" l="1"/>
  <c r="D30" i="3" s="1"/>
  <c r="F7" i="3" l="1"/>
  <c r="D7" i="3" s="1"/>
  <c r="M19" i="2"/>
  <c r="O19" i="2" s="1"/>
  <c r="M18" i="2"/>
  <c r="P18" i="2" s="1"/>
  <c r="U18" i="2" s="1"/>
  <c r="J21" i="2"/>
  <c r="M20" i="2"/>
  <c r="O20" i="2" s="1"/>
  <c r="M17" i="2"/>
  <c r="P17" i="2" s="1"/>
  <c r="M16" i="2"/>
  <c r="O16" i="2" s="1"/>
  <c r="M15" i="2"/>
  <c r="P15" i="2" s="1"/>
  <c r="M14" i="2"/>
  <c r="O14" i="2" s="1"/>
  <c r="O18" i="2" l="1"/>
  <c r="P19" i="2"/>
  <c r="T18" i="2"/>
  <c r="P14" i="2"/>
  <c r="U14" i="2" s="1"/>
  <c r="P20" i="2"/>
  <c r="U20" i="2" s="1"/>
  <c r="P16" i="2"/>
  <c r="U16" i="2" s="1"/>
  <c r="F14" i="2"/>
  <c r="T17" i="2"/>
  <c r="U17" i="2"/>
  <c r="T15" i="2"/>
  <c r="U15" i="2"/>
  <c r="T14" i="2"/>
  <c r="O15" i="2"/>
  <c r="T16" i="2"/>
  <c r="O17" i="2"/>
  <c r="J13" i="2"/>
  <c r="T20" i="2" l="1"/>
  <c r="T19" i="2"/>
  <c r="U19" i="2"/>
  <c r="M8" i="2"/>
  <c r="O8" i="2" s="1"/>
  <c r="M12" i="2"/>
  <c r="O12" i="2" s="1"/>
  <c r="M11" i="2"/>
  <c r="O11" i="2" s="1"/>
  <c r="M10" i="2"/>
  <c r="O10" i="2" s="1"/>
  <c r="M9" i="2"/>
  <c r="O9" i="2" s="1"/>
  <c r="P8" i="2" l="1"/>
  <c r="P12" i="2"/>
  <c r="P11" i="2"/>
  <c r="P10" i="2"/>
  <c r="P9" i="2"/>
  <c r="F8" i="2"/>
  <c r="D14" i="2" s="1"/>
  <c r="T12" i="2" l="1"/>
  <c r="U12" i="2"/>
  <c r="T11" i="2"/>
  <c r="U11" i="2"/>
  <c r="T10" i="2"/>
  <c r="U10" i="2"/>
  <c r="T9" i="2"/>
  <c r="U9" i="2"/>
  <c r="T8" i="2"/>
  <c r="U8" i="2"/>
</calcChain>
</file>

<file path=xl/sharedStrings.xml><?xml version="1.0" encoding="utf-8"?>
<sst xmlns="http://schemas.openxmlformats.org/spreadsheetml/2006/main" count="176" uniqueCount="128">
  <si>
    <t xml:space="preserve">MATRIZ DE SEGUIMIENTO PLAN DE ACCION AGENDA AMBIENTAL MUNICIPAL </t>
  </si>
  <si>
    <t xml:space="preserve">AVANCE DE LA META FISICA A LA FECHA </t>
  </si>
  <si>
    <t>FECHA DE EVALUACIÓN ____________________</t>
  </si>
  <si>
    <t xml:space="preserve">CALIFICACION CUMPLIMIENTO AÑO ACTUAL                             ALTO 80% - 100%                      MEDIO 50%-79%                          BAJO 0% - 49% </t>
  </si>
  <si>
    <t>%  CUMPLIMIENTO DE  META FISICA CUATRENIO ACTUAL (CORTO / MEDIANO / LARGO PLAZO)</t>
  </si>
  <si>
    <t xml:space="preserve">PROGRAMA </t>
  </si>
  <si>
    <t xml:space="preserve">PROYECTO </t>
  </si>
  <si>
    <t>ACTIVIDADES</t>
  </si>
  <si>
    <t>META</t>
  </si>
  <si>
    <t>PLAN DE ACCION</t>
  </si>
  <si>
    <t>A</t>
  </si>
  <si>
    <t>B</t>
  </si>
  <si>
    <t>C</t>
  </si>
  <si>
    <t>D</t>
  </si>
  <si>
    <t>E</t>
  </si>
  <si>
    <t>F</t>
  </si>
  <si>
    <t>H</t>
  </si>
  <si>
    <t>I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</si>
  <si>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</si>
  <si>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</si>
  <si>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</si>
  <si>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</si>
  <si>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</si>
  <si>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</si>
  <si>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</si>
  <si>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</si>
  <si>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</si>
  <si>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</si>
  <si>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</si>
  <si>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</si>
  <si>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</si>
  <si>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TOTAL DE LA GESTION AMBIENTAL</t>
  </si>
  <si>
    <t xml:space="preserve">ACUMULADO  DE CUMPLIMIENTO DE LA META  EN EL  MEDIANO  PLAZO  </t>
  </si>
  <si>
    <t>. MATRIZ DE SEGUIMIENTO A LA GESTIÓN Y AVANCE EN LAS METAS FÍSICAS DEL PLAN DE ACCION (AGENDA AMBIENTAL MUNICIPAL).</t>
  </si>
  <si>
    <t>INDICADOR</t>
  </si>
  <si>
    <t>EJECUCIÓN  DE LA GESTIÓN AMBIENTAL  SEGÚN VIGENCIA AGENDA  (12 AÑOS )</t>
  </si>
  <si>
    <r>
      <t xml:space="preserve">VIGENCIA EVALUACION (AÑO)       </t>
    </r>
    <r>
      <rPr>
        <b/>
        <sz val="11"/>
        <color theme="1"/>
        <rFont val="Calibri"/>
        <family val="2"/>
        <scheme val="minor"/>
      </rPr>
      <t>2016</t>
    </r>
  </si>
  <si>
    <r>
      <t xml:space="preserve">ALCALDIA MUNICIPAL DE </t>
    </r>
    <r>
      <rPr>
        <b/>
        <sz val="11"/>
        <color theme="1"/>
        <rFont val="Calibri"/>
        <family val="2"/>
        <scheme val="minor"/>
      </rPr>
      <t>GIRARDOT</t>
    </r>
  </si>
  <si>
    <t>Agua</t>
  </si>
  <si>
    <t xml:space="preserve">Capacitación y sensibilización ambiental a pobladores de zonas de recarga hídrica  </t>
  </si>
  <si>
    <t>Deforestación y ampliación de la frontera agricola</t>
  </si>
  <si>
    <t xml:space="preserve">Realizar el inventario de personas y zonas de recuperación hídrica </t>
  </si>
  <si>
    <t>Localización de zonas de recarga hídrica</t>
  </si>
  <si>
    <t>Preparación de talleres</t>
  </si>
  <si>
    <t>Ejecucuión de talleres</t>
  </si>
  <si>
    <t>Evaluación de talleres</t>
  </si>
  <si>
    <t>No de talleres realizados / No de talleres propuestos</t>
  </si>
  <si>
    <t>CANTIDAD DE ACTIVIDADES PROPUESTAS POR AÑO</t>
  </si>
  <si>
    <t>% DE AVANCE DEL PROGRAMA</t>
  </si>
  <si>
    <t>Realizar Cinco (5) talleres de capacitacion a todos los pobladores de las zonas de recarga hídrica</t>
  </si>
  <si>
    <t>PRIORIDAD DE LA PROBLEMATICA</t>
  </si>
  <si>
    <t>ANTECEDENTES  
(PROBLEMATICA)</t>
  </si>
  <si>
    <t>% AVANCE DEL PROYECTO</t>
  </si>
  <si>
    <t>% DE AVANCE ACTIVIDAD</t>
  </si>
  <si>
    <t xml:space="preserve">PROMEDIO AVANCE CUATRENIO </t>
  </si>
  <si>
    <t xml:space="preserve">TOTAL DE CUMPLIMIENTO DE LA META </t>
  </si>
  <si>
    <t xml:space="preserve">ACUMULADO DE CUMPLIMIENTO DE LA META EN EL LARGO PLAZO </t>
  </si>
  <si>
    <t>VALOR 
META</t>
  </si>
  <si>
    <t>% 
AÑO No. 1 
2017</t>
  </si>
  <si>
    <t>% 
AÑO No. 2
2018</t>
  </si>
  <si>
    <t>% 
AÑO No. 3
2019</t>
  </si>
  <si>
    <t>% 
AÑO No. 4
2020</t>
  </si>
  <si>
    <t>ACUMULADO  DE CUMPLIMIENTO DE LA META  EN EL  CORTO PLAZO  
2017-2020</t>
  </si>
  <si>
    <t>PLAZO
CORTO - 1
MEDIANO - 2
LARGO - 3</t>
  </si>
  <si>
    <t>G</t>
  </si>
  <si>
    <t>J</t>
  </si>
  <si>
    <t>X</t>
  </si>
  <si>
    <t>REFORESTACION</t>
  </si>
  <si>
    <t>Reforestacion del Municipio</t>
  </si>
  <si>
    <t>Georeferenciacion de los predios</t>
  </si>
  <si>
    <t>Reforestacion de Treinta (30) Ha. rurales del municipio</t>
  </si>
  <si>
    <t>No. de Ha. propuestas / No. Ha. reforestadas</t>
  </si>
  <si>
    <t>Identificacion de las zonas a reforestas</t>
  </si>
  <si>
    <t>Preparación del Terreno</t>
  </si>
  <si>
    <t>Consecucion de Material Vegetal Nativo</t>
  </si>
  <si>
    <t>Entrega de Material Vegetal Nativo</t>
  </si>
  <si>
    <t>Reforestacion</t>
  </si>
  <si>
    <t>Seguimiento</t>
  </si>
  <si>
    <t>FECHA DE REVISION</t>
  </si>
  <si>
    <t>PRIMER TRIMESTRE</t>
  </si>
  <si>
    <t>ANTECEDENTES  
(PROBLEMÁTICA)</t>
  </si>
  <si>
    <t>PRIORIDAD DE LA PROBLEMÁTICA</t>
  </si>
  <si>
    <t>SEGUNDO
TRIMESTRE</t>
  </si>
  <si>
    <t>TERCER
TRIMESTRE</t>
  </si>
  <si>
    <t>CUARTO TRIMESTRE</t>
  </si>
  <si>
    <t xml:space="preserve">MATRIZ DE SEGUIMIENTO PLAN DE ACCIÓN - AGENDA AMBIENTAL MUNICIPAL </t>
  </si>
  <si>
    <t xml:space="preserve">ESTADO DE LA GESTION AMBIENTAL
ALTO 80% - 100%
MEDIO 50%-79%
BAJO 0% - 49% </t>
  </si>
  <si>
    <t>CANTIDAD DE ACTIVIDADES EJECUTADAS
AÑO 2017</t>
  </si>
  <si>
    <t>TOTAL ACTIVIDADES EJECUTADAS</t>
  </si>
  <si>
    <t>SUELO</t>
  </si>
  <si>
    <t xml:space="preserve">LOCALIZACION Y GEOREFERENCIACIÓN </t>
  </si>
  <si>
    <t>VISITA TECNICA  AL PREDIO</t>
  </si>
  <si>
    <t>SEGUIMIENTO  AL PROYECTO</t>
  </si>
  <si>
    <t>ALCALDÍA MUNICIPAL DE TIBACUY</t>
  </si>
  <si>
    <t xml:space="preserve">Delimitar y recuperar diez (10) hectáreas (ha) de  rondas hídricas durante el cuatrienio </t>
  </si>
  <si>
    <t>AÑO 2018</t>
  </si>
  <si>
    <t>HIDRICO</t>
  </si>
  <si>
    <t>Formulación de planes y proyectos Ambientales en el Municipio de Tibacuy</t>
  </si>
  <si>
    <t>120000 mts2</t>
  </si>
  <si>
    <t xml:space="preserve">Hectáreas (ha) de rondas hídricas delimitadas y /o recuperadas </t>
  </si>
  <si>
    <t>COMPRA DE ESPECIAES FORESTALES</t>
  </si>
  <si>
    <t>VERIFICACION DEL PREDIO TERRENO A SEMBRAR</t>
  </si>
  <si>
    <t>VERIFICACION SIEMBRA ESTADO DE LOS FORESTALES</t>
  </si>
  <si>
    <t>SEGUIMIENTO Y CONTROL DE ESPECIES</t>
  </si>
  <si>
    <t>IMPLEMENTACION DE PROGRAMAS DE GERENCIA DEL PATRIMONIO PUBLICO AMBIENTAL</t>
  </si>
  <si>
    <t xml:space="preserve">Recuperar veinte hectareas de sueos degradados durante el cuatrenio </t>
  </si>
  <si>
    <t>20000 mts2</t>
  </si>
  <si>
    <t>Hectáreas de suelos degradados recuperados</t>
  </si>
  <si>
    <t xml:space="preserve">APOYO EN EL PROGRAMA DE CONTROL AMBIENTAL EN EL MUNICIPIO DE TIBACUY </t>
  </si>
  <si>
    <t>Realizar visitas periodicas de vigilancia y control a los predios de interes ambietal administrados por el municipio</t>
  </si>
  <si>
    <t>100 visitas</t>
  </si>
  <si>
    <t>Numero de visitas de vigilacia y control del patrimonio publico ambiental realizadas/año</t>
  </si>
  <si>
    <t>SEGUIMIENTO Y CONTROL PREDIOS</t>
  </si>
  <si>
    <t xml:space="preserve">VERIFICACION DE CERCADOS </t>
  </si>
  <si>
    <t>IMPLEMENTACION PROGRAMAS DE GERENCIA DE PATRIMONIO PUBLICO AMBIENTAL EN EL MUNICIPIO DE TIBACUY</t>
  </si>
  <si>
    <t>Manejar cuatro predios de reserva hidrica, reserva natural y/o importacia ambietal durante el cuatrenio</t>
  </si>
  <si>
    <t>4 predios</t>
  </si>
  <si>
    <t>Numero de predios de reserva hidrica, reserva natural, importancia ambietal manejados</t>
  </si>
  <si>
    <t>SEGUIMIENTO Y CONTROL NACEDEROS</t>
  </si>
  <si>
    <t xml:space="preserve">VERIFICACION DE NACEDEROS </t>
  </si>
  <si>
    <t>MANEJO AMBIETAL DE ACUIFEROS</t>
  </si>
  <si>
    <t>SEGUIMIENTO A LA ACTIVIDAD</t>
  </si>
  <si>
    <t>Delimitar una zona de proteccion y recarga de acuiferos</t>
  </si>
  <si>
    <t>1 zona de proteccion</t>
  </si>
  <si>
    <t>Porcentaje predio de municipio delimitados y realinderados para proteccion y recarga de acuiferos</t>
  </si>
  <si>
    <t>SEGUIMIENTO Y CONTROL DE ACUIFERO</t>
  </si>
  <si>
    <t>VERIFICACION DE ACUIFEROS</t>
  </si>
  <si>
    <t>CERCADO Y DELIMITACION DEL ACUIFERO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</si>
</sst>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7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9" fontId="2" fillId="2" borderId="3" xfId="1" applyFont="1" applyFill="1" applyBorder="1" applyAlignment="1">
      <alignment horizontal="center" vertical="center" wrapText="1"/>
    </xf>
    <xf numFmtId="9" fontId="2" fillId="0" borderId="3" xfId="1" applyFont="1" applyFill="1" applyBorder="1" applyAlignment="1">
      <alignment horizontal="center" vertical="center" wrapText="1"/>
    </xf>
    <xf numFmtId="0" fontId="4" fillId="0" borderId="0" xfId="0" applyFont="1"/>
    <xf numFmtId="9" fontId="2" fillId="0" borderId="3" xfId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/>
    </xf>
    <xf numFmtId="14" fontId="0" fillId="0" borderId="0" xfId="0" applyNumberFormat="1" applyAlignment="1">
      <alignment vertical="center" wrapText="1"/>
    </xf>
    <xf numFmtId="14" fontId="4" fillId="0" borderId="0" xfId="0" applyNumberFormat="1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/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9" fontId="9" fillId="0" borderId="3" xfId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9" fontId="9" fillId="0" borderId="3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9" fontId="9" fillId="0" borderId="7" xfId="1" applyFont="1" applyFill="1" applyBorder="1" applyAlignment="1">
      <alignment horizontal="center" vertical="center" wrapText="1"/>
    </xf>
    <xf numFmtId="9" fontId="9" fillId="0" borderId="9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9" fontId="9" fillId="0" borderId="3" xfId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9" fontId="9" fillId="0" borderId="0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9" fontId="9" fillId="0" borderId="15" xfId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0" fillId="0" borderId="15" xfId="0" applyFont="1" applyBorder="1"/>
    <xf numFmtId="0" fontId="2" fillId="0" borderId="3" xfId="0" applyFont="1" applyFill="1" applyBorder="1" applyAlignment="1">
      <alignment horizontal="center" vertical="center" wrapText="1"/>
    </xf>
    <xf numFmtId="9" fontId="2" fillId="0" borderId="7" xfId="1" applyFont="1" applyFill="1" applyBorder="1" applyAlignment="1">
      <alignment horizontal="center" vertical="center" wrapText="1"/>
    </xf>
    <xf numFmtId="9" fontId="2" fillId="0" borderId="8" xfId="1" applyFont="1" applyFill="1" applyBorder="1" applyAlignment="1">
      <alignment horizontal="center" vertical="center" wrapText="1"/>
    </xf>
    <xf numFmtId="9" fontId="2" fillId="0" borderId="9" xfId="1" applyFont="1" applyFill="1" applyBorder="1" applyAlignment="1">
      <alignment horizontal="center" vertical="center" wrapText="1"/>
    </xf>
    <xf numFmtId="9" fontId="2" fillId="0" borderId="3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6" fillId="0" borderId="0" xfId="2" applyAlignment="1">
      <alignment vertical="center" wrapText="1"/>
    </xf>
    <xf numFmtId="164" fontId="6" fillId="0" borderId="3" xfId="2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9" fontId="9" fillId="0" borderId="7" xfId="1" applyFont="1" applyFill="1" applyBorder="1" applyAlignment="1">
      <alignment horizontal="center" vertical="center" wrapText="1"/>
    </xf>
    <xf numFmtId="9" fontId="9" fillId="0" borderId="8" xfId="1" applyFont="1" applyFill="1" applyBorder="1" applyAlignment="1">
      <alignment horizontal="center" vertical="center" wrapText="1"/>
    </xf>
    <xf numFmtId="9" fontId="9" fillId="0" borderId="9" xfId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7" xfId="1" applyNumberFormat="1" applyFont="1" applyFill="1" applyBorder="1" applyAlignment="1">
      <alignment horizontal="center" vertical="center" wrapText="1"/>
    </xf>
    <xf numFmtId="0" fontId="7" fillId="3" borderId="9" xfId="1" applyNumberFormat="1" applyFont="1" applyFill="1" applyBorder="1" applyAlignment="1">
      <alignment horizontal="center" vertical="center" wrapText="1"/>
    </xf>
    <xf numFmtId="9" fontId="9" fillId="0" borderId="3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4" borderId="3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18"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D:\COGUA\AGENDA%20AMBIENTAL%20UBA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topLeftCell="K1" zoomScale="106" zoomScaleNormal="106" workbookViewId="0">
      <pane ySplit="7" topLeftCell="A8" activePane="bottomLeft" state="frozen"/>
      <selection activeCell="A7" sqref="A7"/>
      <selection pane="bottomLeft" activeCell="X5" sqref="X5"/>
    </sheetView>
  </sheetViews>
  <sheetFormatPr baseColWidth="10" defaultColWidth="11.42578125" defaultRowHeight="15" x14ac:dyDescent="0.25"/>
  <cols>
    <col min="1" max="1" width="15" style="3" bestFit="1" customWidth="1"/>
    <col min="2" max="2" width="13.5703125" style="4" customWidth="1"/>
    <col min="3" max="3" width="11.7109375" style="3" customWidth="1"/>
    <col min="4" max="4" width="10.42578125" style="4" customWidth="1"/>
    <col min="5" max="5" width="10.28515625" style="4" bestFit="1" customWidth="1"/>
    <col min="6" max="6" width="11.42578125" style="5"/>
    <col min="7" max="7" width="11.42578125" style="9"/>
    <col min="8" max="8" width="6.5703125" style="9" bestFit="1" customWidth="1"/>
    <col min="9" max="9" width="11.5703125" style="9"/>
    <col min="10" max="10" width="15.7109375" style="5" customWidth="1"/>
    <col min="11" max="11" width="12.7109375" style="1" customWidth="1"/>
    <col min="12" max="12" width="11.42578125" style="1"/>
    <col min="13" max="13" width="11.42578125" style="8"/>
    <col min="14" max="14" width="11" style="8" bestFit="1" customWidth="1"/>
    <col min="15" max="15" width="15.7109375" style="1" customWidth="1"/>
    <col min="16" max="16" width="8.5703125" style="6" customWidth="1"/>
    <col min="17" max="17" width="9.140625" customWidth="1"/>
    <col min="18" max="18" width="9" customWidth="1"/>
    <col min="19" max="19" width="9.140625" customWidth="1"/>
    <col min="20" max="20" width="9.7109375" customWidth="1"/>
    <col min="21" max="21" width="12.5703125" customWidth="1"/>
    <col min="22" max="22" width="13.28515625" customWidth="1"/>
    <col min="23" max="23" width="12.85546875" customWidth="1"/>
    <col min="24" max="24" width="12.5703125" customWidth="1"/>
    <col min="25" max="25" width="11.28515625" style="32" bestFit="1" customWidth="1"/>
  </cols>
  <sheetData>
    <row r="1" spans="1:25" ht="15.75" hidden="1" thickBot="1" x14ac:dyDescent="0.3">
      <c r="A1" s="89" t="s">
        <v>33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1"/>
    </row>
    <row r="2" spans="1:25" ht="15.75" hidden="1" thickBot="1" x14ac:dyDescent="0.3">
      <c r="A2" s="92" t="s">
        <v>37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4"/>
    </row>
    <row r="3" spans="1:25" ht="15.75" hidden="1" thickBot="1" x14ac:dyDescent="0.3">
      <c r="A3" s="92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4"/>
    </row>
    <row r="4" spans="1:25" ht="15.75" hidden="1" thickBot="1" x14ac:dyDescent="0.3">
      <c r="A4" s="101" t="s">
        <v>36</v>
      </c>
      <c r="B4" s="102"/>
      <c r="C4" s="102"/>
      <c r="D4" s="102"/>
      <c r="E4" s="102"/>
      <c r="F4" s="102"/>
      <c r="G4" s="102"/>
      <c r="H4" s="102"/>
      <c r="I4" s="102"/>
      <c r="J4" s="102"/>
      <c r="K4" s="98" t="s">
        <v>2</v>
      </c>
      <c r="L4" s="99"/>
      <c r="M4" s="99"/>
      <c r="N4" s="99"/>
      <c r="O4" s="99"/>
      <c r="P4" s="99"/>
      <c r="Q4" s="99"/>
      <c r="R4" s="100"/>
    </row>
    <row r="5" spans="1:25" s="7" customFormat="1" ht="36.75" customHeight="1" thickBot="1" x14ac:dyDescent="0.3">
      <c r="A5" s="95" t="s">
        <v>9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7"/>
      <c r="P5" s="95" t="s">
        <v>4</v>
      </c>
      <c r="Q5" s="96"/>
      <c r="R5" s="96"/>
      <c r="S5" s="96"/>
      <c r="T5" s="97"/>
      <c r="U5" s="95" t="s">
        <v>35</v>
      </c>
      <c r="V5" s="96"/>
      <c r="W5" s="97"/>
      <c r="X5" s="11" t="s">
        <v>31</v>
      </c>
      <c r="Y5" s="33"/>
    </row>
    <row r="6" spans="1:25" s="7" customFormat="1" ht="15.75" thickBot="1" x14ac:dyDescent="0.3">
      <c r="A6" s="14" t="s">
        <v>10</v>
      </c>
      <c r="B6" s="15" t="s">
        <v>11</v>
      </c>
      <c r="C6" s="15" t="s">
        <v>12</v>
      </c>
      <c r="D6" s="15" t="s">
        <v>13</v>
      </c>
      <c r="E6" s="15" t="s">
        <v>14</v>
      </c>
      <c r="F6" s="15" t="s">
        <v>15</v>
      </c>
      <c r="G6" s="15" t="s">
        <v>64</v>
      </c>
      <c r="H6" s="15" t="s">
        <v>16</v>
      </c>
      <c r="I6" s="15" t="s">
        <v>17</v>
      </c>
      <c r="J6" s="15" t="s">
        <v>65</v>
      </c>
      <c r="K6" s="15" t="s">
        <v>18</v>
      </c>
      <c r="L6" s="15" t="s">
        <v>19</v>
      </c>
      <c r="M6" s="15" t="s">
        <v>20</v>
      </c>
      <c r="N6" s="15" t="s">
        <v>21</v>
      </c>
      <c r="O6" s="15" t="s">
        <v>22</v>
      </c>
      <c r="P6" s="15" t="s">
        <v>23</v>
      </c>
      <c r="Q6" s="15" t="s">
        <v>24</v>
      </c>
      <c r="R6" s="15" t="s">
        <v>25</v>
      </c>
      <c r="S6" s="15" t="s">
        <v>26</v>
      </c>
      <c r="T6" s="15" t="s">
        <v>27</v>
      </c>
      <c r="U6" s="15" t="s">
        <v>28</v>
      </c>
      <c r="V6" s="15" t="s">
        <v>29</v>
      </c>
      <c r="W6" s="15" t="s">
        <v>30</v>
      </c>
      <c r="X6" s="12" t="s">
        <v>66</v>
      </c>
      <c r="Y6" s="33"/>
    </row>
    <row r="7" spans="1:25" s="2" customFormat="1" ht="63.75" thickBot="1" x14ac:dyDescent="0.3">
      <c r="A7" s="22" t="s">
        <v>51</v>
      </c>
      <c r="B7" s="22" t="s">
        <v>50</v>
      </c>
      <c r="C7" s="22" t="s">
        <v>5</v>
      </c>
      <c r="D7" s="22" t="s">
        <v>48</v>
      </c>
      <c r="E7" s="22" t="s">
        <v>6</v>
      </c>
      <c r="F7" s="22" t="s">
        <v>52</v>
      </c>
      <c r="G7" s="22" t="s">
        <v>8</v>
      </c>
      <c r="H7" s="22" t="s">
        <v>57</v>
      </c>
      <c r="I7" s="22" t="s">
        <v>34</v>
      </c>
      <c r="J7" s="22" t="s">
        <v>7</v>
      </c>
      <c r="K7" s="22" t="s">
        <v>47</v>
      </c>
      <c r="L7" s="22" t="s">
        <v>1</v>
      </c>
      <c r="M7" s="23" t="s">
        <v>53</v>
      </c>
      <c r="N7" s="23" t="s">
        <v>63</v>
      </c>
      <c r="O7" s="22" t="s">
        <v>3</v>
      </c>
      <c r="P7" s="22" t="s">
        <v>58</v>
      </c>
      <c r="Q7" s="22" t="s">
        <v>59</v>
      </c>
      <c r="R7" s="22" t="s">
        <v>60</v>
      </c>
      <c r="S7" s="22" t="s">
        <v>61</v>
      </c>
      <c r="T7" s="22" t="s">
        <v>54</v>
      </c>
      <c r="U7" s="22" t="s">
        <v>62</v>
      </c>
      <c r="V7" s="22" t="s">
        <v>32</v>
      </c>
      <c r="W7" s="22" t="s">
        <v>56</v>
      </c>
      <c r="X7" s="22" t="s">
        <v>55</v>
      </c>
      <c r="Y7" s="31" t="s">
        <v>78</v>
      </c>
    </row>
    <row r="8" spans="1:25" s="27" customFormat="1" ht="45" x14ac:dyDescent="0.25">
      <c r="A8" s="87" t="s">
        <v>40</v>
      </c>
      <c r="B8" s="84">
        <v>1</v>
      </c>
      <c r="C8" s="84" t="s">
        <v>38</v>
      </c>
      <c r="D8" s="80">
        <v>0.73809523809523814</v>
      </c>
      <c r="E8" s="79" t="s">
        <v>39</v>
      </c>
      <c r="F8" s="83">
        <f>SUM(M8:M12)/J13</f>
        <v>0</v>
      </c>
      <c r="G8" s="79" t="s">
        <v>49</v>
      </c>
      <c r="H8" s="84">
        <v>5</v>
      </c>
      <c r="I8" s="79" t="s">
        <v>46</v>
      </c>
      <c r="J8" s="10" t="s">
        <v>41</v>
      </c>
      <c r="K8" s="13">
        <v>1</v>
      </c>
      <c r="L8" s="13"/>
      <c r="M8" s="26">
        <f>L8/K8</f>
        <v>0</v>
      </c>
      <c r="N8" s="30">
        <v>1</v>
      </c>
      <c r="O8" s="13" t="str">
        <f>IF(M8&lt;=0.49,"BAJO",IF(M8&lt;=0.79,"MEDIO","ALTO"))</f>
        <v>BAJO</v>
      </c>
      <c r="P8" s="26">
        <f>M8</f>
        <v>0</v>
      </c>
      <c r="Q8" s="13"/>
      <c r="R8" s="13"/>
      <c r="S8" s="13"/>
      <c r="T8" s="26">
        <f>SUM(P8:S8)/4</f>
        <v>0</v>
      </c>
      <c r="U8" s="26">
        <f>SUM(P8:S8)/4</f>
        <v>0</v>
      </c>
      <c r="V8" s="13"/>
      <c r="W8" s="13"/>
      <c r="X8" s="26"/>
      <c r="Y8" s="35">
        <v>42771</v>
      </c>
    </row>
    <row r="9" spans="1:25" s="27" customFormat="1" ht="27" x14ac:dyDescent="0.25">
      <c r="A9" s="87"/>
      <c r="B9" s="85"/>
      <c r="C9" s="85"/>
      <c r="D9" s="81"/>
      <c r="E9" s="79"/>
      <c r="F9" s="83"/>
      <c r="G9" s="79"/>
      <c r="H9" s="85"/>
      <c r="I9" s="79"/>
      <c r="J9" s="10" t="s">
        <v>42</v>
      </c>
      <c r="K9" s="13">
        <v>1</v>
      </c>
      <c r="L9" s="13"/>
      <c r="M9" s="26">
        <f>L9/K9</f>
        <v>0</v>
      </c>
      <c r="N9" s="30">
        <v>1</v>
      </c>
      <c r="O9" s="13" t="str">
        <f>IF(M9&lt;=0.49,"BAJO",IF(M9&lt;=0.79,"MEDIO","ALTO"))</f>
        <v>BAJO</v>
      </c>
      <c r="P9" s="26">
        <f>M9</f>
        <v>0</v>
      </c>
      <c r="Q9" s="13"/>
      <c r="R9" s="13"/>
      <c r="S9" s="13"/>
      <c r="T9" s="26">
        <f t="shared" ref="T9:T12" si="0">SUM(P9:S9)/4</f>
        <v>0</v>
      </c>
      <c r="U9" s="26">
        <f t="shared" ref="U9:U12" si="1">SUM(P9:S9)/4</f>
        <v>0</v>
      </c>
      <c r="V9" s="13"/>
      <c r="W9" s="13"/>
      <c r="X9" s="28"/>
      <c r="Y9" s="34"/>
    </row>
    <row r="10" spans="1:25" s="27" customFormat="1" ht="18" x14ac:dyDescent="0.25">
      <c r="A10" s="87"/>
      <c r="B10" s="85"/>
      <c r="C10" s="85"/>
      <c r="D10" s="81"/>
      <c r="E10" s="79"/>
      <c r="F10" s="83"/>
      <c r="G10" s="79"/>
      <c r="H10" s="85"/>
      <c r="I10" s="79"/>
      <c r="J10" s="10" t="s">
        <v>43</v>
      </c>
      <c r="K10" s="13">
        <v>5</v>
      </c>
      <c r="L10" s="13"/>
      <c r="M10" s="26">
        <f>L10/K10</f>
        <v>0</v>
      </c>
      <c r="N10" s="30">
        <v>1</v>
      </c>
      <c r="O10" s="13" t="str">
        <f>IF(M10&lt;=0.49,"BAJO",IF(M10&lt;=0.79,"MEDIO","ALTO"))</f>
        <v>BAJO</v>
      </c>
      <c r="P10" s="26">
        <f>M10</f>
        <v>0</v>
      </c>
      <c r="Q10" s="13"/>
      <c r="R10" s="13"/>
      <c r="S10" s="13"/>
      <c r="T10" s="26">
        <f t="shared" si="0"/>
        <v>0</v>
      </c>
      <c r="U10" s="26">
        <f t="shared" si="1"/>
        <v>0</v>
      </c>
      <c r="V10" s="13"/>
      <c r="W10" s="13"/>
      <c r="X10" s="28"/>
      <c r="Y10" s="34"/>
    </row>
    <row r="11" spans="1:25" s="27" customFormat="1" ht="18" x14ac:dyDescent="0.25">
      <c r="A11" s="87"/>
      <c r="B11" s="85"/>
      <c r="C11" s="85"/>
      <c r="D11" s="81"/>
      <c r="E11" s="79"/>
      <c r="F11" s="83"/>
      <c r="G11" s="79"/>
      <c r="H11" s="85"/>
      <c r="I11" s="79"/>
      <c r="J11" s="10" t="s">
        <v>44</v>
      </c>
      <c r="K11" s="13">
        <v>5</v>
      </c>
      <c r="L11" s="13"/>
      <c r="M11" s="26">
        <f>L11/K11</f>
        <v>0</v>
      </c>
      <c r="N11" s="30">
        <v>1</v>
      </c>
      <c r="O11" s="13" t="str">
        <f>IF(M11&lt;=0.49,"BAJO",IF(M11&lt;=0.79,"MEDIO","ALTO"))</f>
        <v>BAJO</v>
      </c>
      <c r="P11" s="26">
        <f>M11</f>
        <v>0</v>
      </c>
      <c r="Q11" s="13"/>
      <c r="R11" s="13"/>
      <c r="S11" s="13"/>
      <c r="T11" s="26">
        <f t="shared" si="0"/>
        <v>0</v>
      </c>
      <c r="U11" s="26">
        <f t="shared" si="1"/>
        <v>0</v>
      </c>
      <c r="V11" s="13"/>
      <c r="W11" s="13"/>
      <c r="X11" s="28"/>
      <c r="Y11" s="34"/>
    </row>
    <row r="12" spans="1:25" s="27" customFormat="1" ht="18" x14ac:dyDescent="0.25">
      <c r="A12" s="87"/>
      <c r="B12" s="86"/>
      <c r="C12" s="86"/>
      <c r="D12" s="82"/>
      <c r="E12" s="79"/>
      <c r="F12" s="83"/>
      <c r="G12" s="79"/>
      <c r="H12" s="86"/>
      <c r="I12" s="79"/>
      <c r="J12" s="10" t="s">
        <v>45</v>
      </c>
      <c r="K12" s="13">
        <v>5</v>
      </c>
      <c r="L12" s="13"/>
      <c r="M12" s="26">
        <f>L12/K12</f>
        <v>0</v>
      </c>
      <c r="N12" s="30">
        <v>1</v>
      </c>
      <c r="O12" s="13" t="str">
        <f>IF(M12&lt;=0.49,"BAJO",IF(M12&lt;=0.79,"MEDIO","ALTO"))</f>
        <v>BAJO</v>
      </c>
      <c r="P12" s="26">
        <f>M12</f>
        <v>0</v>
      </c>
      <c r="Q12" s="13"/>
      <c r="R12" s="13"/>
      <c r="S12" s="13"/>
      <c r="T12" s="26">
        <f t="shared" si="0"/>
        <v>0</v>
      </c>
      <c r="U12" s="26">
        <f t="shared" si="1"/>
        <v>0</v>
      </c>
      <c r="V12" s="13"/>
      <c r="W12" s="13"/>
      <c r="X12" s="28"/>
      <c r="Y12" s="34"/>
    </row>
    <row r="13" spans="1:25" x14ac:dyDescent="0.25">
      <c r="A13" s="17"/>
      <c r="B13" s="16"/>
      <c r="C13" s="16"/>
      <c r="D13" s="16">
        <v>2</v>
      </c>
      <c r="E13" s="16"/>
      <c r="F13" s="18"/>
      <c r="G13" s="24"/>
      <c r="H13" s="24"/>
      <c r="I13" s="25"/>
      <c r="J13" s="16">
        <f>COUNTA(J8:J12)</f>
        <v>5</v>
      </c>
      <c r="K13" s="19"/>
      <c r="L13" s="19"/>
      <c r="M13" s="20"/>
      <c r="N13" s="20"/>
      <c r="O13" s="16"/>
      <c r="P13" s="18"/>
      <c r="Q13" s="21"/>
      <c r="R13" s="21"/>
      <c r="S13" s="21"/>
      <c r="T13" s="21"/>
      <c r="U13" s="21"/>
      <c r="V13" s="21"/>
      <c r="W13" s="21"/>
      <c r="X13" s="21"/>
    </row>
    <row r="14" spans="1:25" s="27" customFormat="1" ht="18" x14ac:dyDescent="0.25">
      <c r="A14" s="88" t="s">
        <v>67</v>
      </c>
      <c r="B14" s="84">
        <v>1</v>
      </c>
      <c r="C14" s="84" t="s">
        <v>38</v>
      </c>
      <c r="D14" s="80">
        <f>(F8+F14)/D21</f>
        <v>0.33809523809523812</v>
      </c>
      <c r="E14" s="79" t="s">
        <v>68</v>
      </c>
      <c r="F14" s="83">
        <f>SUM(M14:M20)/J21</f>
        <v>0.67619047619047623</v>
      </c>
      <c r="G14" s="79" t="s">
        <v>70</v>
      </c>
      <c r="H14" s="84">
        <v>30</v>
      </c>
      <c r="I14" s="79" t="s">
        <v>71</v>
      </c>
      <c r="J14" s="10" t="s">
        <v>69</v>
      </c>
      <c r="K14" s="29">
        <v>1</v>
      </c>
      <c r="L14" s="29">
        <v>1</v>
      </c>
      <c r="M14" s="28">
        <f t="shared" ref="M14:M20" si="2">L14/K14</f>
        <v>1</v>
      </c>
      <c r="N14" s="30">
        <v>1</v>
      </c>
      <c r="O14" s="29" t="str">
        <f t="shared" ref="O14:O20" si="3">IF(M14&lt;=0.49,"BAJO",IF(M14&lt;=0.79,"MEDIO","ALTO"))</f>
        <v>ALTO</v>
      </c>
      <c r="P14" s="28">
        <f t="shared" ref="P14:P20" si="4">M14</f>
        <v>1</v>
      </c>
      <c r="Q14" s="29"/>
      <c r="R14" s="29"/>
      <c r="S14" s="29"/>
      <c r="T14" s="28">
        <f>SUM(P14:S14)/4</f>
        <v>0.25</v>
      </c>
      <c r="U14" s="28">
        <f>SUM(P14:S14)/4</f>
        <v>0.25</v>
      </c>
      <c r="V14" s="29"/>
      <c r="W14" s="29"/>
      <c r="X14" s="28"/>
      <c r="Y14" s="34"/>
    </row>
    <row r="15" spans="1:25" s="27" customFormat="1" ht="18" x14ac:dyDescent="0.25">
      <c r="A15" s="88"/>
      <c r="B15" s="85"/>
      <c r="C15" s="85"/>
      <c r="D15" s="81"/>
      <c r="E15" s="79"/>
      <c r="F15" s="83"/>
      <c r="G15" s="79"/>
      <c r="H15" s="85"/>
      <c r="I15" s="79"/>
      <c r="J15" s="10" t="s">
        <v>72</v>
      </c>
      <c r="K15" s="29">
        <v>1</v>
      </c>
      <c r="L15" s="29">
        <v>1</v>
      </c>
      <c r="M15" s="28">
        <f t="shared" si="2"/>
        <v>1</v>
      </c>
      <c r="N15" s="30">
        <v>2</v>
      </c>
      <c r="O15" s="29" t="str">
        <f t="shared" si="3"/>
        <v>ALTO</v>
      </c>
      <c r="P15" s="28">
        <f t="shared" si="4"/>
        <v>1</v>
      </c>
      <c r="Q15" s="29"/>
      <c r="R15" s="29"/>
      <c r="S15" s="29"/>
      <c r="T15" s="28">
        <f t="shared" ref="T15:T20" si="5">SUM(P15:S15)/4</f>
        <v>0.25</v>
      </c>
      <c r="U15" s="28">
        <f t="shared" ref="U15:U20" si="6">SUM(P15:S15)/4</f>
        <v>0.25</v>
      </c>
      <c r="V15" s="29"/>
      <c r="W15" s="29"/>
      <c r="X15" s="28"/>
      <c r="Y15" s="34"/>
    </row>
    <row r="16" spans="1:25" s="27" customFormat="1" ht="18" x14ac:dyDescent="0.25">
      <c r="A16" s="88"/>
      <c r="B16" s="85"/>
      <c r="C16" s="85"/>
      <c r="D16" s="81"/>
      <c r="E16" s="79"/>
      <c r="F16" s="83"/>
      <c r="G16" s="79"/>
      <c r="H16" s="85"/>
      <c r="I16" s="79"/>
      <c r="J16" s="10" t="s">
        <v>73</v>
      </c>
      <c r="K16" s="29">
        <v>30</v>
      </c>
      <c r="L16" s="29">
        <v>15</v>
      </c>
      <c r="M16" s="28">
        <f t="shared" si="2"/>
        <v>0.5</v>
      </c>
      <c r="N16" s="30">
        <v>2</v>
      </c>
      <c r="O16" s="29" t="str">
        <f t="shared" si="3"/>
        <v>MEDIO</v>
      </c>
      <c r="P16" s="28">
        <f t="shared" si="4"/>
        <v>0.5</v>
      </c>
      <c r="Q16" s="29"/>
      <c r="R16" s="29"/>
      <c r="S16" s="29"/>
      <c r="T16" s="28">
        <f t="shared" si="5"/>
        <v>0.125</v>
      </c>
      <c r="U16" s="28">
        <f t="shared" si="6"/>
        <v>0.125</v>
      </c>
      <c r="V16" s="29"/>
      <c r="W16" s="29"/>
      <c r="X16" s="28"/>
      <c r="Y16" s="34"/>
    </row>
    <row r="17" spans="1:25" s="27" customFormat="1" ht="27" x14ac:dyDescent="0.25">
      <c r="A17" s="88"/>
      <c r="B17" s="85"/>
      <c r="C17" s="85"/>
      <c r="D17" s="81"/>
      <c r="E17" s="79"/>
      <c r="F17" s="83"/>
      <c r="G17" s="79"/>
      <c r="H17" s="85"/>
      <c r="I17" s="79"/>
      <c r="J17" s="10" t="s">
        <v>74</v>
      </c>
      <c r="K17" s="29">
        <v>1</v>
      </c>
      <c r="L17" s="29">
        <v>1</v>
      </c>
      <c r="M17" s="28">
        <f t="shared" si="2"/>
        <v>1</v>
      </c>
      <c r="N17" s="30">
        <v>2</v>
      </c>
      <c r="O17" s="29" t="str">
        <f t="shared" si="3"/>
        <v>ALTO</v>
      </c>
      <c r="P17" s="28">
        <f t="shared" si="4"/>
        <v>1</v>
      </c>
      <c r="Q17" s="29"/>
      <c r="R17" s="29"/>
      <c r="S17" s="29"/>
      <c r="T17" s="28">
        <f t="shared" si="5"/>
        <v>0.25</v>
      </c>
      <c r="U17" s="28">
        <f t="shared" si="6"/>
        <v>0.25</v>
      </c>
      <c r="V17" s="29"/>
      <c r="W17" s="29"/>
      <c r="X17" s="28"/>
      <c r="Y17" s="34"/>
    </row>
    <row r="18" spans="1:25" s="27" customFormat="1" ht="18" x14ac:dyDescent="0.25">
      <c r="A18" s="88"/>
      <c r="B18" s="85"/>
      <c r="C18" s="85"/>
      <c r="D18" s="81"/>
      <c r="E18" s="79"/>
      <c r="F18" s="83"/>
      <c r="G18" s="79"/>
      <c r="H18" s="85"/>
      <c r="I18" s="79"/>
      <c r="J18" s="10" t="s">
        <v>75</v>
      </c>
      <c r="K18" s="29">
        <v>5</v>
      </c>
      <c r="L18" s="29">
        <v>2</v>
      </c>
      <c r="M18" s="28">
        <f t="shared" si="2"/>
        <v>0.4</v>
      </c>
      <c r="N18" s="30">
        <v>2</v>
      </c>
      <c r="O18" s="29" t="str">
        <f t="shared" si="3"/>
        <v>BAJO</v>
      </c>
      <c r="P18" s="28">
        <f t="shared" si="4"/>
        <v>0.4</v>
      </c>
      <c r="Q18" s="29"/>
      <c r="R18" s="29"/>
      <c r="S18" s="29"/>
      <c r="T18" s="28">
        <f t="shared" si="5"/>
        <v>0.1</v>
      </c>
      <c r="U18" s="28">
        <f t="shared" si="6"/>
        <v>0.1</v>
      </c>
      <c r="V18" s="29"/>
      <c r="W18" s="29"/>
      <c r="X18" s="28"/>
      <c r="Y18" s="34"/>
    </row>
    <row r="19" spans="1:25" s="27" customFormat="1" x14ac:dyDescent="0.25">
      <c r="A19" s="88"/>
      <c r="B19" s="85"/>
      <c r="C19" s="85"/>
      <c r="D19" s="81"/>
      <c r="E19" s="79"/>
      <c r="F19" s="83"/>
      <c r="G19" s="79"/>
      <c r="H19" s="85"/>
      <c r="I19" s="79"/>
      <c r="J19" s="10" t="s">
        <v>76</v>
      </c>
      <c r="K19" s="29">
        <v>30</v>
      </c>
      <c r="L19" s="29">
        <v>15</v>
      </c>
      <c r="M19" s="28">
        <f t="shared" si="2"/>
        <v>0.5</v>
      </c>
      <c r="N19" s="30">
        <v>2</v>
      </c>
      <c r="O19" s="29" t="str">
        <f t="shared" si="3"/>
        <v>MEDIO</v>
      </c>
      <c r="P19" s="28">
        <f t="shared" si="4"/>
        <v>0.5</v>
      </c>
      <c r="Q19" s="29"/>
      <c r="R19" s="29"/>
      <c r="S19" s="29"/>
      <c r="T19" s="28">
        <f t="shared" si="5"/>
        <v>0.125</v>
      </c>
      <c r="U19" s="28">
        <f t="shared" si="6"/>
        <v>0.125</v>
      </c>
      <c r="V19" s="29"/>
      <c r="W19" s="29"/>
      <c r="X19" s="28"/>
      <c r="Y19" s="34"/>
    </row>
    <row r="20" spans="1:25" s="27" customFormat="1" x14ac:dyDescent="0.25">
      <c r="A20" s="88"/>
      <c r="B20" s="86"/>
      <c r="C20" s="86"/>
      <c r="D20" s="82"/>
      <c r="E20" s="79"/>
      <c r="F20" s="83"/>
      <c r="G20" s="79"/>
      <c r="H20" s="86"/>
      <c r="I20" s="79"/>
      <c r="J20" s="10" t="s">
        <v>77</v>
      </c>
      <c r="K20" s="29">
        <v>3</v>
      </c>
      <c r="L20" s="29">
        <v>1</v>
      </c>
      <c r="M20" s="28">
        <f t="shared" si="2"/>
        <v>0.33333333333333331</v>
      </c>
      <c r="N20" s="30">
        <v>2</v>
      </c>
      <c r="O20" s="29" t="str">
        <f t="shared" si="3"/>
        <v>BAJO</v>
      </c>
      <c r="P20" s="28">
        <f t="shared" si="4"/>
        <v>0.33333333333333331</v>
      </c>
      <c r="Q20" s="29"/>
      <c r="R20" s="29"/>
      <c r="S20" s="29"/>
      <c r="T20" s="28">
        <f t="shared" si="5"/>
        <v>8.3333333333333329E-2</v>
      </c>
      <c r="U20" s="28">
        <f t="shared" si="6"/>
        <v>8.3333333333333329E-2</v>
      </c>
      <c r="V20" s="29"/>
      <c r="W20" s="29"/>
      <c r="X20" s="28"/>
      <c r="Y20" s="34"/>
    </row>
    <row r="21" spans="1:25" x14ac:dyDescent="0.25">
      <c r="A21" s="17"/>
      <c r="B21" s="16"/>
      <c r="C21" s="16"/>
      <c r="D21" s="16">
        <v>2</v>
      </c>
      <c r="E21" s="16"/>
      <c r="F21" s="18"/>
      <c r="G21" s="24"/>
      <c r="H21" s="24"/>
      <c r="I21" s="25"/>
      <c r="J21" s="16">
        <f>COUNTA(J14:J20)</f>
        <v>7</v>
      </c>
      <c r="K21" s="19"/>
      <c r="L21" s="19"/>
      <c r="M21" s="20"/>
      <c r="N21" s="20"/>
      <c r="O21" s="16"/>
      <c r="P21" s="18"/>
      <c r="Q21" s="21"/>
      <c r="R21" s="21"/>
      <c r="S21" s="21"/>
      <c r="T21" s="21"/>
      <c r="U21" s="21"/>
      <c r="V21" s="21"/>
      <c r="W21" s="21"/>
      <c r="X21" s="21"/>
    </row>
  </sheetData>
  <mergeCells count="27">
    <mergeCell ref="D8:D12"/>
    <mergeCell ref="E8:E12"/>
    <mergeCell ref="F8:F12"/>
    <mergeCell ref="A1:X1"/>
    <mergeCell ref="A2:X2"/>
    <mergeCell ref="A3:X3"/>
    <mergeCell ref="U5:W5"/>
    <mergeCell ref="A5:J5"/>
    <mergeCell ref="K4:R4"/>
    <mergeCell ref="A4:J4"/>
    <mergeCell ref="K5:O5"/>
    <mergeCell ref="P5:T5"/>
    <mergeCell ref="G8:G12"/>
    <mergeCell ref="I8:I12"/>
    <mergeCell ref="B8:B12"/>
    <mergeCell ref="H8:H12"/>
    <mergeCell ref="A8:A12"/>
    <mergeCell ref="C8:C12"/>
    <mergeCell ref="A14:A20"/>
    <mergeCell ref="B14:B20"/>
    <mergeCell ref="C14:C20"/>
    <mergeCell ref="I14:I20"/>
    <mergeCell ref="D14:D20"/>
    <mergeCell ref="E14:E20"/>
    <mergeCell ref="F14:F20"/>
    <mergeCell ref="G14:G20"/>
    <mergeCell ref="H14:H20"/>
  </mergeCells>
  <conditionalFormatting sqref="O8:O12">
    <cfRule type="expression" dxfId="17" priority="4">
      <formula>$O8="BAJO"</formula>
    </cfRule>
    <cfRule type="expression" dxfId="16" priority="5">
      <formula>$O8="MEDIO"</formula>
    </cfRule>
    <cfRule type="expression" dxfId="15" priority="6">
      <formula>$O8="ALTO"</formula>
    </cfRule>
  </conditionalFormatting>
  <conditionalFormatting sqref="O14:O20">
    <cfRule type="expression" dxfId="14" priority="1">
      <formula>$O14="BAJO"</formula>
    </cfRule>
    <cfRule type="expression" dxfId="13" priority="2">
      <formula>$O14="MEDIO"</formula>
    </cfRule>
    <cfRule type="expression" dxfId="12" priority="3">
      <formula>$O14="ALTO"</formula>
    </cfRule>
  </conditionalFormatting>
  <hyperlinks>
    <hyperlink ref="A8:A12" r:id="rId1" display="Deforestación y ampliación de la frontera agricola"/>
  </hyperlinks>
  <pageMargins left="0.70866141732283472" right="0.70866141732283472" top="0.74803149606299213" bottom="0.74803149606299213" header="0.31496062992125984" footer="0.31496062992125984"/>
  <pageSetup scale="4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G25" zoomScaleNormal="100" workbookViewId="0">
      <selection activeCell="F52" sqref="F52"/>
    </sheetView>
  </sheetViews>
  <sheetFormatPr baseColWidth="10" defaultColWidth="11.42578125" defaultRowHeight="15" x14ac:dyDescent="0.25"/>
  <cols>
    <col min="1" max="1" width="15" style="42" bestFit="1" customWidth="1"/>
    <col min="2" max="2" width="14" style="43" bestFit="1" customWidth="1"/>
    <col min="3" max="3" width="11.7109375" style="42" customWidth="1"/>
    <col min="4" max="4" width="10.5703125" style="43" customWidth="1"/>
    <col min="5" max="5" width="24.5703125" style="43" customWidth="1"/>
    <col min="6" max="6" width="12" style="44" customWidth="1"/>
    <col min="7" max="7" width="15.7109375" style="45" customWidth="1"/>
    <col min="8" max="8" width="13.140625" style="45" customWidth="1"/>
    <col min="9" max="9" width="17" style="45" customWidth="1"/>
    <col min="10" max="10" width="30.5703125" style="44" customWidth="1"/>
    <col min="11" max="11" width="12" style="40" customWidth="1"/>
    <col min="12" max="15" width="10.42578125" style="40" bestFit="1" customWidth="1"/>
    <col min="16" max="16" width="11.85546875" style="40" bestFit="1" customWidth="1"/>
    <col min="17" max="17" width="9.85546875" style="8" customWidth="1"/>
    <col min="18" max="18" width="13.7109375" style="40" bestFit="1" customWidth="1"/>
    <col min="19" max="16384" width="11.42578125" style="36"/>
  </cols>
  <sheetData>
    <row r="1" spans="1:18" ht="21" x14ac:dyDescent="0.35">
      <c r="A1" s="120" t="s">
        <v>85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</row>
    <row r="2" spans="1:18" ht="21" x14ac:dyDescent="0.35">
      <c r="A2" s="120" t="s">
        <v>93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</row>
    <row r="3" spans="1:18" ht="23.25" x14ac:dyDescent="0.35">
      <c r="A3" s="121" t="s">
        <v>95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1:18" s="38" customForma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18" s="39" customFormat="1" ht="31.5" customHeight="1" x14ac:dyDescent="0.25">
      <c r="A5" s="106" t="s">
        <v>80</v>
      </c>
      <c r="B5" s="106" t="s">
        <v>81</v>
      </c>
      <c r="C5" s="106" t="s">
        <v>5</v>
      </c>
      <c r="D5" s="106" t="s">
        <v>48</v>
      </c>
      <c r="E5" s="106" t="s">
        <v>6</v>
      </c>
      <c r="F5" s="106" t="s">
        <v>52</v>
      </c>
      <c r="G5" s="113" t="s">
        <v>8</v>
      </c>
      <c r="H5" s="113" t="s">
        <v>57</v>
      </c>
      <c r="I5" s="113" t="s">
        <v>34</v>
      </c>
      <c r="J5" s="113" t="s">
        <v>7</v>
      </c>
      <c r="K5" s="113" t="s">
        <v>47</v>
      </c>
      <c r="L5" s="126" t="s">
        <v>87</v>
      </c>
      <c r="M5" s="127"/>
      <c r="N5" s="127"/>
      <c r="O5" s="128"/>
      <c r="P5" s="113" t="s">
        <v>88</v>
      </c>
      <c r="Q5" s="115" t="s">
        <v>53</v>
      </c>
      <c r="R5" s="113" t="s">
        <v>86</v>
      </c>
    </row>
    <row r="6" spans="1:18" s="39" customFormat="1" ht="27.75" customHeight="1" x14ac:dyDescent="0.25">
      <c r="A6" s="106"/>
      <c r="B6" s="106"/>
      <c r="C6" s="106"/>
      <c r="D6" s="106"/>
      <c r="E6" s="106"/>
      <c r="F6" s="106"/>
      <c r="G6" s="114"/>
      <c r="H6" s="114"/>
      <c r="I6" s="114"/>
      <c r="J6" s="114"/>
      <c r="K6" s="114"/>
      <c r="L6" s="41" t="s">
        <v>79</v>
      </c>
      <c r="M6" s="41" t="s">
        <v>82</v>
      </c>
      <c r="N6" s="41" t="s">
        <v>83</v>
      </c>
      <c r="O6" s="41" t="s">
        <v>84</v>
      </c>
      <c r="P6" s="114"/>
      <c r="Q6" s="116"/>
      <c r="R6" s="114"/>
    </row>
    <row r="7" spans="1:18" s="39" customFormat="1" ht="34.5" customHeight="1" x14ac:dyDescent="0.25">
      <c r="A7" s="122"/>
      <c r="B7" s="118">
        <v>1</v>
      </c>
      <c r="C7" s="118" t="s">
        <v>89</v>
      </c>
      <c r="D7" s="117">
        <f>F7</f>
        <v>1.1666666666666667</v>
      </c>
      <c r="E7" s="119" t="s">
        <v>97</v>
      </c>
      <c r="F7" s="117">
        <f>SUM(Q7:Q13)/6</f>
        <v>1.1666666666666667</v>
      </c>
      <c r="G7" s="107" t="s">
        <v>94</v>
      </c>
      <c r="H7" s="110" t="s">
        <v>98</v>
      </c>
      <c r="I7" s="107" t="s">
        <v>99</v>
      </c>
      <c r="J7" s="50" t="s">
        <v>90</v>
      </c>
      <c r="K7" s="46">
        <v>2</v>
      </c>
      <c r="L7" s="46">
        <v>1</v>
      </c>
      <c r="M7" s="47"/>
      <c r="N7" s="63">
        <v>1</v>
      </c>
      <c r="O7" s="47"/>
      <c r="P7" s="48">
        <f t="shared" ref="P7" si="0">SUM(L7:O7)</f>
        <v>2</v>
      </c>
      <c r="Q7" s="49">
        <f t="shared" ref="Q7" si="1">P7/K7</f>
        <v>1</v>
      </c>
      <c r="R7" s="48" t="str">
        <f t="shared" ref="R7" si="2">IF(Q7&lt;=0.49,"BAJO",IF(Q7&lt;=0.79,"MEDIO","ALTO"))</f>
        <v>ALTO</v>
      </c>
    </row>
    <row r="8" spans="1:18" s="27" customFormat="1" x14ac:dyDescent="0.25">
      <c r="A8" s="122"/>
      <c r="B8" s="118"/>
      <c r="C8" s="118"/>
      <c r="D8" s="117"/>
      <c r="E8" s="119"/>
      <c r="F8" s="117"/>
      <c r="G8" s="108"/>
      <c r="H8" s="111"/>
      <c r="I8" s="108"/>
      <c r="J8" s="51" t="s">
        <v>91</v>
      </c>
      <c r="K8" s="48">
        <v>3</v>
      </c>
      <c r="L8" s="48"/>
      <c r="M8" s="48"/>
      <c r="N8" s="60">
        <v>1</v>
      </c>
      <c r="O8" s="48">
        <v>2</v>
      </c>
      <c r="P8" s="48">
        <f>SUM(L8:O8)</f>
        <v>3</v>
      </c>
      <c r="Q8" s="49">
        <f>P8/K8</f>
        <v>1</v>
      </c>
      <c r="R8" s="48" t="str">
        <f>IF(Q8&lt;=0.49,"BAJO",IF(Q8&lt;=0.79,"MEDIO","ALTO"))</f>
        <v>ALTO</v>
      </c>
    </row>
    <row r="9" spans="1:18" s="27" customFormat="1" ht="18.75" customHeight="1" x14ac:dyDescent="0.25">
      <c r="A9" s="122"/>
      <c r="B9" s="118"/>
      <c r="C9" s="118"/>
      <c r="D9" s="117"/>
      <c r="E9" s="119"/>
      <c r="F9" s="117"/>
      <c r="G9" s="108"/>
      <c r="H9" s="111"/>
      <c r="I9" s="108"/>
      <c r="J9" s="51" t="s">
        <v>100</v>
      </c>
      <c r="K9" s="48">
        <v>1</v>
      </c>
      <c r="L9" s="48"/>
      <c r="M9" s="48">
        <v>1</v>
      </c>
      <c r="N9" s="60"/>
      <c r="O9" s="48"/>
      <c r="P9" s="48">
        <f t="shared" ref="P9:P10" si="3">SUM(L9:O9)</f>
        <v>1</v>
      </c>
      <c r="Q9" s="49">
        <f t="shared" ref="Q9:Q10" si="4">P9/K9</f>
        <v>1</v>
      </c>
      <c r="R9" s="48" t="str">
        <f t="shared" ref="R9" si="5">IF(Q9&lt;=0.49,"BAJO",IF(Q9&lt;=0.79,"MEDIO","ALTO"))</f>
        <v>ALTO</v>
      </c>
    </row>
    <row r="10" spans="1:18" s="27" customFormat="1" ht="26.25" customHeight="1" x14ac:dyDescent="0.25">
      <c r="A10" s="122"/>
      <c r="B10" s="118"/>
      <c r="C10" s="118"/>
      <c r="D10" s="117"/>
      <c r="E10" s="119"/>
      <c r="F10" s="117"/>
      <c r="G10" s="108"/>
      <c r="H10" s="111"/>
      <c r="I10" s="108"/>
      <c r="J10" s="51" t="s">
        <v>101</v>
      </c>
      <c r="K10" s="48">
        <v>1</v>
      </c>
      <c r="L10" s="48"/>
      <c r="M10" s="48">
        <v>1</v>
      </c>
      <c r="N10" s="60"/>
      <c r="O10" s="48"/>
      <c r="P10" s="48">
        <f t="shared" si="3"/>
        <v>1</v>
      </c>
      <c r="Q10" s="49">
        <f t="shared" si="4"/>
        <v>1</v>
      </c>
      <c r="R10" s="48" t="str">
        <f>IF(Q10&lt;=0.49,"BAJO",IF(Q10&lt;=0.79,"MEDIO","ALTO"))</f>
        <v>ALTO</v>
      </c>
    </row>
    <row r="11" spans="1:18" s="27" customFormat="1" ht="22.5" customHeight="1" x14ac:dyDescent="0.25">
      <c r="A11" s="122"/>
      <c r="B11" s="118"/>
      <c r="C11" s="118"/>
      <c r="D11" s="117"/>
      <c r="E11" s="119"/>
      <c r="F11" s="117"/>
      <c r="G11" s="108"/>
      <c r="H11" s="111"/>
      <c r="I11" s="108"/>
      <c r="J11" s="51" t="s">
        <v>102</v>
      </c>
      <c r="K11" s="54">
        <v>2</v>
      </c>
      <c r="L11" s="54"/>
      <c r="M11" s="54"/>
      <c r="N11" s="60">
        <v>1</v>
      </c>
      <c r="O11" s="54">
        <v>1</v>
      </c>
      <c r="P11" s="54">
        <f>SUM(L11:O11)</f>
        <v>2</v>
      </c>
      <c r="Q11" s="53">
        <f>P11/K11</f>
        <v>1</v>
      </c>
      <c r="R11" s="54" t="str">
        <f>IF(Q11&lt;=0.49,"BAJO",IF(Q11&lt;=0.79,"MEDIO","ALTO"))</f>
        <v>ALTO</v>
      </c>
    </row>
    <row r="12" spans="1:18" s="27" customFormat="1" ht="42" customHeight="1" x14ac:dyDescent="0.25">
      <c r="A12" s="122"/>
      <c r="B12" s="118"/>
      <c r="C12" s="118"/>
      <c r="D12" s="117"/>
      <c r="E12" s="119"/>
      <c r="F12" s="117"/>
      <c r="G12" s="108"/>
      <c r="H12" s="111"/>
      <c r="I12" s="108"/>
      <c r="J12" s="51" t="s">
        <v>103</v>
      </c>
      <c r="K12" s="54">
        <v>2</v>
      </c>
      <c r="L12" s="54"/>
      <c r="M12" s="54"/>
      <c r="N12" s="60">
        <v>1</v>
      </c>
      <c r="O12" s="54">
        <v>1</v>
      </c>
      <c r="P12" s="54">
        <f>SUM(L12:O12)</f>
        <v>2</v>
      </c>
      <c r="Q12" s="53">
        <f>P12/K12</f>
        <v>1</v>
      </c>
      <c r="R12" s="54" t="str">
        <f>IF(Q12&lt;=0.49,"BAJO",IF(Q12&lt;=0.79,"MEDIO","ALTO"))</f>
        <v>ALTO</v>
      </c>
    </row>
    <row r="13" spans="1:18" s="27" customFormat="1" ht="27.75" customHeight="1" x14ac:dyDescent="0.25">
      <c r="A13" s="122"/>
      <c r="B13" s="118"/>
      <c r="C13" s="118"/>
      <c r="D13" s="117"/>
      <c r="E13" s="119"/>
      <c r="F13" s="117"/>
      <c r="G13" s="109"/>
      <c r="H13" s="112"/>
      <c r="I13" s="109"/>
      <c r="J13" s="51" t="s">
        <v>92</v>
      </c>
      <c r="K13" s="48">
        <v>4</v>
      </c>
      <c r="L13" s="48">
        <v>1</v>
      </c>
      <c r="M13" s="48">
        <v>1</v>
      </c>
      <c r="N13" s="60">
        <v>1</v>
      </c>
      <c r="O13" s="48">
        <v>1</v>
      </c>
      <c r="P13" s="48">
        <f>SUM(L13:O13)</f>
        <v>4</v>
      </c>
      <c r="Q13" s="49">
        <f>P13/K13</f>
        <v>1</v>
      </c>
      <c r="R13" s="48" t="str">
        <f>IF(Q10&lt;=0.49,"BAJO",IF(Q10&lt;=0.79,"MEDIO","ALTO"))</f>
        <v>ALTO</v>
      </c>
    </row>
    <row r="14" spans="1:18" s="27" customFormat="1" ht="11.25" customHeight="1" x14ac:dyDescent="0.25">
      <c r="A14" s="64"/>
      <c r="B14" s="65"/>
      <c r="C14" s="65"/>
      <c r="D14" s="66"/>
      <c r="E14" s="67"/>
      <c r="F14" s="66"/>
      <c r="G14" s="65"/>
      <c r="H14" s="67"/>
      <c r="I14" s="65"/>
      <c r="J14" s="68"/>
      <c r="K14" s="65"/>
      <c r="L14" s="65"/>
      <c r="M14" s="65"/>
      <c r="N14" s="65"/>
      <c r="O14" s="65"/>
      <c r="P14" s="65"/>
      <c r="Q14" s="66"/>
      <c r="R14" s="65"/>
    </row>
    <row r="15" spans="1:18" s="39" customFormat="1" ht="34.5" customHeight="1" x14ac:dyDescent="0.25">
      <c r="A15" s="122"/>
      <c r="B15" s="118">
        <v>2</v>
      </c>
      <c r="C15" s="118" t="s">
        <v>89</v>
      </c>
      <c r="D15" s="117">
        <f>F15</f>
        <v>1.1666666666666667</v>
      </c>
      <c r="E15" s="119" t="s">
        <v>104</v>
      </c>
      <c r="F15" s="117">
        <f>SUM(Q15:Q21)/6</f>
        <v>1.1666666666666667</v>
      </c>
      <c r="G15" s="107" t="s">
        <v>105</v>
      </c>
      <c r="H15" s="110" t="s">
        <v>106</v>
      </c>
      <c r="I15" s="107" t="s">
        <v>107</v>
      </c>
      <c r="J15" s="50" t="s">
        <v>90</v>
      </c>
      <c r="K15" s="62">
        <v>2</v>
      </c>
      <c r="L15" s="62">
        <v>1</v>
      </c>
      <c r="M15" s="47"/>
      <c r="N15" s="63">
        <v>1</v>
      </c>
      <c r="O15" s="47"/>
      <c r="P15" s="60">
        <f t="shared" ref="P15" si="6">SUM(L15:O15)</f>
        <v>2</v>
      </c>
      <c r="Q15" s="61">
        <f t="shared" ref="Q15" si="7">P15/K15</f>
        <v>1</v>
      </c>
      <c r="R15" s="60" t="str">
        <f t="shared" ref="R15" si="8">IF(Q15&lt;=0.49,"BAJO",IF(Q15&lt;=0.79,"MEDIO","ALTO"))</f>
        <v>ALTO</v>
      </c>
    </row>
    <row r="16" spans="1:18" s="27" customFormat="1" x14ac:dyDescent="0.25">
      <c r="A16" s="122"/>
      <c r="B16" s="118"/>
      <c r="C16" s="118"/>
      <c r="D16" s="117"/>
      <c r="E16" s="119"/>
      <c r="F16" s="117"/>
      <c r="G16" s="108"/>
      <c r="H16" s="111"/>
      <c r="I16" s="108"/>
      <c r="J16" s="51" t="s">
        <v>91</v>
      </c>
      <c r="K16" s="60">
        <v>3</v>
      </c>
      <c r="L16" s="60"/>
      <c r="M16" s="60"/>
      <c r="N16" s="60">
        <v>1</v>
      </c>
      <c r="O16" s="60">
        <v>2</v>
      </c>
      <c r="P16" s="60">
        <f>SUM(L16:O16)</f>
        <v>3</v>
      </c>
      <c r="Q16" s="61">
        <f>P16/K16</f>
        <v>1</v>
      </c>
      <c r="R16" s="60" t="str">
        <f>IF(Q16&lt;=0.49,"BAJO",IF(Q16&lt;=0.79,"MEDIO","ALTO"))</f>
        <v>ALTO</v>
      </c>
    </row>
    <row r="17" spans="1:18" s="27" customFormat="1" ht="18.75" customHeight="1" x14ac:dyDescent="0.25">
      <c r="A17" s="122"/>
      <c r="B17" s="118"/>
      <c r="C17" s="118"/>
      <c r="D17" s="117"/>
      <c r="E17" s="119"/>
      <c r="F17" s="117"/>
      <c r="G17" s="108"/>
      <c r="H17" s="111"/>
      <c r="I17" s="108"/>
      <c r="J17" s="51" t="s">
        <v>100</v>
      </c>
      <c r="K17" s="60">
        <v>1</v>
      </c>
      <c r="L17" s="60"/>
      <c r="M17" s="60">
        <v>1</v>
      </c>
      <c r="N17" s="60"/>
      <c r="O17" s="60"/>
      <c r="P17" s="60">
        <f t="shared" ref="P17:P18" si="9">SUM(L17:O17)</f>
        <v>1</v>
      </c>
      <c r="Q17" s="61">
        <f t="shared" ref="Q17:Q18" si="10">P17/K17</f>
        <v>1</v>
      </c>
      <c r="R17" s="60" t="str">
        <f t="shared" ref="R17" si="11">IF(Q17&lt;=0.49,"BAJO",IF(Q17&lt;=0.79,"MEDIO","ALTO"))</f>
        <v>ALTO</v>
      </c>
    </row>
    <row r="18" spans="1:18" s="27" customFormat="1" ht="26.25" customHeight="1" x14ac:dyDescent="0.25">
      <c r="A18" s="122"/>
      <c r="B18" s="118"/>
      <c r="C18" s="118"/>
      <c r="D18" s="117"/>
      <c r="E18" s="119"/>
      <c r="F18" s="117"/>
      <c r="G18" s="108"/>
      <c r="H18" s="111"/>
      <c r="I18" s="108"/>
      <c r="J18" s="51" t="s">
        <v>101</v>
      </c>
      <c r="K18" s="60">
        <v>1</v>
      </c>
      <c r="L18" s="60"/>
      <c r="M18" s="60">
        <v>1</v>
      </c>
      <c r="N18" s="60"/>
      <c r="O18" s="60"/>
      <c r="P18" s="60">
        <f t="shared" si="9"/>
        <v>1</v>
      </c>
      <c r="Q18" s="61">
        <f t="shared" si="10"/>
        <v>1</v>
      </c>
      <c r="R18" s="60" t="str">
        <f>IF(Q18&lt;=0.49,"BAJO",IF(Q18&lt;=0.79,"MEDIO","ALTO"))</f>
        <v>ALTO</v>
      </c>
    </row>
    <row r="19" spans="1:18" s="27" customFormat="1" ht="22.5" customHeight="1" x14ac:dyDescent="0.25">
      <c r="A19" s="122"/>
      <c r="B19" s="118"/>
      <c r="C19" s="118"/>
      <c r="D19" s="117"/>
      <c r="E19" s="119"/>
      <c r="F19" s="117"/>
      <c r="G19" s="108"/>
      <c r="H19" s="111"/>
      <c r="I19" s="108"/>
      <c r="J19" s="51" t="s">
        <v>102</v>
      </c>
      <c r="K19" s="60">
        <v>2</v>
      </c>
      <c r="L19" s="60"/>
      <c r="M19" s="60"/>
      <c r="N19" s="60">
        <v>1</v>
      </c>
      <c r="O19" s="60">
        <v>1</v>
      </c>
      <c r="P19" s="60">
        <f>SUM(L19:O19)</f>
        <v>2</v>
      </c>
      <c r="Q19" s="61">
        <f>P19/K19</f>
        <v>1</v>
      </c>
      <c r="R19" s="60" t="str">
        <f>IF(Q19&lt;=0.49,"BAJO",IF(Q19&lt;=0.79,"MEDIO","ALTO"))</f>
        <v>ALTO</v>
      </c>
    </row>
    <row r="20" spans="1:18" s="27" customFormat="1" ht="42" customHeight="1" x14ac:dyDescent="0.25">
      <c r="A20" s="122"/>
      <c r="B20" s="118"/>
      <c r="C20" s="118"/>
      <c r="D20" s="117"/>
      <c r="E20" s="119"/>
      <c r="F20" s="117"/>
      <c r="G20" s="108"/>
      <c r="H20" s="111"/>
      <c r="I20" s="108"/>
      <c r="J20" s="51" t="s">
        <v>103</v>
      </c>
      <c r="K20" s="60">
        <v>2</v>
      </c>
      <c r="L20" s="60"/>
      <c r="M20" s="60"/>
      <c r="N20" s="60">
        <v>1</v>
      </c>
      <c r="O20" s="60">
        <v>1</v>
      </c>
      <c r="P20" s="60">
        <f>SUM(L20:O20)</f>
        <v>2</v>
      </c>
      <c r="Q20" s="61">
        <f>P20/K20</f>
        <v>1</v>
      </c>
      <c r="R20" s="60" t="str">
        <f>IF(Q20&lt;=0.49,"BAJO",IF(Q20&lt;=0.79,"MEDIO","ALTO"))</f>
        <v>ALTO</v>
      </c>
    </row>
    <row r="21" spans="1:18" s="27" customFormat="1" ht="27.75" customHeight="1" x14ac:dyDescent="0.25">
      <c r="A21" s="123"/>
      <c r="B21" s="107"/>
      <c r="C21" s="107"/>
      <c r="D21" s="103"/>
      <c r="E21" s="110"/>
      <c r="F21" s="103"/>
      <c r="G21" s="109"/>
      <c r="H21" s="112"/>
      <c r="I21" s="109"/>
      <c r="J21" s="69" t="s">
        <v>92</v>
      </c>
      <c r="K21" s="57">
        <v>4</v>
      </c>
      <c r="L21" s="57">
        <v>1</v>
      </c>
      <c r="M21" s="57">
        <v>1</v>
      </c>
      <c r="N21" s="57">
        <v>1</v>
      </c>
      <c r="O21" s="57">
        <v>1</v>
      </c>
      <c r="P21" s="57">
        <f>SUM(L21:O21)</f>
        <v>4</v>
      </c>
      <c r="Q21" s="58">
        <f>P21/K21</f>
        <v>1</v>
      </c>
      <c r="R21" s="57" t="str">
        <f>IF(Q18&lt;=0.49,"BAJO",IF(Q18&lt;=0.79,"MEDIO","ALTO"))</f>
        <v>ALTO</v>
      </c>
    </row>
    <row r="22" spans="1:18" s="27" customFormat="1" ht="9.75" customHeight="1" x14ac:dyDescent="0.25">
      <c r="A22" s="70"/>
      <c r="B22" s="71"/>
      <c r="C22" s="71"/>
      <c r="D22" s="72"/>
      <c r="E22" s="73"/>
      <c r="F22" s="72"/>
      <c r="G22" s="71"/>
      <c r="H22" s="73"/>
      <c r="I22" s="71"/>
      <c r="J22" s="74"/>
      <c r="K22" s="71"/>
      <c r="L22" s="71"/>
      <c r="M22" s="71"/>
      <c r="N22" s="71"/>
      <c r="O22" s="71"/>
      <c r="P22" s="71"/>
      <c r="Q22" s="72"/>
      <c r="R22" s="75"/>
    </row>
    <row r="23" spans="1:18" s="39" customFormat="1" ht="34.5" customHeight="1" x14ac:dyDescent="0.25">
      <c r="A23" s="125"/>
      <c r="B23" s="109">
        <v>3</v>
      </c>
      <c r="C23" s="109" t="s">
        <v>89</v>
      </c>
      <c r="D23" s="105">
        <f>F23</f>
        <v>0.6</v>
      </c>
      <c r="E23" s="112" t="s">
        <v>108</v>
      </c>
      <c r="F23" s="105">
        <f>SUM(Q23:Q26)/6</f>
        <v>0.6</v>
      </c>
      <c r="G23" s="107" t="s">
        <v>109</v>
      </c>
      <c r="H23" s="110" t="s">
        <v>110</v>
      </c>
      <c r="I23" s="107" t="s">
        <v>111</v>
      </c>
      <c r="J23" s="76" t="s">
        <v>90</v>
      </c>
      <c r="K23" s="56">
        <v>100</v>
      </c>
      <c r="L23" s="77">
        <v>20</v>
      </c>
      <c r="M23" s="77">
        <v>20</v>
      </c>
      <c r="N23" s="77">
        <v>20</v>
      </c>
      <c r="O23" s="77">
        <v>20</v>
      </c>
      <c r="P23" s="55">
        <f t="shared" ref="P23" si="12">SUM(L23:O23)</f>
        <v>80</v>
      </c>
      <c r="Q23" s="59">
        <f t="shared" ref="Q23" si="13">P23/K23</f>
        <v>0.8</v>
      </c>
      <c r="R23" s="55" t="str">
        <f t="shared" ref="R23" si="14">IF(Q23&lt;=0.49,"BAJO",IF(Q23&lt;=0.79,"MEDIO","ALTO"))</f>
        <v>ALTO</v>
      </c>
    </row>
    <row r="24" spans="1:18" s="27" customFormat="1" x14ac:dyDescent="0.25">
      <c r="A24" s="122"/>
      <c r="B24" s="118"/>
      <c r="C24" s="118"/>
      <c r="D24" s="117"/>
      <c r="E24" s="119"/>
      <c r="F24" s="117"/>
      <c r="G24" s="108"/>
      <c r="H24" s="111"/>
      <c r="I24" s="108"/>
      <c r="J24" s="51" t="s">
        <v>91</v>
      </c>
      <c r="K24" s="60">
        <v>100</v>
      </c>
      <c r="L24" s="77">
        <v>20</v>
      </c>
      <c r="M24" s="77">
        <v>20</v>
      </c>
      <c r="N24" s="77">
        <v>20</v>
      </c>
      <c r="O24" s="77">
        <v>20</v>
      </c>
      <c r="P24" s="60">
        <f>SUM(L24:O24)</f>
        <v>80</v>
      </c>
      <c r="Q24" s="61">
        <f>P24/K24</f>
        <v>0.8</v>
      </c>
      <c r="R24" s="60" t="str">
        <f>IF(Q24&lt;=0.49,"BAJO",IF(Q24&lt;=0.79,"MEDIO","ALTO"))</f>
        <v>ALTO</v>
      </c>
    </row>
    <row r="25" spans="1:18" s="27" customFormat="1" ht="42" customHeight="1" x14ac:dyDescent="0.25">
      <c r="A25" s="122"/>
      <c r="B25" s="118"/>
      <c r="C25" s="118"/>
      <c r="D25" s="117"/>
      <c r="E25" s="119"/>
      <c r="F25" s="117"/>
      <c r="G25" s="108"/>
      <c r="H25" s="111"/>
      <c r="I25" s="108"/>
      <c r="J25" s="51" t="s">
        <v>112</v>
      </c>
      <c r="K25" s="60">
        <v>20</v>
      </c>
      <c r="L25" s="60">
        <v>5</v>
      </c>
      <c r="M25" s="60">
        <v>5</v>
      </c>
      <c r="N25" s="60">
        <v>5</v>
      </c>
      <c r="O25" s="60">
        <v>5</v>
      </c>
      <c r="P25" s="60">
        <f>SUM(L25:O25)</f>
        <v>20</v>
      </c>
      <c r="Q25" s="61">
        <f>P25/K25</f>
        <v>1</v>
      </c>
      <c r="R25" s="60" t="str">
        <f>IF(Q25&lt;=0.49,"BAJO",IF(Q25&lt;=0.79,"MEDIO","ALTO"))</f>
        <v>ALTO</v>
      </c>
    </row>
    <row r="26" spans="1:18" s="27" customFormat="1" ht="27.75" customHeight="1" x14ac:dyDescent="0.25">
      <c r="A26" s="123"/>
      <c r="B26" s="107"/>
      <c r="C26" s="107"/>
      <c r="D26" s="103"/>
      <c r="E26" s="110"/>
      <c r="F26" s="103"/>
      <c r="G26" s="109"/>
      <c r="H26" s="112"/>
      <c r="I26" s="109"/>
      <c r="J26" s="69" t="s">
        <v>113</v>
      </c>
      <c r="K26" s="57">
        <v>20</v>
      </c>
      <c r="L26" s="57">
        <v>5</v>
      </c>
      <c r="M26" s="57">
        <v>5</v>
      </c>
      <c r="N26" s="57">
        <v>5</v>
      </c>
      <c r="O26" s="57">
        <v>5</v>
      </c>
      <c r="P26" s="57">
        <f>SUM(L26:O26)</f>
        <v>20</v>
      </c>
      <c r="Q26" s="58">
        <f>P26/K26</f>
        <v>1</v>
      </c>
      <c r="R26" s="60" t="str">
        <f>IF(Q26&lt;=0.49,"BAJO",IF(Q26&lt;=0.79,"MEDIO","ALTO"))</f>
        <v>ALTO</v>
      </c>
    </row>
    <row r="27" spans="1:18" s="27" customFormat="1" ht="18" customHeight="1" x14ac:dyDescent="0.25">
      <c r="A27" s="70"/>
      <c r="B27" s="71"/>
      <c r="C27" s="71"/>
      <c r="D27" s="72"/>
      <c r="E27" s="73"/>
      <c r="F27" s="72"/>
      <c r="G27" s="71"/>
      <c r="H27" s="73"/>
      <c r="I27" s="71"/>
      <c r="J27" s="74"/>
      <c r="K27" s="71"/>
      <c r="L27" s="71"/>
      <c r="M27" s="71"/>
      <c r="N27" s="71"/>
      <c r="O27" s="71"/>
      <c r="P27" s="71"/>
      <c r="Q27" s="72"/>
      <c r="R27" s="75"/>
    </row>
    <row r="28" spans="1:18" ht="24.75" customHeight="1" x14ac:dyDescent="0.25">
      <c r="A28" s="114" t="s">
        <v>80</v>
      </c>
      <c r="B28" s="114" t="s">
        <v>81</v>
      </c>
      <c r="C28" s="114" t="s">
        <v>5</v>
      </c>
      <c r="D28" s="114" t="s">
        <v>48</v>
      </c>
      <c r="E28" s="114" t="s">
        <v>6</v>
      </c>
      <c r="F28" s="114" t="s">
        <v>52</v>
      </c>
      <c r="G28" s="113" t="s">
        <v>8</v>
      </c>
      <c r="H28" s="113" t="s">
        <v>57</v>
      </c>
      <c r="I28" s="113" t="s">
        <v>34</v>
      </c>
      <c r="J28" s="113" t="s">
        <v>7</v>
      </c>
      <c r="K28" s="113" t="s">
        <v>47</v>
      </c>
      <c r="L28" s="126" t="s">
        <v>87</v>
      </c>
      <c r="M28" s="127"/>
      <c r="N28" s="127"/>
      <c r="O28" s="128"/>
      <c r="P28" s="113" t="s">
        <v>88</v>
      </c>
      <c r="Q28" s="115" t="s">
        <v>53</v>
      </c>
      <c r="R28" s="113" t="s">
        <v>86</v>
      </c>
    </row>
    <row r="29" spans="1:18" ht="27" customHeight="1" x14ac:dyDescent="0.25">
      <c r="A29" s="106"/>
      <c r="B29" s="106"/>
      <c r="C29" s="106"/>
      <c r="D29" s="106"/>
      <c r="E29" s="106"/>
      <c r="F29" s="106"/>
      <c r="G29" s="114"/>
      <c r="H29" s="114"/>
      <c r="I29" s="114"/>
      <c r="J29" s="114"/>
      <c r="K29" s="114"/>
      <c r="L29" s="52" t="s">
        <v>79</v>
      </c>
      <c r="M29" s="52" t="s">
        <v>82</v>
      </c>
      <c r="N29" s="52" t="s">
        <v>83</v>
      </c>
      <c r="O29" s="52" t="s">
        <v>84</v>
      </c>
      <c r="P29" s="114"/>
      <c r="Q29" s="116"/>
      <c r="R29" s="114"/>
    </row>
    <row r="30" spans="1:18" ht="15" customHeight="1" x14ac:dyDescent="0.25">
      <c r="A30" s="123"/>
      <c r="B30" s="107">
        <v>1</v>
      </c>
      <c r="C30" s="107" t="s">
        <v>96</v>
      </c>
      <c r="D30" s="103">
        <f>F30</f>
        <v>0.95833333333333337</v>
      </c>
      <c r="E30" s="110" t="s">
        <v>114</v>
      </c>
      <c r="F30" s="103">
        <f>SUM(Q30:Q35)/6</f>
        <v>0.95833333333333337</v>
      </c>
      <c r="G30" s="107" t="s">
        <v>115</v>
      </c>
      <c r="H30" s="110" t="s">
        <v>116</v>
      </c>
      <c r="I30" s="107" t="s">
        <v>117</v>
      </c>
      <c r="J30" s="76" t="s">
        <v>90</v>
      </c>
      <c r="K30" s="46">
        <v>1</v>
      </c>
      <c r="L30" s="63">
        <v>1</v>
      </c>
      <c r="M30" s="63">
        <v>0</v>
      </c>
      <c r="N30" s="63">
        <v>0</v>
      </c>
      <c r="O30" s="63"/>
      <c r="P30" s="48">
        <f t="shared" ref="P30" si="15">SUM(L30:O30)</f>
        <v>1</v>
      </c>
      <c r="Q30" s="49">
        <f t="shared" ref="Q30" si="16">P30/K30</f>
        <v>1</v>
      </c>
      <c r="R30" s="48" t="str">
        <f t="shared" ref="R30" si="17">IF(Q30&lt;=0.49,"BAJO",IF(Q30&lt;=0.79,"MEDIO","ALTO"))</f>
        <v>ALTO</v>
      </c>
    </row>
    <row r="31" spans="1:18" x14ac:dyDescent="0.25">
      <c r="A31" s="124"/>
      <c r="B31" s="108"/>
      <c r="C31" s="108"/>
      <c r="D31" s="104"/>
      <c r="E31" s="111"/>
      <c r="F31" s="104"/>
      <c r="G31" s="108"/>
      <c r="H31" s="111"/>
      <c r="I31" s="108"/>
      <c r="J31" s="51" t="s">
        <v>91</v>
      </c>
      <c r="K31" s="48">
        <v>2</v>
      </c>
      <c r="L31" s="60">
        <v>2</v>
      </c>
      <c r="M31" s="60">
        <v>0</v>
      </c>
      <c r="N31" s="60">
        <v>0</v>
      </c>
      <c r="O31" s="60"/>
      <c r="P31" s="48">
        <f>SUM(L31:O31)</f>
        <v>2</v>
      </c>
      <c r="Q31" s="49">
        <f>P31/K31</f>
        <v>1</v>
      </c>
      <c r="R31" s="48" t="str">
        <f>IF(Q31&lt;=0.49,"BAJO",IF(Q31&lt;=0.79,"MEDIO","ALTO"))</f>
        <v>ALTO</v>
      </c>
    </row>
    <row r="32" spans="1:18" x14ac:dyDescent="0.25">
      <c r="A32" s="124"/>
      <c r="B32" s="108"/>
      <c r="C32" s="108"/>
      <c r="D32" s="104"/>
      <c r="E32" s="111"/>
      <c r="F32" s="104"/>
      <c r="G32" s="108"/>
      <c r="H32" s="111"/>
      <c r="I32" s="108"/>
      <c r="J32" s="51" t="s">
        <v>118</v>
      </c>
      <c r="K32" s="48">
        <v>4</v>
      </c>
      <c r="L32" s="60">
        <v>1</v>
      </c>
      <c r="M32" s="60">
        <v>1</v>
      </c>
      <c r="N32" s="60">
        <v>1</v>
      </c>
      <c r="O32" s="60"/>
      <c r="P32" s="48">
        <f t="shared" ref="P32:P35" si="18">SUM(L32:O32)</f>
        <v>3</v>
      </c>
      <c r="Q32" s="49">
        <f t="shared" ref="Q32:Q35" si="19">P32/K32</f>
        <v>0.75</v>
      </c>
      <c r="R32" s="48" t="str">
        <f t="shared" ref="R32:R35" si="20">IF(Q32&lt;=0.49,"BAJO",IF(Q32&lt;=0.79,"MEDIO","ALTO"))</f>
        <v>MEDIO</v>
      </c>
    </row>
    <row r="33" spans="1:18" x14ac:dyDescent="0.25">
      <c r="A33" s="124"/>
      <c r="B33" s="108"/>
      <c r="C33" s="108"/>
      <c r="D33" s="104"/>
      <c r="E33" s="111"/>
      <c r="F33" s="104"/>
      <c r="G33" s="108"/>
      <c r="H33" s="111"/>
      <c r="I33" s="108"/>
      <c r="J33" s="51" t="s">
        <v>119</v>
      </c>
      <c r="K33" s="48">
        <v>5</v>
      </c>
      <c r="L33" s="60">
        <v>2</v>
      </c>
      <c r="M33" s="60">
        <v>1</v>
      </c>
      <c r="N33" s="60">
        <v>2</v>
      </c>
      <c r="O33" s="60"/>
      <c r="P33" s="48">
        <f t="shared" si="18"/>
        <v>5</v>
      </c>
      <c r="Q33" s="49">
        <f t="shared" si="19"/>
        <v>1</v>
      </c>
      <c r="R33" s="48" t="str">
        <f t="shared" si="20"/>
        <v>ALTO</v>
      </c>
    </row>
    <row r="34" spans="1:18" ht="24.75" customHeight="1" x14ac:dyDescent="0.25">
      <c r="A34" s="124"/>
      <c r="B34" s="108"/>
      <c r="C34" s="108"/>
      <c r="D34" s="104"/>
      <c r="E34" s="111"/>
      <c r="F34" s="104"/>
      <c r="G34" s="108"/>
      <c r="H34" s="111"/>
      <c r="I34" s="108"/>
      <c r="J34" s="51" t="s">
        <v>120</v>
      </c>
      <c r="K34" s="48">
        <v>1</v>
      </c>
      <c r="L34" s="60"/>
      <c r="M34" s="60"/>
      <c r="N34" s="60">
        <v>1</v>
      </c>
      <c r="O34" s="60"/>
      <c r="P34" s="48">
        <f t="shared" si="18"/>
        <v>1</v>
      </c>
      <c r="Q34" s="49">
        <f t="shared" si="19"/>
        <v>1</v>
      </c>
      <c r="R34" s="48" t="str">
        <f t="shared" si="20"/>
        <v>ALTO</v>
      </c>
    </row>
    <row r="35" spans="1:18" ht="28.5" customHeight="1" x14ac:dyDescent="0.25">
      <c r="A35" s="125"/>
      <c r="B35" s="109"/>
      <c r="C35" s="109"/>
      <c r="D35" s="105"/>
      <c r="E35" s="112"/>
      <c r="F35" s="105"/>
      <c r="G35" s="109"/>
      <c r="H35" s="112"/>
      <c r="I35" s="109"/>
      <c r="J35" s="69" t="s">
        <v>121</v>
      </c>
      <c r="K35" s="57">
        <v>3</v>
      </c>
      <c r="L35" s="57">
        <v>1</v>
      </c>
      <c r="M35" s="57">
        <v>1</v>
      </c>
      <c r="N35" s="57">
        <v>1</v>
      </c>
      <c r="O35" s="57"/>
      <c r="P35" s="57">
        <f t="shared" si="18"/>
        <v>3</v>
      </c>
      <c r="Q35" s="58">
        <f t="shared" si="19"/>
        <v>1</v>
      </c>
      <c r="R35" s="57" t="str">
        <f t="shared" si="20"/>
        <v>ALTO</v>
      </c>
    </row>
    <row r="36" spans="1:18" s="78" customFormat="1" ht="14.25" customHeight="1" x14ac:dyDescent="0.25">
      <c r="A36" s="70"/>
      <c r="B36" s="71"/>
      <c r="C36" s="71"/>
      <c r="D36" s="72"/>
      <c r="E36" s="73"/>
      <c r="F36" s="72"/>
      <c r="G36" s="71"/>
      <c r="H36" s="73"/>
      <c r="I36" s="71"/>
      <c r="J36" s="74"/>
      <c r="K36" s="71"/>
      <c r="L36" s="71"/>
      <c r="M36" s="71"/>
      <c r="N36" s="71"/>
      <c r="O36" s="71"/>
      <c r="P36" s="71"/>
      <c r="Q36" s="72"/>
      <c r="R36" s="71"/>
    </row>
    <row r="37" spans="1:18" ht="15" customHeight="1" x14ac:dyDescent="0.25">
      <c r="A37" s="123"/>
      <c r="B37" s="107">
        <v>2</v>
      </c>
      <c r="C37" s="107" t="s">
        <v>96</v>
      </c>
      <c r="D37" s="103">
        <f>F37</f>
        <v>1</v>
      </c>
      <c r="E37" s="110" t="s">
        <v>114</v>
      </c>
      <c r="F37" s="103">
        <f>SUM(Q37:Q42)/6</f>
        <v>1</v>
      </c>
      <c r="G37" s="107" t="s">
        <v>122</v>
      </c>
      <c r="H37" s="110" t="s">
        <v>123</v>
      </c>
      <c r="I37" s="107" t="s">
        <v>124</v>
      </c>
      <c r="J37" s="76" t="s">
        <v>90</v>
      </c>
      <c r="K37" s="56">
        <v>1</v>
      </c>
      <c r="L37" s="77"/>
      <c r="M37" s="77"/>
      <c r="N37" s="77">
        <v>1</v>
      </c>
      <c r="O37" s="77"/>
      <c r="P37" s="55">
        <f t="shared" ref="P37" si="21">SUM(L37:O37)</f>
        <v>1</v>
      </c>
      <c r="Q37" s="59">
        <f t="shared" ref="Q37" si="22">P37/K37</f>
        <v>1</v>
      </c>
      <c r="R37" s="55" t="str">
        <f t="shared" ref="R37" si="23">IF(Q37&lt;=0.49,"BAJO",IF(Q37&lt;=0.79,"MEDIO","ALTO"))</f>
        <v>ALTO</v>
      </c>
    </row>
    <row r="38" spans="1:18" x14ac:dyDescent="0.25">
      <c r="A38" s="124"/>
      <c r="B38" s="108"/>
      <c r="C38" s="108"/>
      <c r="D38" s="104"/>
      <c r="E38" s="111"/>
      <c r="F38" s="104"/>
      <c r="G38" s="108"/>
      <c r="H38" s="111"/>
      <c r="I38" s="108"/>
      <c r="J38" s="51" t="s">
        <v>91</v>
      </c>
      <c r="K38" s="60">
        <v>1</v>
      </c>
      <c r="L38" s="60"/>
      <c r="M38" s="60"/>
      <c r="N38" s="60">
        <v>1</v>
      </c>
      <c r="O38" s="60"/>
      <c r="P38" s="60">
        <f>SUM(L38:O38)</f>
        <v>1</v>
      </c>
      <c r="Q38" s="61">
        <f>P38/K38</f>
        <v>1</v>
      </c>
      <c r="R38" s="60" t="str">
        <f>IF(Q38&lt;=0.49,"BAJO",IF(Q38&lt;=0.79,"MEDIO","ALTO"))</f>
        <v>ALTO</v>
      </c>
    </row>
    <row r="39" spans="1:18" x14ac:dyDescent="0.25">
      <c r="A39" s="124"/>
      <c r="B39" s="108"/>
      <c r="C39" s="108"/>
      <c r="D39" s="104"/>
      <c r="E39" s="111"/>
      <c r="F39" s="104"/>
      <c r="G39" s="108"/>
      <c r="H39" s="111"/>
      <c r="I39" s="108"/>
      <c r="J39" s="51" t="s">
        <v>125</v>
      </c>
      <c r="K39" s="60">
        <v>1</v>
      </c>
      <c r="L39" s="60"/>
      <c r="M39" s="60"/>
      <c r="N39" s="60">
        <v>1</v>
      </c>
      <c r="O39" s="60"/>
      <c r="P39" s="60">
        <f t="shared" ref="P39:P42" si="24">SUM(L39:O39)</f>
        <v>1</v>
      </c>
      <c r="Q39" s="61">
        <f t="shared" ref="Q39:Q42" si="25">P39/K39</f>
        <v>1</v>
      </c>
      <c r="R39" s="60" t="str">
        <f t="shared" ref="R39:R42" si="26">IF(Q39&lt;=0.49,"BAJO",IF(Q39&lt;=0.79,"MEDIO","ALTO"))</f>
        <v>ALTO</v>
      </c>
    </row>
    <row r="40" spans="1:18" x14ac:dyDescent="0.25">
      <c r="A40" s="124"/>
      <c r="B40" s="108"/>
      <c r="C40" s="108"/>
      <c r="D40" s="104"/>
      <c r="E40" s="111"/>
      <c r="F40" s="104"/>
      <c r="G40" s="108"/>
      <c r="H40" s="111"/>
      <c r="I40" s="108"/>
      <c r="J40" s="51" t="s">
        <v>126</v>
      </c>
      <c r="K40" s="60">
        <v>1</v>
      </c>
      <c r="L40" s="60"/>
      <c r="M40" s="60"/>
      <c r="N40" s="60">
        <v>1</v>
      </c>
      <c r="O40" s="60"/>
      <c r="P40" s="60">
        <f t="shared" si="24"/>
        <v>1</v>
      </c>
      <c r="Q40" s="61">
        <f t="shared" si="25"/>
        <v>1</v>
      </c>
      <c r="R40" s="60" t="str">
        <f t="shared" si="26"/>
        <v>ALTO</v>
      </c>
    </row>
    <row r="41" spans="1:18" ht="24.75" customHeight="1" x14ac:dyDescent="0.25">
      <c r="A41" s="124"/>
      <c r="B41" s="108"/>
      <c r="C41" s="108"/>
      <c r="D41" s="104"/>
      <c r="E41" s="111"/>
      <c r="F41" s="104"/>
      <c r="G41" s="108"/>
      <c r="H41" s="111"/>
      <c r="I41" s="108"/>
      <c r="J41" s="51" t="s">
        <v>127</v>
      </c>
      <c r="K41" s="60">
        <v>1</v>
      </c>
      <c r="L41" s="60"/>
      <c r="M41" s="60"/>
      <c r="N41" s="60">
        <v>1</v>
      </c>
      <c r="O41" s="60"/>
      <c r="P41" s="60">
        <f t="shared" si="24"/>
        <v>1</v>
      </c>
      <c r="Q41" s="61">
        <f t="shared" si="25"/>
        <v>1</v>
      </c>
      <c r="R41" s="60" t="str">
        <f t="shared" si="26"/>
        <v>ALTO</v>
      </c>
    </row>
    <row r="42" spans="1:18" ht="28.5" customHeight="1" x14ac:dyDescent="0.25">
      <c r="A42" s="125"/>
      <c r="B42" s="109"/>
      <c r="C42" s="109"/>
      <c r="D42" s="105"/>
      <c r="E42" s="112"/>
      <c r="F42" s="105"/>
      <c r="G42" s="109"/>
      <c r="H42" s="112"/>
      <c r="I42" s="109"/>
      <c r="J42" s="69" t="s">
        <v>121</v>
      </c>
      <c r="K42" s="57">
        <v>1</v>
      </c>
      <c r="L42" s="57"/>
      <c r="M42" s="57"/>
      <c r="N42" s="57">
        <v>1</v>
      </c>
      <c r="O42" s="57"/>
      <c r="P42" s="57">
        <f t="shared" si="24"/>
        <v>1</v>
      </c>
      <c r="Q42" s="58">
        <f t="shared" si="25"/>
        <v>1</v>
      </c>
      <c r="R42" s="57" t="str">
        <f t="shared" si="26"/>
        <v>ALTO</v>
      </c>
    </row>
    <row r="43" spans="1:18" s="78" customFormat="1" ht="21" customHeight="1" x14ac:dyDescent="0.25">
      <c r="A43" s="70"/>
      <c r="B43" s="71"/>
      <c r="C43" s="71"/>
      <c r="D43" s="72"/>
      <c r="E43" s="73"/>
      <c r="F43" s="72"/>
      <c r="G43" s="71"/>
      <c r="H43" s="73"/>
      <c r="I43" s="71"/>
      <c r="J43" s="74"/>
      <c r="K43" s="71"/>
      <c r="L43" s="71"/>
      <c r="M43" s="71"/>
      <c r="N43" s="71"/>
      <c r="O43" s="71"/>
      <c r="P43" s="71"/>
      <c r="Q43" s="72"/>
      <c r="R43" s="71"/>
    </row>
  </sheetData>
  <mergeCells count="78">
    <mergeCell ref="I37:I42"/>
    <mergeCell ref="H37:H42"/>
    <mergeCell ref="G37:G42"/>
    <mergeCell ref="I30:I35"/>
    <mergeCell ref="H30:H35"/>
    <mergeCell ref="G30:G35"/>
    <mergeCell ref="A37:A42"/>
    <mergeCell ref="B37:B42"/>
    <mergeCell ref="C37:C42"/>
    <mergeCell ref="D37:D42"/>
    <mergeCell ref="E37:E42"/>
    <mergeCell ref="F37:F42"/>
    <mergeCell ref="G15:G21"/>
    <mergeCell ref="H15:H21"/>
    <mergeCell ref="I15:I21"/>
    <mergeCell ref="A23:A26"/>
    <mergeCell ref="B23:B26"/>
    <mergeCell ref="C23:C26"/>
    <mergeCell ref="D23:D26"/>
    <mergeCell ref="E23:E26"/>
    <mergeCell ref="F23:F26"/>
    <mergeCell ref="G23:G26"/>
    <mergeCell ref="H23:H26"/>
    <mergeCell ref="I23:I26"/>
    <mergeCell ref="F30:F35"/>
    <mergeCell ref="A30:A35"/>
    <mergeCell ref="B30:B35"/>
    <mergeCell ref="C30:C35"/>
    <mergeCell ref="D30:D35"/>
    <mergeCell ref="E30:E35"/>
    <mergeCell ref="G28:G29"/>
    <mergeCell ref="H28:H29"/>
    <mergeCell ref="I28:I29"/>
    <mergeCell ref="J28:J29"/>
    <mergeCell ref="K28:K29"/>
    <mergeCell ref="L28:O28"/>
    <mergeCell ref="P28:P29"/>
    <mergeCell ref="Q28:Q29"/>
    <mergeCell ref="R28:R29"/>
    <mergeCell ref="C7:C13"/>
    <mergeCell ref="D7:D13"/>
    <mergeCell ref="E7:E13"/>
    <mergeCell ref="A28:A29"/>
    <mergeCell ref="B28:B29"/>
    <mergeCell ref="C28:C29"/>
    <mergeCell ref="D28:D29"/>
    <mergeCell ref="E28:E29"/>
    <mergeCell ref="F28:F29"/>
    <mergeCell ref="A15:A21"/>
    <mergeCell ref="B15:B21"/>
    <mergeCell ref="C15:C21"/>
    <mergeCell ref="D15:D21"/>
    <mergeCell ref="E15:E21"/>
    <mergeCell ref="F15:F21"/>
    <mergeCell ref="J5:J6"/>
    <mergeCell ref="K5:K6"/>
    <mergeCell ref="F7:F13"/>
    <mergeCell ref="G7:G13"/>
    <mergeCell ref="H7:H13"/>
    <mergeCell ref="I7:I13"/>
    <mergeCell ref="A1:R1"/>
    <mergeCell ref="A2:R2"/>
    <mergeCell ref="A3:R3"/>
    <mergeCell ref="P5:P6"/>
    <mergeCell ref="Q5:Q6"/>
    <mergeCell ref="R5:R6"/>
    <mergeCell ref="A5:A6"/>
    <mergeCell ref="B5:B6"/>
    <mergeCell ref="C5:C6"/>
    <mergeCell ref="D5:D6"/>
    <mergeCell ref="E5:E6"/>
    <mergeCell ref="F5:F6"/>
    <mergeCell ref="L5:O5"/>
    <mergeCell ref="G5:G6"/>
    <mergeCell ref="H5:H6"/>
    <mergeCell ref="I5:I6"/>
    <mergeCell ref="A7:A13"/>
    <mergeCell ref="B7:B13"/>
  </mergeCells>
  <conditionalFormatting sqref="R7:R14 R23:R27">
    <cfRule type="expression" dxfId="11" priority="40">
      <formula>$R7="BAJO"</formula>
    </cfRule>
    <cfRule type="expression" dxfId="10" priority="41">
      <formula>$R7="MEDIO"</formula>
    </cfRule>
    <cfRule type="expression" dxfId="9" priority="42">
      <formula>$R7="ALTO"</formula>
    </cfRule>
  </conditionalFormatting>
  <conditionalFormatting sqref="R30:R36">
    <cfRule type="expression" dxfId="8" priority="34">
      <formula>$R30="BAJO"</formula>
    </cfRule>
    <cfRule type="expression" dxfId="7" priority="35">
      <formula>$R30="MEDIO"</formula>
    </cfRule>
    <cfRule type="expression" dxfId="6" priority="36">
      <formula>$R30="ALTO"</formula>
    </cfRule>
  </conditionalFormatting>
  <conditionalFormatting sqref="R15:R22">
    <cfRule type="expression" dxfId="5" priority="7">
      <formula>$R15="BAJO"</formula>
    </cfRule>
    <cfRule type="expression" dxfId="4" priority="8">
      <formula>$R15="MEDIO"</formula>
    </cfRule>
    <cfRule type="expression" dxfId="3" priority="9">
      <formula>$R15="ALTO"</formula>
    </cfRule>
  </conditionalFormatting>
  <conditionalFormatting sqref="R37:R43">
    <cfRule type="expression" dxfId="2" priority="1">
      <formula>$R37="BAJO"</formula>
    </cfRule>
    <cfRule type="expression" dxfId="1" priority="2">
      <formula>$R37="MEDIO"</formula>
    </cfRule>
    <cfRule type="expression" dxfId="0" priority="3">
      <formula>$R37="ALTO"</formula>
    </cfRule>
  </conditionalFormatting>
  <printOptions horizontalCentered="1"/>
  <pageMargins left="0.39370078740157483" right="0.39370078740157483" top="0.39370078740157483" bottom="0.98425196850393704" header="0.31496062992125984" footer="0.59055118110236227"/>
  <pageSetup scale="56" orientation="landscape" verticalDpi="1200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pedro cometa ho</dc:creator>
  <cp:lastModifiedBy>PERSONAL</cp:lastModifiedBy>
  <cp:lastPrinted>2017-04-25T16:34:22Z</cp:lastPrinted>
  <dcterms:created xsi:type="dcterms:W3CDTF">2014-12-15T02:17:22Z</dcterms:created>
  <dcterms:modified xsi:type="dcterms:W3CDTF">2018-05-07T18:30:06Z</dcterms:modified>
</cp:coreProperties>
</file>