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laura\OneDrive\Escritorio\2. ALCALDÍA DE BITUIMA\CIDEA\"/>
    </mc:Choice>
  </mc:AlternateContent>
  <xr:revisionPtr revIDLastSave="0" documentId="13_ncr:1_{8682BD6E-E9AF-4ADA-AAB0-546AC482037E}" xr6:coauthVersionLast="47" xr6:coauthVersionMax="47" xr10:uidLastSave="{00000000-0000-0000-0000-000000000000}"/>
  <bookViews>
    <workbookView xWindow="-120" yWindow="-120" windowWidth="20730" windowHeight="11040" xr2:uid="{00000000-000D-0000-FFFF-FFFF00000000}"/>
  </bookViews>
  <sheets>
    <sheet name="2023-Analisis Implem PTEA-PNEA " sheetId="17" r:id="rId1"/>
    <sheet name="2022-Analisis Implem PTEA-PNEA" sheetId="16" r:id="rId2"/>
    <sheet name="MATRIZ ARMONIZACIÓN" sheetId="18" r:id="rId3"/>
    <sheet name="Instrumento CIDEA" sheetId="1" state="hidden" r:id="rId4"/>
    <sheet name="Instrumento PTEA Municipal" sheetId="2" state="hidden" r:id="rId5"/>
    <sheet name="Instrumento PTEA Juris CAR" sheetId="3" state="hidden" r:id="rId6"/>
    <sheet name="DR Almeidas" sheetId="4" state="hidden" r:id="rId7"/>
    <sheet name="DR Alto Magdalena" sheetId="5" state="hidden" r:id="rId8"/>
    <sheet name="DR Bajo Magdalena" sheetId="6" state="hidden" r:id="rId9"/>
    <sheet name="DR Chiquinquirá" sheetId="7" state="hidden" r:id="rId10"/>
    <sheet name="DR Sumapaz" sheetId="8" state="hidden" r:id="rId11"/>
    <sheet name="Instrumento Armonización" sheetId="9" state="hidden" r:id="rId12"/>
    <sheet name="DR Tequendama" sheetId="10" state="hidden" r:id="rId13"/>
    <sheet name="DR Ubaté" sheetId="11" state="hidden" r:id="rId14"/>
    <sheet name="DR Sabana Occidente" sheetId="12" state="hidden" r:id="rId15"/>
    <sheet name="DR Soacha" sheetId="13" state="hidden" r:id="rId16"/>
    <sheet name="DR Bogotá La Calera" sheetId="14" state="hidden" r:id="rId17"/>
  </sheets>
  <definedNames>
    <definedName name="_xlnm._FilterDatabase" localSheetId="11" hidden="1">'Instrumento Armonización'!$A$4:$CR$109</definedName>
    <definedName name="_xlnm._FilterDatabase" localSheetId="3" hidden="1">'Instrumento CIDEA'!$A$2:$DL$435</definedName>
    <definedName name="_xlnm._FilterDatabase" localSheetId="5" hidden="1">'Instrumento PTEA Juris CAR'!$A$3:$BG$108</definedName>
    <definedName name="_xlnm._FilterDatabase" localSheetId="2" hidden="1">'MATRIZ ARMONIZACIÓN'!$A$2:$Q$273</definedName>
    <definedName name="_xlnm.Print_Area" localSheetId="2">'MATRIZ ARMONIZACIÓN'!$A$1:$Q$288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TLfS8ion6xDnBKQKixKHuukLYdQ=="/>
    </ext>
  </extLst>
</workbook>
</file>

<file path=xl/calcChain.xml><?xml version="1.0" encoding="utf-8"?>
<calcChain xmlns="http://schemas.openxmlformats.org/spreadsheetml/2006/main">
  <c r="U5" i="17" l="1"/>
  <c r="Y16" i="17"/>
  <c r="Z16" i="17" s="1"/>
  <c r="AA16" i="17" s="1"/>
  <c r="V16" i="17"/>
  <c r="U16" i="17"/>
  <c r="Y15" i="17"/>
  <c r="Z15" i="17" s="1"/>
  <c r="AA15" i="17" s="1"/>
  <c r="V15" i="17"/>
  <c r="U15" i="17"/>
  <c r="Y14" i="17"/>
  <c r="Z14" i="17" s="1"/>
  <c r="AA14" i="17" s="1"/>
  <c r="V14" i="17"/>
  <c r="U14" i="17"/>
  <c r="Y13" i="17"/>
  <c r="Z13" i="17" s="1"/>
  <c r="AA13" i="17" s="1"/>
  <c r="V13" i="17"/>
  <c r="Y12" i="17"/>
  <c r="Z12" i="17" s="1"/>
  <c r="AA12" i="17" s="1"/>
  <c r="V12" i="17"/>
  <c r="U12" i="17"/>
  <c r="Y11" i="17"/>
  <c r="Z11" i="17" s="1"/>
  <c r="AA11" i="17" s="1"/>
  <c r="V11" i="17"/>
  <c r="Y10" i="17"/>
  <c r="Z10" i="17" s="1"/>
  <c r="AA10" i="17" s="1"/>
  <c r="V10" i="17"/>
  <c r="U10" i="17"/>
  <c r="Y9" i="17"/>
  <c r="Z9" i="17" s="1"/>
  <c r="AA9" i="17" s="1"/>
  <c r="V9" i="17"/>
  <c r="U9" i="17"/>
  <c r="Y8" i="17"/>
  <c r="Z8" i="17" s="1"/>
  <c r="AA8" i="17" s="1"/>
  <c r="V8" i="17"/>
  <c r="U8" i="17"/>
  <c r="Y7" i="17"/>
  <c r="Z7" i="17" s="1"/>
  <c r="AA7" i="17" s="1"/>
  <c r="V7" i="17"/>
  <c r="U7" i="17"/>
  <c r="Y6" i="17"/>
  <c r="Z6" i="17" s="1"/>
  <c r="AA6" i="17" s="1"/>
  <c r="V6" i="17"/>
  <c r="U6" i="17"/>
  <c r="Y5" i="17"/>
  <c r="Z5" i="17" s="1"/>
  <c r="AA5" i="17" s="1"/>
  <c r="V5" i="17"/>
  <c r="Y4" i="17"/>
  <c r="Z4" i="17" s="1"/>
  <c r="AA4" i="17" s="1"/>
  <c r="V4" i="17"/>
  <c r="U4" i="17"/>
  <c r="Y13" i="16"/>
  <c r="V7" i="16"/>
  <c r="V8" i="16"/>
  <c r="V9" i="16"/>
  <c r="V10" i="16"/>
  <c r="V11" i="16"/>
  <c r="V12" i="16"/>
  <c r="V13" i="16"/>
  <c r="V14" i="16"/>
  <c r="V15" i="16"/>
  <c r="V16" i="16"/>
  <c r="V6" i="16"/>
  <c r="U9" i="16"/>
  <c r="U10" i="16"/>
  <c r="U11" i="16"/>
  <c r="U12" i="16"/>
  <c r="U14" i="16"/>
  <c r="U15" i="16"/>
  <c r="U16" i="16"/>
  <c r="AB4" i="17" l="1"/>
  <c r="Z13" i="16"/>
  <c r="AA13" i="16" s="1"/>
  <c r="Y14" i="16"/>
  <c r="Z14" i="16" s="1"/>
  <c r="AA14" i="16" s="1"/>
  <c r="Y15" i="16"/>
  <c r="Z15" i="16" s="1"/>
  <c r="AA15" i="16" s="1"/>
  <c r="Y16" i="16"/>
  <c r="Z16" i="16" s="1"/>
  <c r="AA16" i="16" s="1"/>
  <c r="Y12" i="16"/>
  <c r="Z12" i="16" s="1"/>
  <c r="AA12" i="16" s="1"/>
  <c r="Y11" i="16"/>
  <c r="Z11" i="16" s="1"/>
  <c r="AA11" i="16" s="1"/>
  <c r="Y10" i="16"/>
  <c r="Z10" i="16" s="1"/>
  <c r="AA10" i="16" s="1"/>
  <c r="Y9" i="16"/>
  <c r="Z9" i="16" s="1"/>
  <c r="AA9" i="16" s="1"/>
  <c r="Y8" i="16"/>
  <c r="Z8" i="16" s="1"/>
  <c r="AA8" i="16" s="1"/>
  <c r="U8" i="16"/>
  <c r="Y7" i="16"/>
  <c r="Z7" i="16" s="1"/>
  <c r="AA7" i="16" s="1"/>
  <c r="U7" i="16"/>
  <c r="Y6" i="16"/>
  <c r="Z6" i="16" s="1"/>
  <c r="AA6" i="16" s="1"/>
  <c r="U6" i="16"/>
  <c r="Y5" i="16"/>
  <c r="Z5" i="16" s="1"/>
  <c r="AA5" i="16" s="1"/>
  <c r="V5" i="16"/>
  <c r="U5" i="16"/>
  <c r="Y4" i="16"/>
  <c r="Z4" i="16" s="1"/>
  <c r="AA4" i="16" s="1"/>
  <c r="V4" i="16"/>
  <c r="U4" i="16"/>
  <c r="C18" i="14"/>
  <c r="D17" i="14"/>
  <c r="E17" i="14" s="1"/>
  <c r="D16" i="14"/>
  <c r="E16" i="14" s="1"/>
  <c r="D15" i="14"/>
  <c r="E15" i="14" s="1"/>
  <c r="D14" i="14"/>
  <c r="E14" i="14"/>
  <c r="D13" i="14"/>
  <c r="E13" i="14" s="1"/>
  <c r="D12" i="14"/>
  <c r="E12" i="14" s="1"/>
  <c r="D11" i="14"/>
  <c r="E11" i="14" s="1"/>
  <c r="D10" i="14"/>
  <c r="E10" i="14" s="1"/>
  <c r="D9" i="14"/>
  <c r="E9" i="14" s="1"/>
  <c r="D8" i="14"/>
  <c r="E8" i="14"/>
  <c r="D7" i="14"/>
  <c r="E7" i="14" s="1"/>
  <c r="D6" i="14"/>
  <c r="E6" i="14" s="1"/>
  <c r="D5" i="14"/>
  <c r="E5" i="14" s="1"/>
  <c r="D4" i="14"/>
  <c r="E4" i="14"/>
  <c r="D18" i="13"/>
  <c r="C18" i="13"/>
  <c r="E17" i="13"/>
  <c r="F17" i="13"/>
  <c r="E16" i="13"/>
  <c r="F16" i="13" s="1"/>
  <c r="E15" i="13"/>
  <c r="F15" i="13" s="1"/>
  <c r="E14" i="13"/>
  <c r="F14" i="13" s="1"/>
  <c r="E13" i="13"/>
  <c r="F13" i="13"/>
  <c r="E12" i="13"/>
  <c r="F12" i="13" s="1"/>
  <c r="E11" i="13"/>
  <c r="F11" i="13" s="1"/>
  <c r="E10" i="13"/>
  <c r="F10" i="13" s="1"/>
  <c r="E9" i="13"/>
  <c r="F9" i="13"/>
  <c r="E8" i="13"/>
  <c r="F8" i="13" s="1"/>
  <c r="E7" i="13"/>
  <c r="F7" i="13" s="1"/>
  <c r="E6" i="13"/>
  <c r="F6" i="13" s="1"/>
  <c r="E5" i="13"/>
  <c r="F5" i="13"/>
  <c r="E4" i="13"/>
  <c r="F4" i="13" s="1"/>
  <c r="J19" i="12"/>
  <c r="I19" i="12"/>
  <c r="H19" i="12"/>
  <c r="G19" i="12"/>
  <c r="F19" i="12"/>
  <c r="E19" i="12"/>
  <c r="D19" i="12"/>
  <c r="C19" i="12"/>
  <c r="K18" i="12"/>
  <c r="L18" i="12" s="1"/>
  <c r="K17" i="12"/>
  <c r="L17" i="12" s="1"/>
  <c r="K16" i="12"/>
  <c r="L16" i="12" s="1"/>
  <c r="K15" i="12"/>
  <c r="L15" i="12" s="1"/>
  <c r="K14" i="12"/>
  <c r="L14" i="12" s="1"/>
  <c r="K13" i="12"/>
  <c r="L13" i="12" s="1"/>
  <c r="K12" i="12"/>
  <c r="L12" i="12" s="1"/>
  <c r="K11" i="12"/>
  <c r="L11" i="12" s="1"/>
  <c r="K10" i="12"/>
  <c r="L10" i="12" s="1"/>
  <c r="K9" i="12"/>
  <c r="L9" i="12" s="1"/>
  <c r="K8" i="12"/>
  <c r="L8" i="12" s="1"/>
  <c r="K7" i="12"/>
  <c r="L7" i="12" s="1"/>
  <c r="K6" i="12"/>
  <c r="L6" i="12" s="1"/>
  <c r="K5" i="12"/>
  <c r="L5" i="12" s="1"/>
  <c r="K4" i="12"/>
  <c r="L4" i="12" s="1"/>
  <c r="L20" i="11"/>
  <c r="K20" i="11"/>
  <c r="J20" i="11"/>
  <c r="I20" i="11"/>
  <c r="H20" i="11"/>
  <c r="G20" i="11"/>
  <c r="F20" i="11"/>
  <c r="E20" i="11"/>
  <c r="D20" i="11"/>
  <c r="C20" i="11"/>
  <c r="M19" i="11"/>
  <c r="N19" i="11" s="1"/>
  <c r="M18" i="11"/>
  <c r="N18" i="11" s="1"/>
  <c r="M17" i="11"/>
  <c r="N17" i="11" s="1"/>
  <c r="M16" i="11"/>
  <c r="N16" i="11" s="1"/>
  <c r="M15" i="11"/>
  <c r="N15" i="11" s="1"/>
  <c r="M14" i="11"/>
  <c r="N14" i="11" s="1"/>
  <c r="M13" i="11"/>
  <c r="N13" i="11" s="1"/>
  <c r="M12" i="11"/>
  <c r="N12" i="11" s="1"/>
  <c r="M11" i="11"/>
  <c r="N11" i="11" s="1"/>
  <c r="M10" i="11"/>
  <c r="N10" i="11" s="1"/>
  <c r="M9" i="11"/>
  <c r="N9" i="11" s="1"/>
  <c r="M8" i="11"/>
  <c r="N8" i="11" s="1"/>
  <c r="M7" i="11"/>
  <c r="N7" i="11" s="1"/>
  <c r="M6" i="11"/>
  <c r="N6" i="11" s="1"/>
  <c r="M5" i="11"/>
  <c r="N5" i="11" s="1"/>
  <c r="M4" i="11"/>
  <c r="N4" i="11" s="1"/>
  <c r="L20" i="10"/>
  <c r="K20" i="10"/>
  <c r="J20" i="10"/>
  <c r="I20" i="10"/>
  <c r="H20" i="10"/>
  <c r="G20" i="10"/>
  <c r="F20" i="10"/>
  <c r="E20" i="10"/>
  <c r="D20" i="10"/>
  <c r="C20" i="10"/>
  <c r="M19" i="10"/>
  <c r="N19" i="10" s="1"/>
  <c r="M18" i="10"/>
  <c r="N18" i="10" s="1"/>
  <c r="M17" i="10"/>
  <c r="N17" i="10" s="1"/>
  <c r="M16" i="10"/>
  <c r="N16" i="10" s="1"/>
  <c r="M15" i="10"/>
  <c r="N15" i="10" s="1"/>
  <c r="M14" i="10"/>
  <c r="N14" i="10" s="1"/>
  <c r="M13" i="10"/>
  <c r="N13" i="10" s="1"/>
  <c r="M12" i="10"/>
  <c r="N12" i="10" s="1"/>
  <c r="M11" i="10"/>
  <c r="N11" i="10" s="1"/>
  <c r="M10" i="10"/>
  <c r="N10" i="10" s="1"/>
  <c r="M9" i="10"/>
  <c r="N9" i="10" s="1"/>
  <c r="M8" i="10"/>
  <c r="N8" i="10" s="1"/>
  <c r="M7" i="10"/>
  <c r="N7" i="10" s="1"/>
  <c r="M6" i="10"/>
  <c r="N6" i="10" s="1"/>
  <c r="M5" i="10"/>
  <c r="N5" i="10" s="1"/>
  <c r="M4" i="10"/>
  <c r="N4" i="10" s="1"/>
  <c r="AV109" i="9"/>
  <c r="AU109" i="9"/>
  <c r="AT109" i="9"/>
  <c r="AS109" i="9"/>
  <c r="AR109" i="9"/>
  <c r="AV108" i="9"/>
  <c r="AU108" i="9"/>
  <c r="AT108" i="9"/>
  <c r="AS108" i="9"/>
  <c r="AR108" i="9"/>
  <c r="AV107" i="9"/>
  <c r="AU107" i="9"/>
  <c r="AT107" i="9"/>
  <c r="AS107" i="9"/>
  <c r="AR107" i="9"/>
  <c r="AV106" i="9"/>
  <c r="AU106" i="9"/>
  <c r="AT106" i="9"/>
  <c r="AS106" i="9"/>
  <c r="AR106" i="9"/>
  <c r="AV105" i="9"/>
  <c r="AU105" i="9"/>
  <c r="AT105" i="9"/>
  <c r="AS105" i="9"/>
  <c r="AR105" i="9"/>
  <c r="AW105" i="9" s="1"/>
  <c r="AX105" i="9" s="1"/>
  <c r="AV104" i="9"/>
  <c r="AU104" i="9"/>
  <c r="AT104" i="9"/>
  <c r="AS104" i="9"/>
  <c r="AR104" i="9"/>
  <c r="AV103" i="9"/>
  <c r="AU103" i="9"/>
  <c r="AT103" i="9"/>
  <c r="AS103" i="9"/>
  <c r="AW103" i="9" s="1"/>
  <c r="AX103" i="9" s="1"/>
  <c r="AR103" i="9"/>
  <c r="AV102" i="9"/>
  <c r="AU102" i="9"/>
  <c r="AT102" i="9"/>
  <c r="AS102" i="9"/>
  <c r="AR102" i="9"/>
  <c r="AV101" i="9"/>
  <c r="AU101" i="9"/>
  <c r="AT101" i="9"/>
  <c r="AS101" i="9"/>
  <c r="AR101" i="9"/>
  <c r="AV100" i="9"/>
  <c r="AU100" i="9"/>
  <c r="AT100" i="9"/>
  <c r="AS100" i="9"/>
  <c r="AR100" i="9"/>
  <c r="AV99" i="9"/>
  <c r="AU99" i="9"/>
  <c r="AT99" i="9"/>
  <c r="AS99" i="9"/>
  <c r="AR99" i="9"/>
  <c r="AW99" i="9" s="1"/>
  <c r="AX99" i="9" s="1"/>
  <c r="L99" i="9"/>
  <c r="K99" i="9"/>
  <c r="J99" i="9"/>
  <c r="I99" i="9"/>
  <c r="H99" i="9"/>
  <c r="G99" i="9"/>
  <c r="F99" i="9"/>
  <c r="E99" i="9"/>
  <c r="D99" i="9"/>
  <c r="AV98" i="9"/>
  <c r="AU98" i="9"/>
  <c r="AT98" i="9"/>
  <c r="AS98" i="9"/>
  <c r="AR98" i="9"/>
  <c r="L98" i="9"/>
  <c r="K98" i="9"/>
  <c r="J98" i="9"/>
  <c r="I98" i="9"/>
  <c r="H98" i="9"/>
  <c r="G98" i="9"/>
  <c r="F98" i="9"/>
  <c r="E98" i="9"/>
  <c r="D98" i="9"/>
  <c r="AV97" i="9"/>
  <c r="AU97" i="9"/>
  <c r="AT97" i="9"/>
  <c r="AS97" i="9"/>
  <c r="AR97" i="9"/>
  <c r="L97" i="9"/>
  <c r="K97" i="9"/>
  <c r="J97" i="9"/>
  <c r="I97" i="9"/>
  <c r="H97" i="9"/>
  <c r="G97" i="9"/>
  <c r="F97" i="9"/>
  <c r="E97" i="9"/>
  <c r="D97" i="9"/>
  <c r="AV96" i="9"/>
  <c r="AU96" i="9"/>
  <c r="AT96" i="9"/>
  <c r="AS96" i="9"/>
  <c r="AR96" i="9"/>
  <c r="L96" i="9"/>
  <c r="K96" i="9"/>
  <c r="J96" i="9"/>
  <c r="I96" i="9"/>
  <c r="H96" i="9"/>
  <c r="G96" i="9"/>
  <c r="F96" i="9"/>
  <c r="E96" i="9"/>
  <c r="D96" i="9"/>
  <c r="AV95" i="9"/>
  <c r="AU95" i="9"/>
  <c r="AT95" i="9"/>
  <c r="AS95" i="9"/>
  <c r="AR95" i="9"/>
  <c r="L95" i="9"/>
  <c r="K95" i="9"/>
  <c r="J95" i="9"/>
  <c r="I95" i="9"/>
  <c r="H95" i="9"/>
  <c r="G95" i="9"/>
  <c r="F95" i="9"/>
  <c r="E95" i="9"/>
  <c r="D95" i="9"/>
  <c r="AV94" i="9"/>
  <c r="AU94" i="9"/>
  <c r="AT94" i="9"/>
  <c r="AS94" i="9"/>
  <c r="AR94" i="9"/>
  <c r="AV93" i="9"/>
  <c r="AU93" i="9"/>
  <c r="AT93" i="9"/>
  <c r="AS93" i="9"/>
  <c r="AR93" i="9"/>
  <c r="L93" i="9"/>
  <c r="K93" i="9"/>
  <c r="J93" i="9"/>
  <c r="I93" i="9"/>
  <c r="H93" i="9"/>
  <c r="G93" i="9"/>
  <c r="F93" i="9"/>
  <c r="E93" i="9"/>
  <c r="D93" i="9"/>
  <c r="AV92" i="9"/>
  <c r="AU92" i="9"/>
  <c r="AT92" i="9"/>
  <c r="AS92" i="9"/>
  <c r="AR92" i="9"/>
  <c r="AV91" i="9"/>
  <c r="AU91" i="9"/>
  <c r="AW91" i="9" s="1"/>
  <c r="AX91" i="9" s="1"/>
  <c r="AT91" i="9"/>
  <c r="AS91" i="9"/>
  <c r="AR91" i="9"/>
  <c r="AV90" i="9"/>
  <c r="AU90" i="9"/>
  <c r="AT90" i="9"/>
  <c r="AS90" i="9"/>
  <c r="AR90" i="9"/>
  <c r="AW90" i="9" s="1"/>
  <c r="AX90" i="9" s="1"/>
  <c r="AV89" i="9"/>
  <c r="AU89" i="9"/>
  <c r="AT89" i="9"/>
  <c r="AS89" i="9"/>
  <c r="AR89" i="9"/>
  <c r="I89" i="9"/>
  <c r="H89" i="9"/>
  <c r="G89" i="9"/>
  <c r="AV88" i="9"/>
  <c r="AU88" i="9"/>
  <c r="AT88" i="9"/>
  <c r="AS88" i="9"/>
  <c r="AR88" i="9"/>
  <c r="AW88" i="9" s="1"/>
  <c r="AX88" i="9" s="1"/>
  <c r="I88" i="9"/>
  <c r="H88" i="9"/>
  <c r="G88" i="9"/>
  <c r="AV87" i="9"/>
  <c r="AU87" i="9"/>
  <c r="AT87" i="9"/>
  <c r="AS87" i="9"/>
  <c r="AR87" i="9"/>
  <c r="L87" i="9"/>
  <c r="K87" i="9"/>
  <c r="J87" i="9"/>
  <c r="I87" i="9"/>
  <c r="H87" i="9"/>
  <c r="G87" i="9"/>
  <c r="F87" i="9"/>
  <c r="E87" i="9"/>
  <c r="D87" i="9"/>
  <c r="AV86" i="9"/>
  <c r="AU86" i="9"/>
  <c r="AT86" i="9"/>
  <c r="AS86" i="9"/>
  <c r="AR86" i="9"/>
  <c r="I86" i="9"/>
  <c r="H86" i="9"/>
  <c r="AV85" i="9"/>
  <c r="AU85" i="9"/>
  <c r="AW85" i="9" s="1"/>
  <c r="AX85" i="9" s="1"/>
  <c r="AT85" i="9"/>
  <c r="AS85" i="9"/>
  <c r="AR85" i="9"/>
  <c r="I85" i="9"/>
  <c r="H85" i="9"/>
  <c r="AU84" i="9"/>
  <c r="AT84" i="9"/>
  <c r="AS84" i="9"/>
  <c r="AR84" i="9"/>
  <c r="I84" i="9"/>
  <c r="H84" i="9"/>
  <c r="AV83" i="9"/>
  <c r="AU83" i="9"/>
  <c r="AT83" i="9"/>
  <c r="AS83" i="9"/>
  <c r="AR83" i="9"/>
  <c r="L83" i="9"/>
  <c r="K83" i="9"/>
  <c r="J83" i="9"/>
  <c r="I83" i="9"/>
  <c r="H83" i="9"/>
  <c r="G83" i="9"/>
  <c r="F83" i="9"/>
  <c r="E83" i="9"/>
  <c r="D83" i="9"/>
  <c r="AV82" i="9"/>
  <c r="AT82" i="9"/>
  <c r="AS82" i="9"/>
  <c r="AR82" i="9"/>
  <c r="I82" i="9"/>
  <c r="AV81" i="9"/>
  <c r="AU81" i="9"/>
  <c r="AT81" i="9"/>
  <c r="AS81" i="9"/>
  <c r="AR81" i="9"/>
  <c r="I81" i="9"/>
  <c r="H81" i="9"/>
  <c r="G81" i="9"/>
  <c r="AV80" i="9"/>
  <c r="AU80" i="9"/>
  <c r="AT80" i="9"/>
  <c r="AS80" i="9"/>
  <c r="AR80" i="9"/>
  <c r="L80" i="9"/>
  <c r="K80" i="9"/>
  <c r="J80" i="9"/>
  <c r="I80" i="9"/>
  <c r="H80" i="9"/>
  <c r="G80" i="9"/>
  <c r="F80" i="9"/>
  <c r="E80" i="9"/>
  <c r="D80" i="9"/>
  <c r="AV79" i="9"/>
  <c r="AU79" i="9"/>
  <c r="AT79" i="9"/>
  <c r="AS79" i="9"/>
  <c r="AR79" i="9"/>
  <c r="AV78" i="9"/>
  <c r="AU78" i="9"/>
  <c r="AT78" i="9"/>
  <c r="AS78" i="9"/>
  <c r="AR78" i="9"/>
  <c r="AV77" i="9"/>
  <c r="AU77" i="9"/>
  <c r="AT77" i="9"/>
  <c r="AS77" i="9"/>
  <c r="AR77" i="9"/>
  <c r="AV76" i="9"/>
  <c r="AU76" i="9"/>
  <c r="AT76" i="9"/>
  <c r="AS76" i="9"/>
  <c r="AR76" i="9"/>
  <c r="AW76" i="9" s="1"/>
  <c r="AX76" i="9" s="1"/>
  <c r="AV75" i="9"/>
  <c r="AU75" i="9"/>
  <c r="AT75" i="9"/>
  <c r="AS75" i="9"/>
  <c r="AR75" i="9"/>
  <c r="AW75" i="9" s="1"/>
  <c r="AX75" i="9" s="1"/>
  <c r="AV74" i="9"/>
  <c r="AU74" i="9"/>
  <c r="AT74" i="9"/>
  <c r="AS74" i="9"/>
  <c r="AR74" i="9"/>
  <c r="AV73" i="9"/>
  <c r="AU73" i="9"/>
  <c r="AT73" i="9"/>
  <c r="AS73" i="9"/>
  <c r="AR73" i="9"/>
  <c r="AV72" i="9"/>
  <c r="AW72" i="9" s="1"/>
  <c r="AX72" i="9" s="1"/>
  <c r="AU72" i="9"/>
  <c r="AT72" i="9"/>
  <c r="AS72" i="9"/>
  <c r="AR72" i="9"/>
  <c r="AV71" i="9"/>
  <c r="AU71" i="9"/>
  <c r="AT71" i="9"/>
  <c r="AS71" i="9"/>
  <c r="AR71" i="9"/>
  <c r="AV70" i="9"/>
  <c r="AU70" i="9"/>
  <c r="AT70" i="9"/>
  <c r="AS70" i="9"/>
  <c r="AR70" i="9"/>
  <c r="AV68" i="9"/>
  <c r="AU68" i="9"/>
  <c r="AT68" i="9"/>
  <c r="AS68" i="9"/>
  <c r="AR68" i="9"/>
  <c r="AV67" i="9"/>
  <c r="AU67" i="9"/>
  <c r="AT67" i="9"/>
  <c r="AS67" i="9"/>
  <c r="AW67" i="9" s="1"/>
  <c r="AX67" i="9" s="1"/>
  <c r="AR67" i="9"/>
  <c r="AV66" i="9"/>
  <c r="AU66" i="9"/>
  <c r="AT66" i="9"/>
  <c r="AS66" i="9"/>
  <c r="AR66" i="9"/>
  <c r="L66" i="9"/>
  <c r="K66" i="9"/>
  <c r="J66" i="9"/>
  <c r="I66" i="9"/>
  <c r="H66" i="9"/>
  <c r="G66" i="9"/>
  <c r="F66" i="9"/>
  <c r="E66" i="9"/>
  <c r="D66" i="9"/>
  <c r="AV65" i="9"/>
  <c r="AU65" i="9"/>
  <c r="AT65" i="9"/>
  <c r="AS65" i="9"/>
  <c r="AR65" i="9"/>
  <c r="AV64" i="9"/>
  <c r="AU64" i="9"/>
  <c r="AT64" i="9"/>
  <c r="AS64" i="9"/>
  <c r="AR64" i="9"/>
  <c r="AV63" i="9"/>
  <c r="AU63" i="9"/>
  <c r="AT63" i="9"/>
  <c r="AS63" i="9"/>
  <c r="AR63" i="9"/>
  <c r="AU62" i="9"/>
  <c r="AT62" i="9"/>
  <c r="AS62" i="9"/>
  <c r="AR62" i="9"/>
  <c r="AV61" i="9"/>
  <c r="AU61" i="9"/>
  <c r="AT61" i="9"/>
  <c r="AS61" i="9"/>
  <c r="AR61" i="9"/>
  <c r="AW61" i="9"/>
  <c r="AX61" i="9" s="1"/>
  <c r="AV60" i="9"/>
  <c r="AU60" i="9"/>
  <c r="AT60" i="9"/>
  <c r="AS60" i="9"/>
  <c r="AR60" i="9"/>
  <c r="AV58" i="9"/>
  <c r="AU58" i="9"/>
  <c r="AT58" i="9"/>
  <c r="AS58" i="9"/>
  <c r="AR58" i="9"/>
  <c r="AV57" i="9"/>
  <c r="AU57" i="9"/>
  <c r="AT57" i="9"/>
  <c r="AS57" i="9"/>
  <c r="AR57" i="9"/>
  <c r="AV55" i="9"/>
  <c r="AU55" i="9"/>
  <c r="AT55" i="9"/>
  <c r="AS55" i="9"/>
  <c r="AR55" i="9"/>
  <c r="AV53" i="9"/>
  <c r="AU53" i="9"/>
  <c r="AT53" i="9"/>
  <c r="AS53" i="9"/>
  <c r="AR53" i="9"/>
  <c r="AV52" i="9"/>
  <c r="AU52" i="9"/>
  <c r="AT52" i="9"/>
  <c r="AS52" i="9"/>
  <c r="AR52" i="9"/>
  <c r="AV50" i="9"/>
  <c r="AU50" i="9"/>
  <c r="AT50" i="9"/>
  <c r="AS50" i="9"/>
  <c r="AR50" i="9"/>
  <c r="AV49" i="9"/>
  <c r="AU49" i="9"/>
  <c r="AT49" i="9"/>
  <c r="AS49" i="9"/>
  <c r="AR49" i="9"/>
  <c r="AW49" i="9" s="1"/>
  <c r="AX49" i="9" s="1"/>
  <c r="AV47" i="9"/>
  <c r="AU47" i="9"/>
  <c r="AT47" i="9"/>
  <c r="AS47" i="9"/>
  <c r="AR47" i="9"/>
  <c r="AV45" i="9"/>
  <c r="AU45" i="9"/>
  <c r="AT45" i="9"/>
  <c r="AS45" i="9"/>
  <c r="AV44" i="9"/>
  <c r="AU44" i="9"/>
  <c r="AT44" i="9"/>
  <c r="AS44" i="9"/>
  <c r="AR44" i="9"/>
  <c r="AW44" i="9"/>
  <c r="AX44" i="9" s="1"/>
  <c r="AV43" i="9"/>
  <c r="AU43" i="9"/>
  <c r="AT43" i="9"/>
  <c r="AS43" i="9"/>
  <c r="AR43" i="9"/>
  <c r="AV41" i="9"/>
  <c r="AU41" i="9"/>
  <c r="AT41" i="9"/>
  <c r="AS41" i="9"/>
  <c r="AW41" i="9" s="1"/>
  <c r="AX41" i="9" s="1"/>
  <c r="AR41" i="9"/>
  <c r="AV40" i="9"/>
  <c r="AU40" i="9"/>
  <c r="AT40" i="9"/>
  <c r="AS40" i="9"/>
  <c r="AR40" i="9"/>
  <c r="AW40" i="9" s="1"/>
  <c r="AX40" i="9" s="1"/>
  <c r="AV38" i="9"/>
  <c r="AU38" i="9"/>
  <c r="AT38" i="9"/>
  <c r="AS38" i="9"/>
  <c r="AR38" i="9"/>
  <c r="AV37" i="9"/>
  <c r="AU37" i="9"/>
  <c r="AT37" i="9"/>
  <c r="AS37" i="9"/>
  <c r="AR37" i="9"/>
  <c r="AV34" i="9"/>
  <c r="AU34" i="9"/>
  <c r="AT34" i="9"/>
  <c r="AS34" i="9"/>
  <c r="AR34" i="9"/>
  <c r="AW34" i="9" s="1"/>
  <c r="AX34" i="9" s="1"/>
  <c r="AV33" i="9"/>
  <c r="AU33" i="9"/>
  <c r="AT33" i="9"/>
  <c r="AS33" i="9"/>
  <c r="AR33" i="9"/>
  <c r="AV32" i="9"/>
  <c r="AU32" i="9"/>
  <c r="AT32" i="9"/>
  <c r="AS32" i="9"/>
  <c r="AR32" i="9"/>
  <c r="AV31" i="9"/>
  <c r="AU31" i="9"/>
  <c r="AT31" i="9"/>
  <c r="AS31" i="9"/>
  <c r="AR31" i="9"/>
  <c r="AV30" i="9"/>
  <c r="AU30" i="9"/>
  <c r="AT30" i="9"/>
  <c r="AS30" i="9"/>
  <c r="AW30" i="9" s="1"/>
  <c r="AX30" i="9" s="1"/>
  <c r="AR30" i="9"/>
  <c r="AV29" i="9"/>
  <c r="AU29" i="9"/>
  <c r="AT29" i="9"/>
  <c r="AS29" i="9"/>
  <c r="AR29" i="9"/>
  <c r="AV28" i="9"/>
  <c r="AU28" i="9"/>
  <c r="AT28" i="9"/>
  <c r="AS28" i="9"/>
  <c r="AR28" i="9"/>
  <c r="AV27" i="9"/>
  <c r="AU27" i="9"/>
  <c r="AT27" i="9"/>
  <c r="AS27" i="9"/>
  <c r="AR27" i="9"/>
  <c r="AW27" i="9" s="1"/>
  <c r="AX27" i="9" s="1"/>
  <c r="AV26" i="9"/>
  <c r="AU26" i="9"/>
  <c r="AT26" i="9"/>
  <c r="AS26" i="9"/>
  <c r="AR26" i="9"/>
  <c r="AV25" i="9"/>
  <c r="AU25" i="9"/>
  <c r="AT25" i="9"/>
  <c r="AW25" i="9" s="1"/>
  <c r="AX25" i="9" s="1"/>
  <c r="AS25" i="9"/>
  <c r="AR25" i="9"/>
  <c r="AV24" i="9"/>
  <c r="AU24" i="9"/>
  <c r="AT24" i="9"/>
  <c r="AS24" i="9"/>
  <c r="AR24" i="9"/>
  <c r="AV23" i="9"/>
  <c r="AU23" i="9"/>
  <c r="AT23" i="9"/>
  <c r="AS23" i="9"/>
  <c r="AR23" i="9"/>
  <c r="AV22" i="9"/>
  <c r="AU22" i="9"/>
  <c r="AT22" i="9"/>
  <c r="AS22" i="9"/>
  <c r="AW22" i="9" s="1"/>
  <c r="AX22" i="9" s="1"/>
  <c r="AR22" i="9"/>
  <c r="AV21" i="9"/>
  <c r="AU21" i="9"/>
  <c r="AT21" i="9"/>
  <c r="AS21" i="9"/>
  <c r="AR21" i="9"/>
  <c r="AV20" i="9"/>
  <c r="AU20" i="9"/>
  <c r="AW20" i="9" s="1"/>
  <c r="AX20" i="9" s="1"/>
  <c r="AT20" i="9"/>
  <c r="AS20" i="9"/>
  <c r="AR20" i="9"/>
  <c r="AV19" i="9"/>
  <c r="AU19" i="9"/>
  <c r="AT19" i="9"/>
  <c r="AS19" i="9"/>
  <c r="AR19" i="9"/>
  <c r="AW19" i="9" s="1"/>
  <c r="AX19" i="9" s="1"/>
  <c r="AV18" i="9"/>
  <c r="AU18" i="9"/>
  <c r="AT18" i="9"/>
  <c r="AS18" i="9"/>
  <c r="AR18" i="9"/>
  <c r="AV17" i="9"/>
  <c r="AU17" i="9"/>
  <c r="AT17" i="9"/>
  <c r="AS17" i="9"/>
  <c r="AR17" i="9"/>
  <c r="AV16" i="9"/>
  <c r="AU16" i="9"/>
  <c r="AT16" i="9"/>
  <c r="AS16" i="9"/>
  <c r="AR16" i="9"/>
  <c r="AW16" i="9" s="1"/>
  <c r="AX16" i="9" s="1"/>
  <c r="AV15" i="9"/>
  <c r="AU15" i="9"/>
  <c r="AT15" i="9"/>
  <c r="AS15" i="9"/>
  <c r="AR15" i="9"/>
  <c r="AV14" i="9"/>
  <c r="AU14" i="9"/>
  <c r="AT14" i="9"/>
  <c r="AS14" i="9"/>
  <c r="AR14" i="9"/>
  <c r="AV13" i="9"/>
  <c r="AU13" i="9"/>
  <c r="AT13" i="9"/>
  <c r="AS13" i="9"/>
  <c r="AR13" i="9"/>
  <c r="AW12" i="9"/>
  <c r="AX12" i="9" s="1"/>
  <c r="AW11" i="9"/>
  <c r="AX11" i="9" s="1"/>
  <c r="AW10" i="9"/>
  <c r="AX10" i="9" s="1"/>
  <c r="AW9" i="9"/>
  <c r="AX9" i="9" s="1"/>
  <c r="AW8" i="9"/>
  <c r="AX8" i="9" s="1"/>
  <c r="AW7" i="9"/>
  <c r="AX7" i="9" s="1"/>
  <c r="AW6" i="9"/>
  <c r="AX6" i="9" s="1"/>
  <c r="AW5" i="9"/>
  <c r="AX5" i="9" s="1"/>
  <c r="L20" i="8"/>
  <c r="K20" i="8"/>
  <c r="J20" i="8"/>
  <c r="I20" i="8"/>
  <c r="H20" i="8"/>
  <c r="G20" i="8"/>
  <c r="F20" i="8"/>
  <c r="E20" i="8"/>
  <c r="D20" i="8"/>
  <c r="C20" i="8"/>
  <c r="M19" i="8"/>
  <c r="N19" i="8"/>
  <c r="M18" i="8"/>
  <c r="N18" i="8"/>
  <c r="M17" i="8"/>
  <c r="N17" i="8" s="1"/>
  <c r="M16" i="8"/>
  <c r="N16" i="8"/>
  <c r="M15" i="8"/>
  <c r="N15" i="8"/>
  <c r="M14" i="8"/>
  <c r="N14" i="8"/>
  <c r="M13" i="8"/>
  <c r="N13" i="8" s="1"/>
  <c r="M12" i="8"/>
  <c r="N12" i="8"/>
  <c r="M11" i="8"/>
  <c r="N11" i="8"/>
  <c r="M10" i="8"/>
  <c r="N10" i="8"/>
  <c r="M9" i="8"/>
  <c r="N9" i="8" s="1"/>
  <c r="M8" i="8"/>
  <c r="N8" i="8"/>
  <c r="M7" i="8"/>
  <c r="N7" i="8"/>
  <c r="M6" i="8"/>
  <c r="N6" i="8"/>
  <c r="M5" i="8"/>
  <c r="N5" i="8" s="1"/>
  <c r="M4" i="8"/>
  <c r="N4" i="8"/>
  <c r="H20" i="7"/>
  <c r="G20" i="7"/>
  <c r="F20" i="7"/>
  <c r="E20" i="7"/>
  <c r="D20" i="7"/>
  <c r="C20" i="7"/>
  <c r="I19" i="7"/>
  <c r="J19" i="7"/>
  <c r="I18" i="7"/>
  <c r="J18" i="7" s="1"/>
  <c r="I17" i="7"/>
  <c r="J17" i="7"/>
  <c r="I16" i="7"/>
  <c r="J16" i="7"/>
  <c r="I15" i="7"/>
  <c r="J15" i="7"/>
  <c r="I14" i="7"/>
  <c r="J14" i="7" s="1"/>
  <c r="I13" i="7"/>
  <c r="J13" i="7" s="1"/>
  <c r="I12" i="7"/>
  <c r="J12" i="7"/>
  <c r="I11" i="7"/>
  <c r="J11" i="7"/>
  <c r="I10" i="7"/>
  <c r="J10" i="7" s="1"/>
  <c r="I9" i="7"/>
  <c r="J9" i="7"/>
  <c r="I8" i="7"/>
  <c r="J8" i="7"/>
  <c r="I7" i="7"/>
  <c r="J7" i="7"/>
  <c r="I6" i="7"/>
  <c r="J6" i="7" s="1"/>
  <c r="I5" i="7"/>
  <c r="J5" i="7"/>
  <c r="I4" i="7"/>
  <c r="J4" i="7" s="1"/>
  <c r="E21" i="6"/>
  <c r="D21" i="6"/>
  <c r="C21" i="6"/>
  <c r="F20" i="6"/>
  <c r="G20" i="6" s="1"/>
  <c r="F19" i="6"/>
  <c r="G19" i="6" s="1"/>
  <c r="F18" i="6"/>
  <c r="G18" i="6" s="1"/>
  <c r="F17" i="6"/>
  <c r="G17" i="6" s="1"/>
  <c r="F16" i="6"/>
  <c r="G16" i="6" s="1"/>
  <c r="F15" i="6"/>
  <c r="G15" i="6" s="1"/>
  <c r="F14" i="6"/>
  <c r="G14" i="6" s="1"/>
  <c r="F13" i="6"/>
  <c r="G13" i="6" s="1"/>
  <c r="F12" i="6"/>
  <c r="G12" i="6" s="1"/>
  <c r="F11" i="6"/>
  <c r="G11" i="6" s="1"/>
  <c r="F10" i="6"/>
  <c r="G10" i="6" s="1"/>
  <c r="F9" i="6"/>
  <c r="G9" i="6" s="1"/>
  <c r="F8" i="6"/>
  <c r="G8" i="6" s="1"/>
  <c r="F7" i="6"/>
  <c r="G7" i="6" s="1"/>
  <c r="F6" i="6"/>
  <c r="G6" i="6" s="1"/>
  <c r="F5" i="6"/>
  <c r="G5" i="6" s="1"/>
  <c r="F4" i="6"/>
  <c r="G4" i="6" s="1"/>
  <c r="J21" i="5"/>
  <c r="I21" i="5"/>
  <c r="H21" i="5"/>
  <c r="G21" i="5"/>
  <c r="F21" i="5"/>
  <c r="E21" i="5"/>
  <c r="D21" i="5"/>
  <c r="C21" i="5"/>
  <c r="K20" i="5"/>
  <c r="L20" i="5" s="1"/>
  <c r="K19" i="5"/>
  <c r="L19" i="5" s="1"/>
  <c r="K18" i="5"/>
  <c r="L18" i="5" s="1"/>
  <c r="K17" i="5"/>
  <c r="L17" i="5" s="1"/>
  <c r="K16" i="5"/>
  <c r="L16" i="5" s="1"/>
  <c r="K15" i="5"/>
  <c r="L15" i="5" s="1"/>
  <c r="K14" i="5"/>
  <c r="L14" i="5" s="1"/>
  <c r="K13" i="5"/>
  <c r="L13" i="5" s="1"/>
  <c r="K12" i="5"/>
  <c r="L12" i="5" s="1"/>
  <c r="K11" i="5"/>
  <c r="L11" i="5" s="1"/>
  <c r="K10" i="5"/>
  <c r="L10" i="5" s="1"/>
  <c r="K9" i="5"/>
  <c r="L9" i="5" s="1"/>
  <c r="K8" i="5"/>
  <c r="L8" i="5" s="1"/>
  <c r="K7" i="5"/>
  <c r="L7" i="5" s="1"/>
  <c r="K6" i="5"/>
  <c r="L6" i="5" s="1"/>
  <c r="K5" i="5"/>
  <c r="L5" i="5" s="1"/>
  <c r="K4" i="5"/>
  <c r="L4" i="5" s="1"/>
  <c r="J21" i="4"/>
  <c r="I21" i="4"/>
  <c r="H21" i="4"/>
  <c r="G21" i="4"/>
  <c r="F21" i="4"/>
  <c r="E21" i="4"/>
  <c r="D21" i="4"/>
  <c r="C21" i="4"/>
  <c r="K20" i="4"/>
  <c r="L20" i="4" s="1"/>
  <c r="K19" i="4"/>
  <c r="L19" i="4" s="1"/>
  <c r="K18" i="4"/>
  <c r="L18" i="4" s="1"/>
  <c r="K17" i="4"/>
  <c r="L17" i="4" s="1"/>
  <c r="K16" i="4"/>
  <c r="L16" i="4" s="1"/>
  <c r="K15" i="4"/>
  <c r="L15" i="4" s="1"/>
  <c r="K14" i="4"/>
  <c r="L14" i="4" s="1"/>
  <c r="K13" i="4"/>
  <c r="L13" i="4" s="1"/>
  <c r="K12" i="4"/>
  <c r="L12" i="4" s="1"/>
  <c r="K11" i="4"/>
  <c r="L11" i="4" s="1"/>
  <c r="K10" i="4"/>
  <c r="L10" i="4" s="1"/>
  <c r="K9" i="4"/>
  <c r="L9" i="4" s="1"/>
  <c r="K8" i="4"/>
  <c r="L8" i="4" s="1"/>
  <c r="K7" i="4"/>
  <c r="L7" i="4" s="1"/>
  <c r="K6" i="4"/>
  <c r="L6" i="4" s="1"/>
  <c r="K5" i="4"/>
  <c r="L5" i="4" s="1"/>
  <c r="K4" i="4"/>
  <c r="L4" i="4" s="1"/>
  <c r="BJ108" i="3"/>
  <c r="BK108" i="3" s="1"/>
  <c r="BI108" i="3"/>
  <c r="BG108" i="3"/>
  <c r="AZ108" i="3"/>
  <c r="AW108" i="3"/>
  <c r="AP108" i="3"/>
  <c r="AM108" i="3"/>
  <c r="AF108" i="3"/>
  <c r="AC108" i="3"/>
  <c r="V108" i="3"/>
  <c r="BJ107" i="3"/>
  <c r="BI107" i="3"/>
  <c r="BG107" i="3"/>
  <c r="AZ107" i="3"/>
  <c r="AW107" i="3"/>
  <c r="AP107" i="3"/>
  <c r="AM107" i="3"/>
  <c r="AF107" i="3"/>
  <c r="AC107" i="3"/>
  <c r="V107" i="3"/>
  <c r="BJ106" i="3"/>
  <c r="BI106" i="3"/>
  <c r="BG106" i="3"/>
  <c r="AZ106" i="3"/>
  <c r="AW106" i="3"/>
  <c r="AP106" i="3"/>
  <c r="AM106" i="3"/>
  <c r="AF106" i="3"/>
  <c r="AC106" i="3"/>
  <c r="V106" i="3"/>
  <c r="BJ105" i="3"/>
  <c r="BI105" i="3"/>
  <c r="BK105" i="3" s="1"/>
  <c r="BG105" i="3"/>
  <c r="AZ105" i="3"/>
  <c r="AW105" i="3"/>
  <c r="AP105" i="3"/>
  <c r="AM105" i="3"/>
  <c r="AF105" i="3"/>
  <c r="AC105" i="3"/>
  <c r="BH105" i="3" s="1"/>
  <c r="V105" i="3"/>
  <c r="BJ104" i="3"/>
  <c r="BI104" i="3"/>
  <c r="BG104" i="3"/>
  <c r="AZ104" i="3"/>
  <c r="AW104" i="3"/>
  <c r="AP104" i="3"/>
  <c r="AM104" i="3"/>
  <c r="AF104" i="3"/>
  <c r="AC104" i="3"/>
  <c r="V104" i="3"/>
  <c r="BJ103" i="3"/>
  <c r="BI103" i="3"/>
  <c r="BG103" i="3"/>
  <c r="AZ103" i="3"/>
  <c r="AW103" i="3"/>
  <c r="AP103" i="3"/>
  <c r="AM103" i="3"/>
  <c r="AF103" i="3"/>
  <c r="AC103" i="3"/>
  <c r="V103" i="3"/>
  <c r="BJ102" i="3"/>
  <c r="BI102" i="3"/>
  <c r="BK102" i="3" s="1"/>
  <c r="BG102" i="3"/>
  <c r="AZ102" i="3"/>
  <c r="AW102" i="3"/>
  <c r="AP102" i="3"/>
  <c r="AM102" i="3"/>
  <c r="AF102" i="3"/>
  <c r="AC102" i="3"/>
  <c r="V102" i="3"/>
  <c r="BJ101" i="3"/>
  <c r="BI101" i="3"/>
  <c r="BG101" i="3"/>
  <c r="AZ101" i="3"/>
  <c r="AW101" i="3"/>
  <c r="AP101" i="3"/>
  <c r="AM101" i="3"/>
  <c r="AF101" i="3"/>
  <c r="AC101" i="3"/>
  <c r="V101" i="3"/>
  <c r="BJ100" i="3"/>
  <c r="BI100" i="3"/>
  <c r="BG100" i="3"/>
  <c r="AZ100" i="3"/>
  <c r="AW100" i="3"/>
  <c r="AP100" i="3"/>
  <c r="AM100" i="3"/>
  <c r="AF100" i="3"/>
  <c r="AC100" i="3"/>
  <c r="V100" i="3"/>
  <c r="BJ99" i="3"/>
  <c r="BI99" i="3"/>
  <c r="BK99" i="3" s="1"/>
  <c r="BG99" i="3"/>
  <c r="AZ99" i="3"/>
  <c r="AW99" i="3"/>
  <c r="BH99" i="3" s="1"/>
  <c r="AP99" i="3"/>
  <c r="AM99" i="3"/>
  <c r="AF99" i="3"/>
  <c r="AC99" i="3"/>
  <c r="V99" i="3"/>
  <c r="BJ98" i="3"/>
  <c r="BK98" i="3" s="1"/>
  <c r="BI98" i="3"/>
  <c r="BG98" i="3"/>
  <c r="AZ98" i="3"/>
  <c r="AW98" i="3"/>
  <c r="AP98" i="3"/>
  <c r="AM98" i="3"/>
  <c r="AF98" i="3"/>
  <c r="AC98" i="3"/>
  <c r="V98" i="3"/>
  <c r="L98" i="3"/>
  <c r="K98" i="3"/>
  <c r="J98" i="3"/>
  <c r="I98" i="3"/>
  <c r="H98" i="3"/>
  <c r="G98" i="3"/>
  <c r="F98" i="3"/>
  <c r="E98" i="3"/>
  <c r="D98" i="3"/>
  <c r="BJ97" i="3"/>
  <c r="BI97" i="3"/>
  <c r="BG97" i="3"/>
  <c r="AZ97" i="3"/>
  <c r="AW97" i="3"/>
  <c r="AP97" i="3"/>
  <c r="AM97" i="3"/>
  <c r="AF97" i="3"/>
  <c r="AC97" i="3"/>
  <c r="V97" i="3"/>
  <c r="L97" i="3"/>
  <c r="K97" i="3"/>
  <c r="J97" i="3"/>
  <c r="I97" i="3"/>
  <c r="H97" i="3"/>
  <c r="G97" i="3"/>
  <c r="F97" i="3"/>
  <c r="E97" i="3"/>
  <c r="D97" i="3"/>
  <c r="BJ96" i="3"/>
  <c r="BK96" i="3" s="1"/>
  <c r="BI96" i="3"/>
  <c r="BG96" i="3"/>
  <c r="AZ96" i="3"/>
  <c r="AW96" i="3"/>
  <c r="AP96" i="3"/>
  <c r="AM96" i="3"/>
  <c r="AF96" i="3"/>
  <c r="AC96" i="3"/>
  <c r="V96" i="3"/>
  <c r="L96" i="3"/>
  <c r="K96" i="3"/>
  <c r="J96" i="3"/>
  <c r="I96" i="3"/>
  <c r="H96" i="3"/>
  <c r="G96" i="3"/>
  <c r="F96" i="3"/>
  <c r="E96" i="3"/>
  <c r="D96" i="3"/>
  <c r="BJ95" i="3"/>
  <c r="BI95" i="3"/>
  <c r="BK95" i="3" s="1"/>
  <c r="BG95" i="3"/>
  <c r="AZ95" i="3"/>
  <c r="AW95" i="3"/>
  <c r="AP95" i="3"/>
  <c r="AM95" i="3"/>
  <c r="AF95" i="3"/>
  <c r="AC95" i="3"/>
  <c r="BH95" i="3" s="1"/>
  <c r="V95" i="3"/>
  <c r="L95" i="3"/>
  <c r="K95" i="3"/>
  <c r="J95" i="3"/>
  <c r="I95" i="3"/>
  <c r="H95" i="3"/>
  <c r="G95" i="3"/>
  <c r="F95" i="3"/>
  <c r="E95" i="3"/>
  <c r="D95" i="3"/>
  <c r="BJ94" i="3"/>
  <c r="BI94" i="3"/>
  <c r="BG94" i="3"/>
  <c r="AZ94" i="3"/>
  <c r="AW94" i="3"/>
  <c r="AP94" i="3"/>
  <c r="AM94" i="3"/>
  <c r="AF94" i="3"/>
  <c r="AC94" i="3"/>
  <c r="V94" i="3"/>
  <c r="L94" i="3"/>
  <c r="K94" i="3"/>
  <c r="J94" i="3"/>
  <c r="I94" i="3"/>
  <c r="H94" i="3"/>
  <c r="G94" i="3"/>
  <c r="F94" i="3"/>
  <c r="E94" i="3"/>
  <c r="D94" i="3"/>
  <c r="BJ93" i="3"/>
  <c r="BI93" i="3"/>
  <c r="BG93" i="3"/>
  <c r="AZ93" i="3"/>
  <c r="AW93" i="3"/>
  <c r="AP93" i="3"/>
  <c r="AM93" i="3"/>
  <c r="AF93" i="3"/>
  <c r="AC93" i="3"/>
  <c r="V93" i="3"/>
  <c r="L93" i="3"/>
  <c r="K93" i="3"/>
  <c r="J93" i="3"/>
  <c r="I93" i="3"/>
  <c r="H93" i="3"/>
  <c r="G93" i="3"/>
  <c r="F93" i="3"/>
  <c r="E93" i="3"/>
  <c r="D93" i="3"/>
  <c r="BJ92" i="3"/>
  <c r="BK92" i="3" s="1"/>
  <c r="BI92" i="3"/>
  <c r="BG92" i="3"/>
  <c r="AZ92" i="3"/>
  <c r="AW92" i="3"/>
  <c r="AP92" i="3"/>
  <c r="AM92" i="3"/>
  <c r="AF92" i="3"/>
  <c r="AC92" i="3"/>
  <c r="BH92" i="3" s="1"/>
  <c r="V92" i="3"/>
  <c r="L92" i="3"/>
  <c r="K92" i="3"/>
  <c r="J92" i="3"/>
  <c r="I92" i="3"/>
  <c r="H92" i="3"/>
  <c r="G92" i="3"/>
  <c r="F92" i="3"/>
  <c r="E92" i="3"/>
  <c r="D92" i="3"/>
  <c r="BJ91" i="3"/>
  <c r="BI91" i="3"/>
  <c r="BK91" i="3" s="1"/>
  <c r="BG91" i="3"/>
  <c r="AZ91" i="3"/>
  <c r="AW91" i="3"/>
  <c r="AP91" i="3"/>
  <c r="AM91" i="3"/>
  <c r="AF91" i="3"/>
  <c r="AC91" i="3"/>
  <c r="V91" i="3"/>
  <c r="BJ90" i="3"/>
  <c r="BI90" i="3"/>
  <c r="BG90" i="3"/>
  <c r="AZ90" i="3"/>
  <c r="AW90" i="3"/>
  <c r="AP90" i="3"/>
  <c r="AM90" i="3"/>
  <c r="AF90" i="3"/>
  <c r="AC90" i="3"/>
  <c r="V90" i="3"/>
  <c r="BJ89" i="3"/>
  <c r="BI89" i="3"/>
  <c r="BK89" i="3" s="1"/>
  <c r="BG89" i="3"/>
  <c r="AZ89" i="3"/>
  <c r="AW89" i="3"/>
  <c r="AP89" i="3"/>
  <c r="AM89" i="3"/>
  <c r="AF89" i="3"/>
  <c r="AC89" i="3"/>
  <c r="BH89" i="3" s="1"/>
  <c r="V89" i="3"/>
  <c r="BJ88" i="3"/>
  <c r="BI88" i="3"/>
  <c r="BG88" i="3"/>
  <c r="AZ88" i="3"/>
  <c r="AW88" i="3"/>
  <c r="AP88" i="3"/>
  <c r="AM88" i="3"/>
  <c r="BH88" i="3" s="1"/>
  <c r="AF88" i="3"/>
  <c r="AC88" i="3"/>
  <c r="V88" i="3"/>
  <c r="BJ87" i="3"/>
  <c r="BI87" i="3"/>
  <c r="BG87" i="3"/>
  <c r="AZ87" i="3"/>
  <c r="AW87" i="3"/>
  <c r="AP87" i="3"/>
  <c r="AM87" i="3"/>
  <c r="AF87" i="3"/>
  <c r="AC87" i="3"/>
  <c r="V87" i="3"/>
  <c r="BJ86" i="3"/>
  <c r="BI86" i="3"/>
  <c r="BK86" i="3" s="1"/>
  <c r="BG86" i="3"/>
  <c r="AZ86" i="3"/>
  <c r="AW86" i="3"/>
  <c r="AP86" i="3"/>
  <c r="AM86" i="3"/>
  <c r="AF86" i="3"/>
  <c r="AC86" i="3"/>
  <c r="BH86" i="3"/>
  <c r="V86" i="3"/>
  <c r="L86" i="3"/>
  <c r="K86" i="3"/>
  <c r="J86" i="3"/>
  <c r="I86" i="3"/>
  <c r="H86" i="3"/>
  <c r="G86" i="3"/>
  <c r="F86" i="3"/>
  <c r="E86" i="3"/>
  <c r="D86" i="3"/>
  <c r="BJ85" i="3"/>
  <c r="BI85" i="3"/>
  <c r="BG85" i="3"/>
  <c r="AZ85" i="3"/>
  <c r="AW85" i="3"/>
  <c r="AP85" i="3"/>
  <c r="AM85" i="3"/>
  <c r="BH85" i="3" s="1"/>
  <c r="AF85" i="3"/>
  <c r="AC85" i="3"/>
  <c r="V85" i="3"/>
  <c r="BJ84" i="3"/>
  <c r="BK84" i="3" s="1"/>
  <c r="BI84" i="3"/>
  <c r="BG84" i="3"/>
  <c r="AZ84" i="3"/>
  <c r="AW84" i="3"/>
  <c r="AP84" i="3"/>
  <c r="AM84" i="3"/>
  <c r="AF84" i="3"/>
  <c r="AC84" i="3"/>
  <c r="V84" i="3"/>
  <c r="BJ83" i="3"/>
  <c r="BI83" i="3"/>
  <c r="BG83" i="3"/>
  <c r="AZ83" i="3"/>
  <c r="AW83" i="3"/>
  <c r="AP83" i="3"/>
  <c r="AM83" i="3"/>
  <c r="AF83" i="3"/>
  <c r="AC83" i="3"/>
  <c r="BH83" i="3" s="1"/>
  <c r="V83" i="3"/>
  <c r="BJ82" i="3"/>
  <c r="BI82" i="3"/>
  <c r="BG82" i="3"/>
  <c r="AZ82" i="3"/>
  <c r="AW82" i="3"/>
  <c r="AP82" i="3"/>
  <c r="AM82" i="3"/>
  <c r="AF82" i="3"/>
  <c r="AC82" i="3"/>
  <c r="V82" i="3"/>
  <c r="L82" i="3"/>
  <c r="K82" i="3"/>
  <c r="J82" i="3"/>
  <c r="I82" i="3"/>
  <c r="H82" i="3"/>
  <c r="G82" i="3"/>
  <c r="F82" i="3"/>
  <c r="E82" i="3"/>
  <c r="D82" i="3"/>
  <c r="BJ81" i="3"/>
  <c r="BI81" i="3"/>
  <c r="BG81" i="3"/>
  <c r="AZ81" i="3"/>
  <c r="AW81" i="3"/>
  <c r="AP81" i="3"/>
  <c r="AM81" i="3"/>
  <c r="AF81" i="3"/>
  <c r="AC81" i="3"/>
  <c r="V81" i="3"/>
  <c r="BJ80" i="3"/>
  <c r="BI80" i="3"/>
  <c r="BK80" i="3" s="1"/>
  <c r="BG80" i="3"/>
  <c r="AZ80" i="3"/>
  <c r="AW80" i="3"/>
  <c r="AP80" i="3"/>
  <c r="AM80" i="3"/>
  <c r="AF80" i="3"/>
  <c r="AC80" i="3"/>
  <c r="V80" i="3"/>
  <c r="BJ79" i="3"/>
  <c r="BI79" i="3"/>
  <c r="BG79" i="3"/>
  <c r="AZ79" i="3"/>
  <c r="AW79" i="3"/>
  <c r="AP79" i="3"/>
  <c r="AM79" i="3"/>
  <c r="AF79" i="3"/>
  <c r="AC79" i="3"/>
  <c r="BH79" i="3" s="1"/>
  <c r="V79" i="3"/>
  <c r="L79" i="3"/>
  <c r="K79" i="3"/>
  <c r="J79" i="3"/>
  <c r="I79" i="3"/>
  <c r="H79" i="3"/>
  <c r="G79" i="3"/>
  <c r="F79" i="3"/>
  <c r="E79" i="3"/>
  <c r="D79" i="3"/>
  <c r="BJ78" i="3"/>
  <c r="BI78" i="3"/>
  <c r="BG78" i="3"/>
  <c r="AZ78" i="3"/>
  <c r="AW78" i="3"/>
  <c r="AP78" i="3"/>
  <c r="AM78" i="3"/>
  <c r="AF78" i="3"/>
  <c r="AC78" i="3"/>
  <c r="V78" i="3"/>
  <c r="BJ77" i="3"/>
  <c r="BK77" i="3" s="1"/>
  <c r="BI77" i="3"/>
  <c r="BG77" i="3"/>
  <c r="AZ77" i="3"/>
  <c r="AW77" i="3"/>
  <c r="AP77" i="3"/>
  <c r="AM77" i="3"/>
  <c r="AF77" i="3"/>
  <c r="AC77" i="3"/>
  <c r="V77" i="3"/>
  <c r="BJ76" i="3"/>
  <c r="BI76" i="3"/>
  <c r="BG76" i="3"/>
  <c r="AZ76" i="3"/>
  <c r="AW76" i="3"/>
  <c r="AP76" i="3"/>
  <c r="AM76" i="3"/>
  <c r="AF76" i="3"/>
  <c r="AC76" i="3"/>
  <c r="V76" i="3"/>
  <c r="BJ75" i="3"/>
  <c r="BK75" i="3" s="1"/>
  <c r="BI75" i="3"/>
  <c r="BG75" i="3"/>
  <c r="AZ75" i="3"/>
  <c r="AW75" i="3"/>
  <c r="AP75" i="3"/>
  <c r="AM75" i="3"/>
  <c r="AF75" i="3"/>
  <c r="AC75" i="3"/>
  <c r="V75" i="3"/>
  <c r="BJ74" i="3"/>
  <c r="BI74" i="3"/>
  <c r="BG74" i="3"/>
  <c r="AZ74" i="3"/>
  <c r="AW74" i="3"/>
  <c r="BH74" i="3" s="1"/>
  <c r="AP74" i="3"/>
  <c r="AM74" i="3"/>
  <c r="AF74" i="3"/>
  <c r="AC74" i="3"/>
  <c r="V74" i="3"/>
  <c r="BJ73" i="3"/>
  <c r="BI73" i="3"/>
  <c r="BG73" i="3"/>
  <c r="AZ73" i="3"/>
  <c r="AW73" i="3"/>
  <c r="AP73" i="3"/>
  <c r="AM73" i="3"/>
  <c r="AF73" i="3"/>
  <c r="AC73" i="3"/>
  <c r="V73" i="3"/>
  <c r="BJ72" i="3"/>
  <c r="BK72" i="3" s="1"/>
  <c r="BI72" i="3"/>
  <c r="BG72" i="3"/>
  <c r="AZ72" i="3"/>
  <c r="AW72" i="3"/>
  <c r="AP72" i="3"/>
  <c r="AM72" i="3"/>
  <c r="AF72" i="3"/>
  <c r="AC72" i="3"/>
  <c r="BH72" i="3" s="1"/>
  <c r="V72" i="3"/>
  <c r="BJ71" i="3"/>
  <c r="BI71" i="3"/>
  <c r="BK71" i="3" s="1"/>
  <c r="BG71" i="3"/>
  <c r="AZ71" i="3"/>
  <c r="AW71" i="3"/>
  <c r="AP71" i="3"/>
  <c r="AM71" i="3"/>
  <c r="AF71" i="3"/>
  <c r="AC71" i="3"/>
  <c r="V71" i="3"/>
  <c r="BJ70" i="3"/>
  <c r="BK70" i="3" s="1"/>
  <c r="BI70" i="3"/>
  <c r="BG70" i="3"/>
  <c r="AZ70" i="3"/>
  <c r="AW70" i="3"/>
  <c r="AP70" i="3"/>
  <c r="AM70" i="3"/>
  <c r="AF70" i="3"/>
  <c r="AC70" i="3"/>
  <c r="V70" i="3"/>
  <c r="BJ69" i="3"/>
  <c r="BI69" i="3"/>
  <c r="BK69" i="3" s="1"/>
  <c r="BG69" i="3"/>
  <c r="AZ69" i="3"/>
  <c r="AW69" i="3"/>
  <c r="AP69" i="3"/>
  <c r="AM69" i="3"/>
  <c r="AF69" i="3"/>
  <c r="AC69" i="3"/>
  <c r="V69" i="3"/>
  <c r="BJ68" i="3"/>
  <c r="BK68" i="3" s="1"/>
  <c r="BI68" i="3"/>
  <c r="BG68" i="3"/>
  <c r="AZ68" i="3"/>
  <c r="AW68" i="3"/>
  <c r="AP68" i="3"/>
  <c r="AM68" i="3"/>
  <c r="AF68" i="3"/>
  <c r="AC68" i="3"/>
  <c r="V68" i="3"/>
  <c r="BJ67" i="3"/>
  <c r="BI67" i="3"/>
  <c r="BG67" i="3"/>
  <c r="AZ67" i="3"/>
  <c r="AW67" i="3"/>
  <c r="AP67" i="3"/>
  <c r="AM67" i="3"/>
  <c r="AF67" i="3"/>
  <c r="AC67" i="3"/>
  <c r="V67" i="3"/>
  <c r="BJ66" i="3"/>
  <c r="BI66" i="3"/>
  <c r="BG66" i="3"/>
  <c r="AZ66" i="3"/>
  <c r="AW66" i="3"/>
  <c r="AP66" i="3"/>
  <c r="AM66" i="3"/>
  <c r="AF66" i="3"/>
  <c r="AC66" i="3"/>
  <c r="V66" i="3"/>
  <c r="BJ65" i="3"/>
  <c r="BI65" i="3"/>
  <c r="BG65" i="3"/>
  <c r="AZ65" i="3"/>
  <c r="AW65" i="3"/>
  <c r="AP65" i="3"/>
  <c r="AM65" i="3"/>
  <c r="AF65" i="3"/>
  <c r="AC65" i="3"/>
  <c r="V65" i="3"/>
  <c r="L65" i="3"/>
  <c r="K65" i="3"/>
  <c r="J65" i="3"/>
  <c r="I65" i="3"/>
  <c r="H65" i="3"/>
  <c r="G65" i="3"/>
  <c r="F65" i="3"/>
  <c r="E65" i="3"/>
  <c r="D65" i="3"/>
  <c r="BJ64" i="3"/>
  <c r="BI64" i="3"/>
  <c r="BG64" i="3"/>
  <c r="AZ64" i="3"/>
  <c r="AW64" i="3"/>
  <c r="AP64" i="3"/>
  <c r="AM64" i="3"/>
  <c r="AF64" i="3"/>
  <c r="AC64" i="3"/>
  <c r="V64" i="3"/>
  <c r="BJ63" i="3"/>
  <c r="BI63" i="3"/>
  <c r="BG63" i="3"/>
  <c r="AZ63" i="3"/>
  <c r="AW63" i="3"/>
  <c r="AP63" i="3"/>
  <c r="AM63" i="3"/>
  <c r="AF63" i="3"/>
  <c r="AC63" i="3"/>
  <c r="BH63" i="3" s="1"/>
  <c r="V63" i="3"/>
  <c r="BJ62" i="3"/>
  <c r="BI62" i="3"/>
  <c r="BG62" i="3"/>
  <c r="AZ62" i="3"/>
  <c r="AW62" i="3"/>
  <c r="AP62" i="3"/>
  <c r="AM62" i="3"/>
  <c r="AF62" i="3"/>
  <c r="AC62" i="3"/>
  <c r="V62" i="3"/>
  <c r="BJ61" i="3"/>
  <c r="BK61" i="3" s="1"/>
  <c r="BI61" i="3"/>
  <c r="BG61" i="3"/>
  <c r="AZ61" i="3"/>
  <c r="AW61" i="3"/>
  <c r="AP61" i="3"/>
  <c r="AM61" i="3"/>
  <c r="AF61" i="3"/>
  <c r="AC61" i="3"/>
  <c r="V61" i="3"/>
  <c r="BJ60" i="3"/>
  <c r="BI60" i="3"/>
  <c r="BG60" i="3"/>
  <c r="AZ60" i="3"/>
  <c r="AW60" i="3"/>
  <c r="AP60" i="3"/>
  <c r="AM60" i="3"/>
  <c r="AF60" i="3"/>
  <c r="AC60" i="3"/>
  <c r="V60" i="3"/>
  <c r="BJ59" i="3"/>
  <c r="BK59" i="3" s="1"/>
  <c r="BI59" i="3"/>
  <c r="BG59" i="3"/>
  <c r="AZ59" i="3"/>
  <c r="AW59" i="3"/>
  <c r="AP59" i="3"/>
  <c r="AM59" i="3"/>
  <c r="AF59" i="3"/>
  <c r="AC59" i="3"/>
  <c r="V59" i="3"/>
  <c r="BJ58" i="3"/>
  <c r="BI58" i="3"/>
  <c r="BG58" i="3"/>
  <c r="AZ58" i="3"/>
  <c r="AW58" i="3"/>
  <c r="AP58" i="3"/>
  <c r="AM58" i="3"/>
  <c r="AF58" i="3"/>
  <c r="AC58" i="3"/>
  <c r="V58" i="3"/>
  <c r="BJ57" i="3"/>
  <c r="BK57" i="3" s="1"/>
  <c r="BI57" i="3"/>
  <c r="BG57" i="3"/>
  <c r="AZ57" i="3"/>
  <c r="AW57" i="3"/>
  <c r="AP57" i="3"/>
  <c r="AM57" i="3"/>
  <c r="AF57" i="3"/>
  <c r="AC57" i="3"/>
  <c r="V57" i="3"/>
  <c r="BJ56" i="3"/>
  <c r="BK56" i="3" s="1"/>
  <c r="BI56" i="3"/>
  <c r="BG56" i="3"/>
  <c r="AZ56" i="3"/>
  <c r="AW56" i="3"/>
  <c r="AP56" i="3"/>
  <c r="AM56" i="3"/>
  <c r="AF56" i="3"/>
  <c r="AC56" i="3"/>
  <c r="BH56" i="3" s="1"/>
  <c r="V56" i="3"/>
  <c r="BJ55" i="3"/>
  <c r="BI55" i="3"/>
  <c r="BG55" i="3"/>
  <c r="AZ55" i="3"/>
  <c r="AW55" i="3"/>
  <c r="AP55" i="3"/>
  <c r="AM55" i="3"/>
  <c r="AF55" i="3"/>
  <c r="AC55" i="3"/>
  <c r="V55" i="3"/>
  <c r="BJ54" i="3"/>
  <c r="BI54" i="3"/>
  <c r="BG54" i="3"/>
  <c r="AZ54" i="3"/>
  <c r="AW54" i="3"/>
  <c r="AP54" i="3"/>
  <c r="AM54" i="3"/>
  <c r="AF54" i="3"/>
  <c r="AC54" i="3"/>
  <c r="V54" i="3"/>
  <c r="BJ53" i="3"/>
  <c r="BI53" i="3"/>
  <c r="BG53" i="3"/>
  <c r="AZ53" i="3"/>
  <c r="AW53" i="3"/>
  <c r="AP53" i="3"/>
  <c r="AM53" i="3"/>
  <c r="AF53" i="3"/>
  <c r="AC53" i="3"/>
  <c r="V53" i="3"/>
  <c r="BJ52" i="3"/>
  <c r="BK52" i="3" s="1"/>
  <c r="BI52" i="3"/>
  <c r="BG52" i="3"/>
  <c r="AZ52" i="3"/>
  <c r="AW52" i="3"/>
  <c r="AP52" i="3"/>
  <c r="AM52" i="3"/>
  <c r="AF52" i="3"/>
  <c r="AC52" i="3"/>
  <c r="V52" i="3"/>
  <c r="BJ51" i="3"/>
  <c r="BI51" i="3"/>
  <c r="BG51" i="3"/>
  <c r="AZ51" i="3"/>
  <c r="AW51" i="3"/>
  <c r="AP51" i="3"/>
  <c r="AM51" i="3"/>
  <c r="AF51" i="3"/>
  <c r="AC51" i="3"/>
  <c r="V51" i="3"/>
  <c r="BJ50" i="3"/>
  <c r="BI50" i="3"/>
  <c r="BG50" i="3"/>
  <c r="AZ50" i="3"/>
  <c r="AW50" i="3"/>
  <c r="AP50" i="3"/>
  <c r="AM50" i="3"/>
  <c r="AF50" i="3"/>
  <c r="AC50" i="3"/>
  <c r="V50" i="3"/>
  <c r="BJ49" i="3"/>
  <c r="BI49" i="3"/>
  <c r="BK49" i="3" s="1"/>
  <c r="BG49" i="3"/>
  <c r="AZ49" i="3"/>
  <c r="AW49" i="3"/>
  <c r="AP49" i="3"/>
  <c r="AM49" i="3"/>
  <c r="AF49" i="3"/>
  <c r="AC49" i="3"/>
  <c r="V49" i="3"/>
  <c r="BJ48" i="3"/>
  <c r="BK48" i="3" s="1"/>
  <c r="BI48" i="3"/>
  <c r="BG48" i="3"/>
  <c r="AZ48" i="3"/>
  <c r="AW48" i="3"/>
  <c r="AP48" i="3"/>
  <c r="AM48" i="3"/>
  <c r="AF48" i="3"/>
  <c r="AC48" i="3"/>
  <c r="BH48" i="3" s="1"/>
  <c r="V48" i="3"/>
  <c r="BJ47" i="3"/>
  <c r="BK47" i="3" s="1"/>
  <c r="BI47" i="3"/>
  <c r="BG47" i="3"/>
  <c r="AZ47" i="3"/>
  <c r="AW47" i="3"/>
  <c r="AP47" i="3"/>
  <c r="AM47" i="3"/>
  <c r="BH47" i="3" s="1"/>
  <c r="AF47" i="3"/>
  <c r="AC47" i="3"/>
  <c r="V47" i="3"/>
  <c r="BJ46" i="3"/>
  <c r="BK46" i="3" s="1"/>
  <c r="BI46" i="3"/>
  <c r="BG46" i="3"/>
  <c r="AZ46" i="3"/>
  <c r="AW46" i="3"/>
  <c r="AP46" i="3"/>
  <c r="AM46" i="3"/>
  <c r="AF46" i="3"/>
  <c r="AC46" i="3"/>
  <c r="V46" i="3"/>
  <c r="BJ45" i="3"/>
  <c r="BI45" i="3"/>
  <c r="BG45" i="3"/>
  <c r="BH45" i="3" s="1"/>
  <c r="AZ45" i="3"/>
  <c r="AW45" i="3"/>
  <c r="AP45" i="3"/>
  <c r="AM45" i="3"/>
  <c r="AF45" i="3"/>
  <c r="AC45" i="3"/>
  <c r="V45" i="3"/>
  <c r="BJ44" i="3"/>
  <c r="BI44" i="3"/>
  <c r="BG44" i="3"/>
  <c r="AZ44" i="3"/>
  <c r="AW44" i="3"/>
  <c r="AP44" i="3"/>
  <c r="AM44" i="3"/>
  <c r="AF44" i="3"/>
  <c r="AC44" i="3"/>
  <c r="V44" i="3"/>
  <c r="BJ43" i="3"/>
  <c r="BI43" i="3"/>
  <c r="BG43" i="3"/>
  <c r="AZ43" i="3"/>
  <c r="AW43" i="3"/>
  <c r="AP43" i="3"/>
  <c r="AM43" i="3"/>
  <c r="AF43" i="3"/>
  <c r="AC43" i="3"/>
  <c r="V43" i="3"/>
  <c r="BJ42" i="3"/>
  <c r="BI42" i="3"/>
  <c r="BG42" i="3"/>
  <c r="AZ42" i="3"/>
  <c r="AW42" i="3"/>
  <c r="AP42" i="3"/>
  <c r="AM42" i="3"/>
  <c r="AF42" i="3"/>
  <c r="AC42" i="3"/>
  <c r="V42" i="3"/>
  <c r="BJ41" i="3"/>
  <c r="BI41" i="3"/>
  <c r="BG41" i="3"/>
  <c r="AZ41" i="3"/>
  <c r="AW41" i="3"/>
  <c r="AP41" i="3"/>
  <c r="AM41" i="3"/>
  <c r="AF41" i="3"/>
  <c r="AC41" i="3"/>
  <c r="BH41" i="3" s="1"/>
  <c r="V41" i="3"/>
  <c r="BJ40" i="3"/>
  <c r="BI40" i="3"/>
  <c r="BG40" i="3"/>
  <c r="AZ40" i="3"/>
  <c r="AW40" i="3"/>
  <c r="AP40" i="3"/>
  <c r="AM40" i="3"/>
  <c r="AF40" i="3"/>
  <c r="AC40" i="3"/>
  <c r="V40" i="3"/>
  <c r="BJ39" i="3"/>
  <c r="BI39" i="3"/>
  <c r="BG39" i="3"/>
  <c r="AZ39" i="3"/>
  <c r="AW39" i="3"/>
  <c r="AP39" i="3"/>
  <c r="AM39" i="3"/>
  <c r="AF39" i="3"/>
  <c r="AC39" i="3"/>
  <c r="V39" i="3"/>
  <c r="BJ38" i="3"/>
  <c r="BI38" i="3"/>
  <c r="BG38" i="3"/>
  <c r="AZ38" i="3"/>
  <c r="AW38" i="3"/>
  <c r="AP38" i="3"/>
  <c r="AM38" i="3"/>
  <c r="AF38" i="3"/>
  <c r="AC38" i="3"/>
  <c r="V38" i="3"/>
  <c r="BJ37" i="3"/>
  <c r="BI37" i="3"/>
  <c r="BK37" i="3" s="1"/>
  <c r="BG37" i="3"/>
  <c r="AZ37" i="3"/>
  <c r="AW37" i="3"/>
  <c r="AP37" i="3"/>
  <c r="AM37" i="3"/>
  <c r="AF37" i="3"/>
  <c r="AC37" i="3"/>
  <c r="BH37" i="3"/>
  <c r="V37" i="3"/>
  <c r="BJ36" i="3"/>
  <c r="BK36" i="3" s="1"/>
  <c r="BI36" i="3"/>
  <c r="BG36" i="3"/>
  <c r="AZ36" i="3"/>
  <c r="AW36" i="3"/>
  <c r="AP36" i="3"/>
  <c r="AM36" i="3"/>
  <c r="AF36" i="3"/>
  <c r="AC36" i="3"/>
  <c r="V36" i="3"/>
  <c r="BJ35" i="3"/>
  <c r="BK35" i="3" s="1"/>
  <c r="BI35" i="3"/>
  <c r="BG35" i="3"/>
  <c r="AZ35" i="3"/>
  <c r="AW35" i="3"/>
  <c r="AP35" i="3"/>
  <c r="AM35" i="3"/>
  <c r="AF35" i="3"/>
  <c r="AC35" i="3"/>
  <c r="V35" i="3"/>
  <c r="BJ34" i="3"/>
  <c r="BI34" i="3"/>
  <c r="BG34" i="3"/>
  <c r="AZ34" i="3"/>
  <c r="AW34" i="3"/>
  <c r="AP34" i="3"/>
  <c r="AM34" i="3"/>
  <c r="AF34" i="3"/>
  <c r="AC34" i="3"/>
  <c r="V34" i="3"/>
  <c r="BJ33" i="3"/>
  <c r="BK33" i="3" s="1"/>
  <c r="BI33" i="3"/>
  <c r="BG33" i="3"/>
  <c r="AZ33" i="3"/>
  <c r="AW33" i="3"/>
  <c r="AP33" i="3"/>
  <c r="AM33" i="3"/>
  <c r="AF33" i="3"/>
  <c r="AC33" i="3"/>
  <c r="BH33" i="3" s="1"/>
  <c r="V33" i="3"/>
  <c r="BJ32" i="3"/>
  <c r="BI32" i="3"/>
  <c r="BG32" i="3"/>
  <c r="AZ32" i="3"/>
  <c r="AW32" i="3"/>
  <c r="AP32" i="3"/>
  <c r="AM32" i="3"/>
  <c r="AF32" i="3"/>
  <c r="AC32" i="3"/>
  <c r="V32" i="3"/>
  <c r="BJ31" i="3"/>
  <c r="BI31" i="3"/>
  <c r="BG31" i="3"/>
  <c r="AZ31" i="3"/>
  <c r="AW31" i="3"/>
  <c r="AP31" i="3"/>
  <c r="AM31" i="3"/>
  <c r="AF31" i="3"/>
  <c r="AC31" i="3"/>
  <c r="V31" i="3"/>
  <c r="BJ30" i="3"/>
  <c r="BI30" i="3"/>
  <c r="BK30" i="3" s="1"/>
  <c r="BG30" i="3"/>
  <c r="AZ30" i="3"/>
  <c r="AW30" i="3"/>
  <c r="AP30" i="3"/>
  <c r="AM30" i="3"/>
  <c r="AF30" i="3"/>
  <c r="AC30" i="3"/>
  <c r="V30" i="3"/>
  <c r="BJ29" i="3"/>
  <c r="BK29" i="3" s="1"/>
  <c r="BI29" i="3"/>
  <c r="BG29" i="3"/>
  <c r="AZ29" i="3"/>
  <c r="AW29" i="3"/>
  <c r="AP29" i="3"/>
  <c r="AM29" i="3"/>
  <c r="AF29" i="3"/>
  <c r="AC29" i="3"/>
  <c r="BH29" i="3" s="1"/>
  <c r="V29" i="3"/>
  <c r="BJ28" i="3"/>
  <c r="BK28" i="3" s="1"/>
  <c r="BI28" i="3"/>
  <c r="BG28" i="3"/>
  <c r="AZ28" i="3"/>
  <c r="AW28" i="3"/>
  <c r="AP28" i="3"/>
  <c r="AM28" i="3"/>
  <c r="AF28" i="3"/>
  <c r="AC28" i="3"/>
  <c r="V28" i="3"/>
  <c r="BJ27" i="3"/>
  <c r="BK27" i="3" s="1"/>
  <c r="BI27" i="3"/>
  <c r="BG27" i="3"/>
  <c r="AZ27" i="3"/>
  <c r="AW27" i="3"/>
  <c r="AP27" i="3"/>
  <c r="AM27" i="3"/>
  <c r="AF27" i="3"/>
  <c r="AC27" i="3"/>
  <c r="BH27" i="3" s="1"/>
  <c r="V27" i="3"/>
  <c r="BJ26" i="3"/>
  <c r="BI26" i="3"/>
  <c r="BK26" i="3" s="1"/>
  <c r="BG26" i="3"/>
  <c r="AZ26" i="3"/>
  <c r="AW26" i="3"/>
  <c r="AP26" i="3"/>
  <c r="AM26" i="3"/>
  <c r="AF26" i="3"/>
  <c r="AC26" i="3"/>
  <c r="V26" i="3"/>
  <c r="BJ25" i="3"/>
  <c r="BI25" i="3"/>
  <c r="BK25" i="3" s="1"/>
  <c r="BG25" i="3"/>
  <c r="AZ25" i="3"/>
  <c r="AW25" i="3"/>
  <c r="AP25" i="3"/>
  <c r="AM25" i="3"/>
  <c r="AF25" i="3"/>
  <c r="AC25" i="3"/>
  <c r="V25" i="3"/>
  <c r="BJ24" i="3"/>
  <c r="BI24" i="3"/>
  <c r="BG24" i="3"/>
  <c r="AZ24" i="3"/>
  <c r="AW24" i="3"/>
  <c r="AP24" i="3"/>
  <c r="AM24" i="3"/>
  <c r="AF24" i="3"/>
  <c r="AC24" i="3"/>
  <c r="V24" i="3"/>
  <c r="BJ23" i="3"/>
  <c r="BK23" i="3" s="1"/>
  <c r="BI23" i="3"/>
  <c r="BG23" i="3"/>
  <c r="AZ23" i="3"/>
  <c r="AW23" i="3"/>
  <c r="AP23" i="3"/>
  <c r="AM23" i="3"/>
  <c r="AF23" i="3"/>
  <c r="AC23" i="3"/>
  <c r="BH23" i="3" s="1"/>
  <c r="V23" i="3"/>
  <c r="BJ22" i="3"/>
  <c r="BI22" i="3"/>
  <c r="BG22" i="3"/>
  <c r="AZ22" i="3"/>
  <c r="AW22" i="3"/>
  <c r="AP22" i="3"/>
  <c r="AM22" i="3"/>
  <c r="AF22" i="3"/>
  <c r="AC22" i="3"/>
  <c r="V22" i="3"/>
  <c r="BJ21" i="3"/>
  <c r="BI21" i="3"/>
  <c r="BK21" i="3" s="1"/>
  <c r="BG21" i="3"/>
  <c r="AZ21" i="3"/>
  <c r="AW21" i="3"/>
  <c r="AP21" i="3"/>
  <c r="AM21" i="3"/>
  <c r="AF21" i="3"/>
  <c r="AC21" i="3"/>
  <c r="V21" i="3"/>
  <c r="BJ20" i="3"/>
  <c r="BI20" i="3"/>
  <c r="BG20" i="3"/>
  <c r="AZ20" i="3"/>
  <c r="AW20" i="3"/>
  <c r="AP20" i="3"/>
  <c r="AM20" i="3"/>
  <c r="AF20" i="3"/>
  <c r="AC20" i="3"/>
  <c r="V20" i="3"/>
  <c r="BJ19" i="3"/>
  <c r="BI19" i="3"/>
  <c r="BG19" i="3"/>
  <c r="AZ19" i="3"/>
  <c r="AW19" i="3"/>
  <c r="AP19" i="3"/>
  <c r="AM19" i="3"/>
  <c r="AF19" i="3"/>
  <c r="AC19" i="3"/>
  <c r="V19" i="3"/>
  <c r="BJ18" i="3"/>
  <c r="BI18" i="3"/>
  <c r="BK18" i="3" s="1"/>
  <c r="BG18" i="3"/>
  <c r="AZ18" i="3"/>
  <c r="AW18" i="3"/>
  <c r="AP18" i="3"/>
  <c r="AM18" i="3"/>
  <c r="AF18" i="3"/>
  <c r="AC18" i="3"/>
  <c r="V18" i="3"/>
  <c r="BJ17" i="3"/>
  <c r="BI17" i="3"/>
  <c r="BK17" i="3" s="1"/>
  <c r="BG17" i="3"/>
  <c r="AZ17" i="3"/>
  <c r="AW17" i="3"/>
  <c r="AP17" i="3"/>
  <c r="AM17" i="3"/>
  <c r="AF17" i="3"/>
  <c r="AC17" i="3"/>
  <c r="V17" i="3"/>
  <c r="BJ16" i="3"/>
  <c r="BK16" i="3" s="1"/>
  <c r="BI16" i="3"/>
  <c r="BG16" i="3"/>
  <c r="AZ16" i="3"/>
  <c r="AW16" i="3"/>
  <c r="AP16" i="3"/>
  <c r="AM16" i="3"/>
  <c r="AF16" i="3"/>
  <c r="AC16" i="3"/>
  <c r="V16" i="3"/>
  <c r="BJ15" i="3"/>
  <c r="BI15" i="3"/>
  <c r="BG15" i="3"/>
  <c r="AZ15" i="3"/>
  <c r="AW15" i="3"/>
  <c r="AP15" i="3"/>
  <c r="AM15" i="3"/>
  <c r="AF15" i="3"/>
  <c r="AC15" i="3"/>
  <c r="BH15" i="3" s="1"/>
  <c r="V15" i="3"/>
  <c r="BJ14" i="3"/>
  <c r="BK14" i="3" s="1"/>
  <c r="BI14" i="3"/>
  <c r="BG14" i="3"/>
  <c r="AZ14" i="3"/>
  <c r="AW14" i="3"/>
  <c r="AP14" i="3"/>
  <c r="AM14" i="3"/>
  <c r="AF14" i="3"/>
  <c r="AC14" i="3"/>
  <c r="V14" i="3"/>
  <c r="BJ13" i="3"/>
  <c r="BI13" i="3"/>
  <c r="BG13" i="3"/>
  <c r="AZ13" i="3"/>
  <c r="AW13" i="3"/>
  <c r="AP13" i="3"/>
  <c r="AM13" i="3"/>
  <c r="AF13" i="3"/>
  <c r="AC13" i="3"/>
  <c r="BH13" i="3" s="1"/>
  <c r="V13" i="3"/>
  <c r="BJ12" i="3"/>
  <c r="BI12" i="3"/>
  <c r="BG12" i="3"/>
  <c r="AZ12" i="3"/>
  <c r="AW12" i="3"/>
  <c r="AP12" i="3"/>
  <c r="AM12" i="3"/>
  <c r="AF12" i="3"/>
  <c r="AC12" i="3"/>
  <c r="V12" i="3"/>
  <c r="BJ11" i="3"/>
  <c r="BI11" i="3"/>
  <c r="BG11" i="3"/>
  <c r="AZ11" i="3"/>
  <c r="AW11" i="3"/>
  <c r="AP11" i="3"/>
  <c r="AM11" i="3"/>
  <c r="AF11" i="3"/>
  <c r="AC11" i="3"/>
  <c r="V11" i="3"/>
  <c r="BJ10" i="3"/>
  <c r="BK10" i="3" s="1"/>
  <c r="BI10" i="3"/>
  <c r="BG10" i="3"/>
  <c r="AZ10" i="3"/>
  <c r="AW10" i="3"/>
  <c r="AP10" i="3"/>
  <c r="AM10" i="3"/>
  <c r="AF10" i="3"/>
  <c r="AC10" i="3"/>
  <c r="V10" i="3"/>
  <c r="BJ9" i="3"/>
  <c r="BK9" i="3" s="1"/>
  <c r="BI9" i="3"/>
  <c r="BG9" i="3"/>
  <c r="AZ9" i="3"/>
  <c r="AW9" i="3"/>
  <c r="AP9" i="3"/>
  <c r="AM9" i="3"/>
  <c r="AF9" i="3"/>
  <c r="AC9" i="3"/>
  <c r="V9" i="3"/>
  <c r="BJ8" i="3"/>
  <c r="BI8" i="3"/>
  <c r="BG8" i="3"/>
  <c r="AZ8" i="3"/>
  <c r="AW8" i="3"/>
  <c r="AP8" i="3"/>
  <c r="AM8" i="3"/>
  <c r="AF8" i="3"/>
  <c r="AC8" i="3"/>
  <c r="V8" i="3"/>
  <c r="BJ7" i="3"/>
  <c r="BI7" i="3"/>
  <c r="BG7" i="3"/>
  <c r="AZ7" i="3"/>
  <c r="AW7" i="3"/>
  <c r="AP7" i="3"/>
  <c r="AM7" i="3"/>
  <c r="AF7" i="3"/>
  <c r="AC7" i="3"/>
  <c r="V7" i="3"/>
  <c r="BJ6" i="3"/>
  <c r="BI6" i="3"/>
  <c r="BK6" i="3" s="1"/>
  <c r="BG6" i="3"/>
  <c r="AZ6" i="3"/>
  <c r="AW6" i="3"/>
  <c r="AP6" i="3"/>
  <c r="AM6" i="3"/>
  <c r="AF6" i="3"/>
  <c r="AC6" i="3"/>
  <c r="V6" i="3"/>
  <c r="BJ5" i="3"/>
  <c r="BI5" i="3"/>
  <c r="BG5" i="3"/>
  <c r="AZ5" i="3"/>
  <c r="AW5" i="3"/>
  <c r="AP5" i="3"/>
  <c r="AM5" i="3"/>
  <c r="AF5" i="3"/>
  <c r="AC5" i="3"/>
  <c r="BH5" i="3" s="1"/>
  <c r="V5" i="3"/>
  <c r="BJ4" i="3"/>
  <c r="BK4" i="3" s="1"/>
  <c r="BI4" i="3"/>
  <c r="BG4" i="3"/>
  <c r="AZ4" i="3"/>
  <c r="AW4" i="3"/>
  <c r="AP4" i="3"/>
  <c r="AM4" i="3"/>
  <c r="AF4" i="3"/>
  <c r="AC4" i="3"/>
  <c r="V4" i="3"/>
  <c r="DL435" i="1"/>
  <c r="DN435" i="1" s="1"/>
  <c r="DL434" i="1"/>
  <c r="DN434" i="1" s="1"/>
  <c r="DL433" i="1"/>
  <c r="DM433" i="1"/>
  <c r="DL432" i="1"/>
  <c r="DM432" i="1" s="1"/>
  <c r="DO432" i="1" s="1"/>
  <c r="DL431" i="1"/>
  <c r="DN431" i="1" s="1"/>
  <c r="DP431" i="1" s="1"/>
  <c r="DL430" i="1"/>
  <c r="DN430" i="1" s="1"/>
  <c r="DL429" i="1"/>
  <c r="DM429" i="1" s="1"/>
  <c r="DL428" i="1"/>
  <c r="DM428" i="1"/>
  <c r="DL427" i="1"/>
  <c r="DN427" i="1" s="1"/>
  <c r="DL426" i="1"/>
  <c r="DN426" i="1" s="1"/>
  <c r="DP427" i="1" s="1"/>
  <c r="DL425" i="1"/>
  <c r="DM425" i="1" s="1"/>
  <c r="DL424" i="1"/>
  <c r="DM424" i="1" s="1"/>
  <c r="DL423" i="1"/>
  <c r="DN423" i="1" s="1"/>
  <c r="DP423" i="1" s="1"/>
  <c r="DL422" i="1"/>
  <c r="DN422" i="1" s="1"/>
  <c r="DL421" i="1"/>
  <c r="DM421" i="1" s="1"/>
  <c r="DL420" i="1"/>
  <c r="DM420" i="1" s="1"/>
  <c r="DO421" i="1" s="1"/>
  <c r="DL419" i="1"/>
  <c r="DN419" i="1"/>
  <c r="DL418" i="1"/>
  <c r="DN418" i="1" s="1"/>
  <c r="DP419" i="1" s="1"/>
  <c r="DL417" i="1"/>
  <c r="DM417" i="1" s="1"/>
  <c r="DO416" i="1" s="1"/>
  <c r="DL416" i="1"/>
  <c r="DM416" i="1" s="1"/>
  <c r="DL415" i="1"/>
  <c r="DN415" i="1" s="1"/>
  <c r="DL414" i="1"/>
  <c r="DN414" i="1" s="1"/>
  <c r="DL413" i="1"/>
  <c r="DM413" i="1" s="1"/>
  <c r="DL412" i="1"/>
  <c r="DM412" i="1"/>
  <c r="DL411" i="1"/>
  <c r="DN411" i="1" s="1"/>
  <c r="DL410" i="1"/>
  <c r="DN410" i="1" s="1"/>
  <c r="DP410" i="1" s="1"/>
  <c r="DL409" i="1"/>
  <c r="DM409" i="1" s="1"/>
  <c r="DL408" i="1"/>
  <c r="DM408" i="1" s="1"/>
  <c r="DL407" i="1"/>
  <c r="DN407" i="1" s="1"/>
  <c r="DL406" i="1"/>
  <c r="DN406" i="1" s="1"/>
  <c r="DL405" i="1"/>
  <c r="DM405" i="1" s="1"/>
  <c r="DL404" i="1"/>
  <c r="DM404" i="1" s="1"/>
  <c r="DO404" i="1" s="1"/>
  <c r="DL403" i="1"/>
  <c r="DN403" i="1"/>
  <c r="DR418" i="1" s="1"/>
  <c r="DL402" i="1"/>
  <c r="DN402" i="1" s="1"/>
  <c r="DL401" i="1"/>
  <c r="DM401" i="1" s="1"/>
  <c r="DL400" i="1"/>
  <c r="DM400" i="1" s="1"/>
  <c r="DO400" i="1" s="1"/>
  <c r="DL399" i="1"/>
  <c r="DN399" i="1" s="1"/>
  <c r="DL398" i="1"/>
  <c r="DN398" i="1" s="1"/>
  <c r="DL397" i="1"/>
  <c r="DM397" i="1" s="1"/>
  <c r="DL396" i="1"/>
  <c r="DM396" i="1" s="1"/>
  <c r="DO397" i="1" s="1"/>
  <c r="DL395" i="1"/>
  <c r="DN395" i="1" s="1"/>
  <c r="DP394" i="1" s="1"/>
  <c r="DL394" i="1"/>
  <c r="DN394" i="1" s="1"/>
  <c r="DL393" i="1"/>
  <c r="DM393" i="1" s="1"/>
  <c r="DL392" i="1"/>
  <c r="DM392" i="1"/>
  <c r="DO392" i="1" s="1"/>
  <c r="DL391" i="1"/>
  <c r="DN391" i="1" s="1"/>
  <c r="DL390" i="1"/>
  <c r="DN390" i="1" s="1"/>
  <c r="DP391" i="1" s="1"/>
  <c r="DL389" i="1"/>
  <c r="DM389" i="1" s="1"/>
  <c r="DL388" i="1"/>
  <c r="DM388" i="1" s="1"/>
  <c r="DL387" i="1"/>
  <c r="DN387" i="1" s="1"/>
  <c r="DK387" i="1"/>
  <c r="DL386" i="1"/>
  <c r="DK386" i="1"/>
  <c r="DN386" i="1" s="1"/>
  <c r="DL385" i="1"/>
  <c r="DK385" i="1"/>
  <c r="DL384" i="1"/>
  <c r="DK384" i="1"/>
  <c r="DN384" i="1" s="1"/>
  <c r="DL383" i="1"/>
  <c r="DK383" i="1"/>
  <c r="DL382" i="1"/>
  <c r="DK382" i="1"/>
  <c r="DM382" i="1" s="1"/>
  <c r="M382" i="1"/>
  <c r="C382" i="1"/>
  <c r="A382" i="1"/>
  <c r="DL381" i="1"/>
  <c r="DM381" i="1" s="1"/>
  <c r="DK381" i="1"/>
  <c r="M381" i="1"/>
  <c r="C381" i="1"/>
  <c r="A381" i="1"/>
  <c r="DL380" i="1"/>
  <c r="DK380" i="1"/>
  <c r="M380" i="1"/>
  <c r="C380" i="1"/>
  <c r="A380" i="1"/>
  <c r="DL379" i="1"/>
  <c r="DK379" i="1"/>
  <c r="M379" i="1"/>
  <c r="C379" i="1"/>
  <c r="A379" i="1"/>
  <c r="DL378" i="1"/>
  <c r="DK378" i="1"/>
  <c r="DM378" i="1" s="1"/>
  <c r="M378" i="1"/>
  <c r="M387" i="1" s="1"/>
  <c r="C378" i="1"/>
  <c r="C387" i="1" s="1"/>
  <c r="A378" i="1"/>
  <c r="A387" i="1" s="1"/>
  <c r="DL377" i="1"/>
  <c r="DM377" i="1" s="1"/>
  <c r="DK377" i="1"/>
  <c r="M377" i="1"/>
  <c r="M386" i="1" s="1"/>
  <c r="C377" i="1"/>
  <c r="C386" i="1" s="1"/>
  <c r="A377" i="1"/>
  <c r="A386" i="1" s="1"/>
  <c r="DL376" i="1"/>
  <c r="DM376" i="1" s="1"/>
  <c r="DK376" i="1"/>
  <c r="M376" i="1"/>
  <c r="M385" i="1"/>
  <c r="C376" i="1"/>
  <c r="C385" i="1" s="1"/>
  <c r="A376" i="1"/>
  <c r="A385" i="1"/>
  <c r="DL375" i="1"/>
  <c r="DM375" i="1" s="1"/>
  <c r="DK375" i="1"/>
  <c r="M375" i="1"/>
  <c r="M384" i="1"/>
  <c r="C375" i="1"/>
  <c r="C384" i="1" s="1"/>
  <c r="A375" i="1"/>
  <c r="A384" i="1"/>
  <c r="DL374" i="1"/>
  <c r="DM374" i="1" s="1"/>
  <c r="M374" i="1"/>
  <c r="M383" i="1" s="1"/>
  <c r="C374" i="1"/>
  <c r="C383" i="1" s="1"/>
  <c r="A374" i="1"/>
  <c r="A383" i="1" s="1"/>
  <c r="DL373" i="1"/>
  <c r="DM373" i="1" s="1"/>
  <c r="DL372" i="1"/>
  <c r="DN372" i="1" s="1"/>
  <c r="DL371" i="1"/>
  <c r="DN371" i="1" s="1"/>
  <c r="DP372" i="1" s="1"/>
  <c r="DL370" i="1"/>
  <c r="DM370" i="1" s="1"/>
  <c r="DL369" i="1"/>
  <c r="DM369" i="1" s="1"/>
  <c r="DO370" i="1" s="1"/>
  <c r="DL368" i="1"/>
  <c r="DN368" i="1" s="1"/>
  <c r="DP367" i="1" s="1"/>
  <c r="DL367" i="1"/>
  <c r="DN367" i="1" s="1"/>
  <c r="DL366" i="1"/>
  <c r="DM366" i="1" s="1"/>
  <c r="DL365" i="1"/>
  <c r="DM365" i="1"/>
  <c r="DL364" i="1"/>
  <c r="DN364" i="1" s="1"/>
  <c r="DL363" i="1"/>
  <c r="DN363" i="1" s="1"/>
  <c r="DL362" i="1"/>
  <c r="DM362" i="1" s="1"/>
  <c r="DL361" i="1"/>
  <c r="DM361" i="1" s="1"/>
  <c r="DL360" i="1"/>
  <c r="DN360" i="1" s="1"/>
  <c r="DL359" i="1"/>
  <c r="DN359" i="1" s="1"/>
  <c r="DL358" i="1"/>
  <c r="DM358" i="1" s="1"/>
  <c r="DL357" i="1"/>
  <c r="DM357" i="1"/>
  <c r="DO358" i="1" s="1"/>
  <c r="DL356" i="1"/>
  <c r="DN356" i="1" s="1"/>
  <c r="DL355" i="1"/>
  <c r="DN355" i="1" s="1"/>
  <c r="DP356" i="1" s="1"/>
  <c r="DL354" i="1"/>
  <c r="DM354" i="1"/>
  <c r="DL353" i="1"/>
  <c r="DM353" i="1" s="1"/>
  <c r="DL352" i="1"/>
  <c r="DN352" i="1" s="1"/>
  <c r="DL351" i="1"/>
  <c r="DN351" i="1" s="1"/>
  <c r="DL350" i="1"/>
  <c r="DM350" i="1" s="1"/>
  <c r="DL349" i="1"/>
  <c r="DM349" i="1" s="1"/>
  <c r="DL348" i="1"/>
  <c r="DN348" i="1" s="1"/>
  <c r="DL347" i="1"/>
  <c r="DN347" i="1" s="1"/>
  <c r="DL346" i="1"/>
  <c r="DN346" i="1"/>
  <c r="DL345" i="1"/>
  <c r="DM345" i="1" s="1"/>
  <c r="DL344" i="1"/>
  <c r="DM344" i="1" s="1"/>
  <c r="DL343" i="1"/>
  <c r="DM343" i="1" s="1"/>
  <c r="DO343" i="1" s="1"/>
  <c r="DL342" i="1"/>
  <c r="DN342" i="1" s="1"/>
  <c r="DP342" i="1" s="1"/>
  <c r="DL341" i="1"/>
  <c r="DN341" i="1" s="1"/>
  <c r="DL340" i="1"/>
  <c r="DM340" i="1" s="1"/>
  <c r="DL339" i="1"/>
  <c r="DM339" i="1" s="1"/>
  <c r="DL338" i="1"/>
  <c r="DN338" i="1" s="1"/>
  <c r="DL337" i="1"/>
  <c r="DN337" i="1" s="1"/>
  <c r="DL336" i="1"/>
  <c r="DM336" i="1" s="1"/>
  <c r="DL335" i="1"/>
  <c r="DM335" i="1" s="1"/>
  <c r="DO336" i="1" s="1"/>
  <c r="DL334" i="1"/>
  <c r="DN334" i="1" s="1"/>
  <c r="DP334" i="1" s="1"/>
  <c r="DL333" i="1"/>
  <c r="DN333" i="1" s="1"/>
  <c r="DL332" i="1"/>
  <c r="DM332" i="1" s="1"/>
  <c r="DO332" i="1" s="1"/>
  <c r="DL331" i="1"/>
  <c r="DM331" i="1" s="1"/>
  <c r="DL330" i="1"/>
  <c r="DN330" i="1" s="1"/>
  <c r="DL329" i="1"/>
  <c r="DN329" i="1" s="1"/>
  <c r="DL328" i="1"/>
  <c r="DM328" i="1" s="1"/>
  <c r="DL327" i="1"/>
  <c r="DM327" i="1" s="1"/>
  <c r="DO327" i="1" s="1"/>
  <c r="DL326" i="1"/>
  <c r="DN326" i="1" s="1"/>
  <c r="DL325" i="1"/>
  <c r="DN325" i="1" s="1"/>
  <c r="DL324" i="1"/>
  <c r="DM324" i="1" s="1"/>
  <c r="DL323" i="1"/>
  <c r="DM323" i="1" s="1"/>
  <c r="DL322" i="1"/>
  <c r="DN322" i="1" s="1"/>
  <c r="DL321" i="1"/>
  <c r="DN321" i="1" s="1"/>
  <c r="DL320" i="1"/>
  <c r="DM320" i="1" s="1"/>
  <c r="DL319" i="1"/>
  <c r="DM319" i="1" s="1"/>
  <c r="DO319" i="1" s="1"/>
  <c r="DL318" i="1"/>
  <c r="DN318" i="1" s="1"/>
  <c r="DL317" i="1"/>
  <c r="DN317" i="1" s="1"/>
  <c r="DL316" i="1"/>
  <c r="DM316" i="1" s="1"/>
  <c r="DL315" i="1"/>
  <c r="DM315" i="1" s="1"/>
  <c r="DL314" i="1"/>
  <c r="DN314" i="1" s="1"/>
  <c r="DL313" i="1"/>
  <c r="DN313" i="1" s="1"/>
  <c r="DL312" i="1"/>
  <c r="DM312" i="1" s="1"/>
  <c r="DL311" i="1"/>
  <c r="DM311" i="1" s="1"/>
  <c r="DL310" i="1"/>
  <c r="DN310" i="1" s="1"/>
  <c r="DL309" i="1"/>
  <c r="DN309" i="1" s="1"/>
  <c r="DL308" i="1"/>
  <c r="DM308" i="1" s="1"/>
  <c r="DL307" i="1"/>
  <c r="DM307" i="1" s="1"/>
  <c r="DO308" i="1" s="1"/>
  <c r="DL306" i="1"/>
  <c r="DN306" i="1" s="1"/>
  <c r="DL305" i="1"/>
  <c r="DN305" i="1" s="1"/>
  <c r="DL304" i="1"/>
  <c r="DM304" i="1" s="1"/>
  <c r="DQ315" i="1" s="1"/>
  <c r="DL303" i="1"/>
  <c r="DM303" i="1" s="1"/>
  <c r="DL302" i="1"/>
  <c r="DN302" i="1" s="1"/>
  <c r="DL301" i="1"/>
  <c r="DN301" i="1" s="1"/>
  <c r="DP302" i="1" s="1"/>
  <c r="DL300" i="1"/>
  <c r="DM300" i="1" s="1"/>
  <c r="DL299" i="1"/>
  <c r="DM299" i="1" s="1"/>
  <c r="DL298" i="1"/>
  <c r="DN298" i="1" s="1"/>
  <c r="DL297" i="1"/>
  <c r="DN297" i="1" s="1"/>
  <c r="DL296" i="1"/>
  <c r="DM296" i="1" s="1"/>
  <c r="DL295" i="1"/>
  <c r="DM295" i="1" s="1"/>
  <c r="DL294" i="1"/>
  <c r="DN294" i="1" s="1"/>
  <c r="DL293" i="1"/>
  <c r="DN293" i="1" s="1"/>
  <c r="DL292" i="1"/>
  <c r="DM292" i="1" s="1"/>
  <c r="DL291" i="1"/>
  <c r="DM291" i="1" s="1"/>
  <c r="DO291" i="1" s="1"/>
  <c r="DL290" i="1"/>
  <c r="DN290" i="1" s="1"/>
  <c r="DL289" i="1"/>
  <c r="DN289" i="1" s="1"/>
  <c r="DL288" i="1"/>
  <c r="DM288" i="1" s="1"/>
  <c r="DL287" i="1"/>
  <c r="DM287" i="1" s="1"/>
  <c r="DL286" i="1"/>
  <c r="DN286" i="1" s="1"/>
  <c r="DL285" i="1"/>
  <c r="DN285" i="1" s="1"/>
  <c r="DL284" i="1"/>
  <c r="DM284" i="1" s="1"/>
  <c r="DL283" i="1"/>
  <c r="DM283" i="1" s="1"/>
  <c r="DL282" i="1"/>
  <c r="DN282" i="1" s="1"/>
  <c r="DL281" i="1"/>
  <c r="DN281" i="1" s="1"/>
  <c r="DP282" i="1" s="1"/>
  <c r="DL280" i="1"/>
  <c r="DM280" i="1" s="1"/>
  <c r="DL279" i="1"/>
  <c r="DM279" i="1" s="1"/>
  <c r="DL278" i="1"/>
  <c r="DN278" i="1" s="1"/>
  <c r="DL277" i="1"/>
  <c r="DN277" i="1" s="1"/>
  <c r="DP278" i="1" s="1"/>
  <c r="DL276" i="1"/>
  <c r="DM276" i="1" s="1"/>
  <c r="DL275" i="1"/>
  <c r="DM275" i="1" s="1"/>
  <c r="DO276" i="1" s="1"/>
  <c r="DL274" i="1"/>
  <c r="DN274" i="1" s="1"/>
  <c r="DL273" i="1"/>
  <c r="DN273" i="1" s="1"/>
  <c r="DL272" i="1"/>
  <c r="DM272" i="1" s="1"/>
  <c r="DL271" i="1"/>
  <c r="DM271" i="1" s="1"/>
  <c r="DL270" i="1"/>
  <c r="DN270" i="1" s="1"/>
  <c r="DL269" i="1"/>
  <c r="DN269" i="1" s="1"/>
  <c r="DP270" i="1" s="1"/>
  <c r="DL268" i="1"/>
  <c r="DM268" i="1" s="1"/>
  <c r="DL267" i="1"/>
  <c r="DM267" i="1" s="1"/>
  <c r="DQ272" i="1" s="1"/>
  <c r="DL266" i="1"/>
  <c r="DN266" i="1" s="1"/>
  <c r="DL265" i="1"/>
  <c r="DN265" i="1" s="1"/>
  <c r="DL264" i="1"/>
  <c r="DM264" i="1" s="1"/>
  <c r="DL263" i="1"/>
  <c r="DM263" i="1" s="1"/>
  <c r="DL262" i="1"/>
  <c r="DN262" i="1" s="1"/>
  <c r="DL261" i="1"/>
  <c r="DN261" i="1" s="1"/>
  <c r="DP262" i="1" s="1"/>
  <c r="DL260" i="1"/>
  <c r="DM260" i="1" s="1"/>
  <c r="DL259" i="1"/>
  <c r="DM259" i="1" s="1"/>
  <c r="DO260" i="1" s="1"/>
  <c r="DL258" i="1"/>
  <c r="DN258" i="1" s="1"/>
  <c r="DL257" i="1"/>
  <c r="DN257" i="1" s="1"/>
  <c r="DP258" i="1" s="1"/>
  <c r="DL256" i="1"/>
  <c r="DM256" i="1" s="1"/>
  <c r="DL255" i="1"/>
  <c r="DM255" i="1" s="1"/>
  <c r="DL254" i="1"/>
  <c r="DN254" i="1" s="1"/>
  <c r="DL253" i="1"/>
  <c r="DN253" i="1" s="1"/>
  <c r="DP253" i="1" s="1"/>
  <c r="DL252" i="1"/>
  <c r="DM252" i="1" s="1"/>
  <c r="DL251" i="1"/>
  <c r="DM251" i="1" s="1"/>
  <c r="DO251" i="1" s="1"/>
  <c r="DL250" i="1"/>
  <c r="DN250" i="1" s="1"/>
  <c r="DL249" i="1"/>
  <c r="DN249" i="1" s="1"/>
  <c r="DL248" i="1"/>
  <c r="DM248" i="1" s="1"/>
  <c r="DL247" i="1"/>
  <c r="DM247" i="1" s="1"/>
  <c r="DL246" i="1"/>
  <c r="DN246" i="1" s="1"/>
  <c r="DL245" i="1"/>
  <c r="DN245" i="1" s="1"/>
  <c r="DP246" i="1" s="1"/>
  <c r="DL244" i="1"/>
  <c r="DM244" i="1" s="1"/>
  <c r="DL243" i="1"/>
  <c r="DM243" i="1" s="1"/>
  <c r="DO243" i="1" s="1"/>
  <c r="DL242" i="1"/>
  <c r="DN242" i="1" s="1"/>
  <c r="DL241" i="1"/>
  <c r="DN241" i="1" s="1"/>
  <c r="DP241" i="1" s="1"/>
  <c r="DL240" i="1"/>
  <c r="DM240" i="1" s="1"/>
  <c r="DL239" i="1"/>
  <c r="DM239" i="1" s="1"/>
  <c r="DL238" i="1"/>
  <c r="DN238" i="1" s="1"/>
  <c r="DL237" i="1"/>
  <c r="DN237" i="1" s="1"/>
  <c r="DP238" i="1" s="1"/>
  <c r="DL236" i="1"/>
  <c r="DM236" i="1" s="1"/>
  <c r="DL235" i="1"/>
  <c r="DM235" i="1" s="1"/>
  <c r="DO235" i="1" s="1"/>
  <c r="DL234" i="1"/>
  <c r="DN234" i="1" s="1"/>
  <c r="DL233" i="1"/>
  <c r="DN233" i="1" s="1"/>
  <c r="DP234" i="1" s="1"/>
  <c r="DL232" i="1"/>
  <c r="DM232" i="1" s="1"/>
  <c r="DL231" i="1"/>
  <c r="DM231" i="1" s="1"/>
  <c r="DL230" i="1"/>
  <c r="DN230" i="1" s="1"/>
  <c r="DL229" i="1"/>
  <c r="DN229" i="1" s="1"/>
  <c r="DP230" i="1" s="1"/>
  <c r="DL228" i="1"/>
  <c r="DM228" i="1" s="1"/>
  <c r="DL227" i="1"/>
  <c r="DM227" i="1" s="1"/>
  <c r="DO227" i="1" s="1"/>
  <c r="DL226" i="1"/>
  <c r="DN226" i="1" s="1"/>
  <c r="DL225" i="1"/>
  <c r="DN225" i="1" s="1"/>
  <c r="DL224" i="1"/>
  <c r="DM224" i="1" s="1"/>
  <c r="DL223" i="1"/>
  <c r="DM223" i="1" s="1"/>
  <c r="DL222" i="1"/>
  <c r="DN222" i="1" s="1"/>
  <c r="DL221" i="1"/>
  <c r="DN221" i="1" s="1"/>
  <c r="DL220" i="1"/>
  <c r="DM220" i="1" s="1"/>
  <c r="DL219" i="1"/>
  <c r="DM219" i="1" s="1"/>
  <c r="DQ228" i="1" s="1"/>
  <c r="DL218" i="1"/>
  <c r="DN218" i="1" s="1"/>
  <c r="DL217" i="1"/>
  <c r="DN217" i="1" s="1"/>
  <c r="DL216" i="1"/>
  <c r="DM216" i="1" s="1"/>
  <c r="DL215" i="1"/>
  <c r="DM215" i="1" s="1"/>
  <c r="DL214" i="1"/>
  <c r="DN214" i="1" s="1"/>
  <c r="DL213" i="1"/>
  <c r="DN213" i="1" s="1"/>
  <c r="DL212" i="1"/>
  <c r="DM212" i="1" s="1"/>
  <c r="DL211" i="1"/>
  <c r="DM211" i="1" s="1"/>
  <c r="DO212" i="1" s="1"/>
  <c r="DL210" i="1"/>
  <c r="DN210" i="1" s="1"/>
  <c r="DL209" i="1"/>
  <c r="DN209" i="1" s="1"/>
  <c r="DP209" i="1" s="1"/>
  <c r="DL208" i="1"/>
  <c r="DM208" i="1" s="1"/>
  <c r="DL207" i="1"/>
  <c r="DM207" i="1" s="1"/>
  <c r="DL206" i="1"/>
  <c r="DN206" i="1" s="1"/>
  <c r="DL205" i="1"/>
  <c r="DN205" i="1" s="1"/>
  <c r="DL204" i="1"/>
  <c r="DM204" i="1" s="1"/>
  <c r="DO204" i="1" s="1"/>
  <c r="DL203" i="1"/>
  <c r="DM203" i="1" s="1"/>
  <c r="DO203" i="1" s="1"/>
  <c r="DL202" i="1"/>
  <c r="DN202" i="1" s="1"/>
  <c r="DL201" i="1"/>
  <c r="DN201" i="1" s="1"/>
  <c r="DL200" i="1"/>
  <c r="DM200" i="1" s="1"/>
  <c r="DL199" i="1"/>
  <c r="DM199" i="1" s="1"/>
  <c r="DL198" i="1"/>
  <c r="DN198" i="1" s="1"/>
  <c r="DL197" i="1"/>
  <c r="DN197" i="1" s="1"/>
  <c r="DP198" i="1" s="1"/>
  <c r="DL196" i="1"/>
  <c r="DM196" i="1" s="1"/>
  <c r="DL195" i="1"/>
  <c r="DM195" i="1" s="1"/>
  <c r="DL194" i="1"/>
  <c r="DN194" i="1" s="1"/>
  <c r="DL193" i="1"/>
  <c r="DN193" i="1" s="1"/>
  <c r="DP194" i="1" s="1"/>
  <c r="DL192" i="1"/>
  <c r="DM192" i="1" s="1"/>
  <c r="DL191" i="1"/>
  <c r="DM191" i="1" s="1"/>
  <c r="DL190" i="1"/>
  <c r="DN190" i="1" s="1"/>
  <c r="DL189" i="1"/>
  <c r="DN189" i="1" s="1"/>
  <c r="DP190" i="1" s="1"/>
  <c r="DL188" i="1"/>
  <c r="DM188" i="1" s="1"/>
  <c r="DL187" i="1"/>
  <c r="DM187" i="1" s="1"/>
  <c r="DL186" i="1"/>
  <c r="DN186" i="1" s="1"/>
  <c r="DL185" i="1"/>
  <c r="DN185" i="1" s="1"/>
  <c r="DL184" i="1"/>
  <c r="DM184" i="1" s="1"/>
  <c r="DL183" i="1"/>
  <c r="DM183" i="1" s="1"/>
  <c r="DL182" i="1"/>
  <c r="DN182" i="1" s="1"/>
  <c r="DL181" i="1"/>
  <c r="DN181" i="1" s="1"/>
  <c r="DL180" i="1"/>
  <c r="DM180" i="1" s="1"/>
  <c r="DO180" i="1" s="1"/>
  <c r="DL179" i="1"/>
  <c r="DM179" i="1" s="1"/>
  <c r="DL178" i="1"/>
  <c r="DN178" i="1" s="1"/>
  <c r="DL177" i="1"/>
  <c r="DN177" i="1" s="1"/>
  <c r="DP177" i="1" s="1"/>
  <c r="DL176" i="1"/>
  <c r="DM176" i="1" s="1"/>
  <c r="DO176" i="1" s="1"/>
  <c r="DL175" i="1"/>
  <c r="DM175" i="1" s="1"/>
  <c r="DL174" i="1"/>
  <c r="DN174" i="1" s="1"/>
  <c r="DL173" i="1"/>
  <c r="DN173" i="1" s="1"/>
  <c r="DP173" i="1" s="1"/>
  <c r="DL172" i="1"/>
  <c r="DM172" i="1" s="1"/>
  <c r="DL171" i="1"/>
  <c r="DM171" i="1" s="1"/>
  <c r="DL170" i="1"/>
  <c r="DN170" i="1" s="1"/>
  <c r="DL169" i="1"/>
  <c r="DN169" i="1" s="1"/>
  <c r="DP170" i="1" s="1"/>
  <c r="DL168" i="1"/>
  <c r="DM168" i="1" s="1"/>
  <c r="DL167" i="1"/>
  <c r="DM167" i="1" s="1"/>
  <c r="DL166" i="1"/>
  <c r="DN166" i="1" s="1"/>
  <c r="DL165" i="1"/>
  <c r="DN165" i="1" s="1"/>
  <c r="DR161" i="1" s="1"/>
  <c r="DL164" i="1"/>
  <c r="DM164" i="1" s="1"/>
  <c r="DL163" i="1"/>
  <c r="DM163" i="1" s="1"/>
  <c r="DL162" i="1"/>
  <c r="DN162" i="1" s="1"/>
  <c r="DL161" i="1"/>
  <c r="DN161" i="1" s="1"/>
  <c r="DL160" i="1"/>
  <c r="DM160" i="1" s="1"/>
  <c r="DL159" i="1"/>
  <c r="DM159" i="1" s="1"/>
  <c r="DL158" i="1"/>
  <c r="DN158" i="1" s="1"/>
  <c r="DL157" i="1"/>
  <c r="DN157" i="1" s="1"/>
  <c r="DP158" i="1" s="1"/>
  <c r="DL156" i="1"/>
  <c r="DM156" i="1" s="1"/>
  <c r="DO155" i="1" s="1"/>
  <c r="DL155" i="1"/>
  <c r="DM155" i="1" s="1"/>
  <c r="DL154" i="1"/>
  <c r="DN154" i="1" s="1"/>
  <c r="DL153" i="1"/>
  <c r="DN153" i="1" s="1"/>
  <c r="DP154" i="1" s="1"/>
  <c r="DL152" i="1"/>
  <c r="DM152" i="1" s="1"/>
  <c r="DO151" i="1" s="1"/>
  <c r="DL151" i="1"/>
  <c r="DM151" i="1" s="1"/>
  <c r="DL150" i="1"/>
  <c r="DN150" i="1" s="1"/>
  <c r="DL149" i="1"/>
  <c r="DN149" i="1" s="1"/>
  <c r="DL148" i="1"/>
  <c r="DM148" i="1" s="1"/>
  <c r="DO147" i="1" s="1"/>
  <c r="DL147" i="1"/>
  <c r="DM147" i="1" s="1"/>
  <c r="DL146" i="1"/>
  <c r="DN146" i="1" s="1"/>
  <c r="DL145" i="1"/>
  <c r="DN145" i="1" s="1"/>
  <c r="DP146" i="1" s="1"/>
  <c r="DL144" i="1"/>
  <c r="DM144" i="1" s="1"/>
  <c r="DL143" i="1"/>
  <c r="DM143" i="1" s="1"/>
  <c r="DL142" i="1"/>
  <c r="DN142" i="1" s="1"/>
  <c r="DL141" i="1"/>
  <c r="DN141" i="1" s="1"/>
  <c r="DL140" i="1"/>
  <c r="DM140" i="1" s="1"/>
  <c r="DO139" i="1" s="1"/>
  <c r="DL139" i="1"/>
  <c r="DM139" i="1" s="1"/>
  <c r="DL138" i="1"/>
  <c r="DN138" i="1" s="1"/>
  <c r="DL137" i="1"/>
  <c r="DN137" i="1" s="1"/>
  <c r="DP138" i="1" s="1"/>
  <c r="DL136" i="1"/>
  <c r="DM136" i="1" s="1"/>
  <c r="DO136" i="1" s="1"/>
  <c r="DL135" i="1"/>
  <c r="DM135" i="1" s="1"/>
  <c r="DL134" i="1"/>
  <c r="DN134" i="1" s="1"/>
  <c r="DL133" i="1"/>
  <c r="DN133" i="1" s="1"/>
  <c r="DP134" i="1" s="1"/>
  <c r="DL132" i="1"/>
  <c r="DM132" i="1" s="1"/>
  <c r="DO131" i="1" s="1"/>
  <c r="DL131" i="1"/>
  <c r="DM131" i="1" s="1"/>
  <c r="DL130" i="1"/>
  <c r="DN130" i="1" s="1"/>
  <c r="DL129" i="1"/>
  <c r="DN129" i="1" s="1"/>
  <c r="DP129" i="1" s="1"/>
  <c r="DL128" i="1"/>
  <c r="DM128" i="1" s="1"/>
  <c r="DO127" i="1" s="1"/>
  <c r="DL127" i="1"/>
  <c r="DM127" i="1" s="1"/>
  <c r="DL126" i="1"/>
  <c r="DN126" i="1" s="1"/>
  <c r="DL125" i="1"/>
  <c r="DN125" i="1" s="1"/>
  <c r="DL124" i="1"/>
  <c r="DM124" i="1" s="1"/>
  <c r="DO123" i="1" s="1"/>
  <c r="DL123" i="1"/>
  <c r="DM123" i="1" s="1"/>
  <c r="DL122" i="1"/>
  <c r="DN122" i="1" s="1"/>
  <c r="DL121" i="1"/>
  <c r="DN121" i="1" s="1"/>
  <c r="DP121" i="1" s="1"/>
  <c r="DL120" i="1"/>
  <c r="DM120" i="1" s="1"/>
  <c r="DL119" i="1"/>
  <c r="DM119" i="1" s="1"/>
  <c r="DL118" i="1"/>
  <c r="DN118" i="1" s="1"/>
  <c r="DL117" i="1"/>
  <c r="DN117" i="1" s="1"/>
  <c r="DP118" i="1" s="1"/>
  <c r="DL116" i="1"/>
  <c r="DM116" i="1" s="1"/>
  <c r="DQ155" i="1" s="1"/>
  <c r="DL115" i="1"/>
  <c r="DM115" i="1" s="1"/>
  <c r="DL114" i="1"/>
  <c r="DN114" i="1" s="1"/>
  <c r="DL113" i="1"/>
  <c r="DN113" i="1" s="1"/>
  <c r="DL112" i="1"/>
  <c r="DM112" i="1" s="1"/>
  <c r="DO111" i="1" s="1"/>
  <c r="DL111" i="1"/>
  <c r="DM111" i="1" s="1"/>
  <c r="DL110" i="1"/>
  <c r="DN110" i="1" s="1"/>
  <c r="DL109" i="1"/>
  <c r="DN109" i="1" s="1"/>
  <c r="DP110" i="1" s="1"/>
  <c r="DL108" i="1"/>
  <c r="DM108" i="1" s="1"/>
  <c r="DO107" i="1" s="1"/>
  <c r="DL107" i="1"/>
  <c r="DM107" i="1" s="1"/>
  <c r="DL106" i="1"/>
  <c r="DN106" i="1" s="1"/>
  <c r="DL105" i="1"/>
  <c r="DN105" i="1" s="1"/>
  <c r="DP106" i="1" s="1"/>
  <c r="DL104" i="1"/>
  <c r="DM104" i="1" s="1"/>
  <c r="DO103" i="1" s="1"/>
  <c r="DL103" i="1"/>
  <c r="DM103" i="1" s="1"/>
  <c r="DL102" i="1"/>
  <c r="DN102" i="1" s="1"/>
  <c r="DL101" i="1"/>
  <c r="DN101" i="1" s="1"/>
  <c r="DP102" i="1" s="1"/>
  <c r="DL100" i="1"/>
  <c r="DM100" i="1" s="1"/>
  <c r="DO100" i="1" s="1"/>
  <c r="DL99" i="1"/>
  <c r="DM99" i="1" s="1"/>
  <c r="DL98" i="1"/>
  <c r="DN98" i="1" s="1"/>
  <c r="DL97" i="1"/>
  <c r="DN97" i="1" s="1"/>
  <c r="DP98" i="1" s="1"/>
  <c r="DL96" i="1"/>
  <c r="DM96" i="1" s="1"/>
  <c r="DO95" i="1" s="1"/>
  <c r="DL95" i="1"/>
  <c r="DM95" i="1" s="1"/>
  <c r="DL94" i="1"/>
  <c r="DN94" i="1" s="1"/>
  <c r="DL93" i="1"/>
  <c r="DN93" i="1" s="1"/>
  <c r="DP94" i="1" s="1"/>
  <c r="DL92" i="1"/>
  <c r="DM92" i="1" s="1"/>
  <c r="DO91" i="1" s="1"/>
  <c r="DL91" i="1"/>
  <c r="DM91" i="1" s="1"/>
  <c r="DL90" i="1"/>
  <c r="DN90" i="1" s="1"/>
  <c r="DL89" i="1"/>
  <c r="DN89" i="1" s="1"/>
  <c r="DL88" i="1"/>
  <c r="DM88" i="1" s="1"/>
  <c r="DL87" i="1"/>
  <c r="DM87" i="1" s="1"/>
  <c r="DL86" i="1"/>
  <c r="DN86" i="1" s="1"/>
  <c r="DL85" i="1"/>
  <c r="DN85" i="1" s="1"/>
  <c r="DP86" i="1" s="1"/>
  <c r="DL84" i="1"/>
  <c r="DM84" i="1" s="1"/>
  <c r="DL83" i="1"/>
  <c r="DM83" i="1" s="1"/>
  <c r="DL82" i="1"/>
  <c r="DN82" i="1" s="1"/>
  <c r="DL81" i="1"/>
  <c r="DN81" i="1" s="1"/>
  <c r="DL80" i="1"/>
  <c r="DM80" i="1" s="1"/>
  <c r="DL79" i="1"/>
  <c r="DM79" i="1" s="1"/>
  <c r="DL78" i="1"/>
  <c r="DN78" i="1" s="1"/>
  <c r="DL77" i="1"/>
  <c r="DN77" i="1" s="1"/>
  <c r="DP77" i="1" s="1"/>
  <c r="DL76" i="1"/>
  <c r="DM76" i="1" s="1"/>
  <c r="DO75" i="1" s="1"/>
  <c r="DL75" i="1"/>
  <c r="DM75" i="1" s="1"/>
  <c r="DL74" i="1"/>
  <c r="DN74" i="1" s="1"/>
  <c r="DL73" i="1"/>
  <c r="DN73" i="1" s="1"/>
  <c r="DL72" i="1"/>
  <c r="DM72" i="1" s="1"/>
  <c r="DO72" i="1" s="1"/>
  <c r="DL71" i="1"/>
  <c r="DM71" i="1" s="1"/>
  <c r="DL70" i="1"/>
  <c r="DN70" i="1" s="1"/>
  <c r="DL69" i="1"/>
  <c r="DN69" i="1" s="1"/>
  <c r="DP70" i="1" s="1"/>
  <c r="DL68" i="1"/>
  <c r="DM68" i="1" s="1"/>
  <c r="DQ71" i="1" s="1"/>
  <c r="DL67" i="1"/>
  <c r="DM67" i="1" s="1"/>
  <c r="DL66" i="1"/>
  <c r="DN66" i="1" s="1"/>
  <c r="DL65" i="1"/>
  <c r="DN65" i="1" s="1"/>
  <c r="DP66" i="1" s="1"/>
  <c r="DL64" i="1"/>
  <c r="DM64" i="1" s="1"/>
  <c r="DO64" i="1" s="1"/>
  <c r="DL63" i="1"/>
  <c r="DM63" i="1" s="1"/>
  <c r="DL62" i="1"/>
  <c r="DN62" i="1" s="1"/>
  <c r="DL61" i="1"/>
  <c r="DN61" i="1" s="1"/>
  <c r="DL60" i="1"/>
  <c r="DM60" i="1" s="1"/>
  <c r="DO59" i="1" s="1"/>
  <c r="DL59" i="1"/>
  <c r="DM59" i="1" s="1"/>
  <c r="DL58" i="1"/>
  <c r="DN58" i="1"/>
  <c r="DL57" i="1"/>
  <c r="DN57" i="1" s="1"/>
  <c r="DL56" i="1"/>
  <c r="DM56" i="1"/>
  <c r="DL55" i="1"/>
  <c r="DM55" i="1"/>
  <c r="DL54" i="1"/>
  <c r="DN54" i="1" s="1"/>
  <c r="DL53" i="1"/>
  <c r="DN53" i="1" s="1"/>
  <c r="DP53" i="1" s="1"/>
  <c r="DL52" i="1"/>
  <c r="DM52" i="1" s="1"/>
  <c r="DL51" i="1"/>
  <c r="DM51" i="1" s="1"/>
  <c r="DL50" i="1"/>
  <c r="DN50" i="1"/>
  <c r="DL49" i="1"/>
  <c r="DN49" i="1"/>
  <c r="DL48" i="1"/>
  <c r="DM48" i="1"/>
  <c r="DL47" i="1"/>
  <c r="DM47" i="1" s="1"/>
  <c r="DO47" i="1" s="1"/>
  <c r="DL46" i="1"/>
  <c r="DN46" i="1" s="1"/>
  <c r="DL45" i="1"/>
  <c r="DN45" i="1" s="1"/>
  <c r="DL44" i="1"/>
  <c r="DM44" i="1" s="1"/>
  <c r="DL43" i="1"/>
  <c r="DM43" i="1" s="1"/>
  <c r="DQ59" i="1" s="1"/>
  <c r="DL42" i="1"/>
  <c r="DN42" i="1" s="1"/>
  <c r="DL41" i="1"/>
  <c r="DN41" i="1" s="1"/>
  <c r="DL40" i="1"/>
  <c r="DM40" i="1"/>
  <c r="DL39" i="1"/>
  <c r="DM39" i="1"/>
  <c r="DQ51" i="1" s="1"/>
  <c r="DL38" i="1"/>
  <c r="DN38" i="1" s="1"/>
  <c r="DL37" i="1"/>
  <c r="DN37" i="1" s="1"/>
  <c r="DL36" i="1"/>
  <c r="DM36" i="1" s="1"/>
  <c r="DL35" i="1"/>
  <c r="DM35" i="1" s="1"/>
  <c r="DL34" i="1"/>
  <c r="DN34" i="1"/>
  <c r="DL33" i="1"/>
  <c r="DN33" i="1"/>
  <c r="DL32" i="1"/>
  <c r="DM32" i="1"/>
  <c r="DL31" i="1"/>
  <c r="DM31" i="1" s="1"/>
  <c r="DL30" i="1"/>
  <c r="DN30" i="1" s="1"/>
  <c r="DL29" i="1"/>
  <c r="DN29" i="1" s="1"/>
  <c r="DP30" i="1" s="1"/>
  <c r="DL28" i="1"/>
  <c r="DM28" i="1" s="1"/>
  <c r="DL27" i="1"/>
  <c r="DM27" i="1" s="1"/>
  <c r="DO28" i="1" s="1"/>
  <c r="DL26" i="1"/>
  <c r="DN26" i="1"/>
  <c r="DL25" i="1"/>
  <c r="DN25" i="1" s="1"/>
  <c r="DP25" i="1" s="1"/>
  <c r="DL24" i="1"/>
  <c r="DM24" i="1" s="1"/>
  <c r="DL23" i="1"/>
  <c r="DM23" i="1" s="1"/>
  <c r="DO24" i="1" s="1"/>
  <c r="DL22" i="1"/>
  <c r="DN22" i="1" s="1"/>
  <c r="DL21" i="1"/>
  <c r="DN21" i="1" s="1"/>
  <c r="DP22" i="1" s="1"/>
  <c r="DL20" i="1"/>
  <c r="DM20" i="1" s="1"/>
  <c r="DL19" i="1"/>
  <c r="DM19" i="1" s="1"/>
  <c r="DO19" i="1" s="1"/>
  <c r="DL18" i="1"/>
  <c r="DN18" i="1" s="1"/>
  <c r="DL17" i="1"/>
  <c r="DN17" i="1"/>
  <c r="DL16" i="1"/>
  <c r="DM16" i="1" s="1"/>
  <c r="DL15" i="1"/>
  <c r="DM15" i="1"/>
  <c r="DL14" i="1"/>
  <c r="DN14" i="1" s="1"/>
  <c r="DL13" i="1"/>
  <c r="DN13" i="1" s="1"/>
  <c r="DP13" i="1" s="1"/>
  <c r="DL12" i="1"/>
  <c r="DM12" i="1" s="1"/>
  <c r="DL11" i="1"/>
  <c r="DM11" i="1" s="1"/>
  <c r="DL10" i="1"/>
  <c r="DN10" i="1" s="1"/>
  <c r="DL9" i="1"/>
  <c r="DN9" i="1" s="1"/>
  <c r="DP10" i="1" s="1"/>
  <c r="DL8" i="1"/>
  <c r="DM8" i="1" s="1"/>
  <c r="DL7" i="1"/>
  <c r="DM7" i="1" s="1"/>
  <c r="DL6" i="1"/>
  <c r="DN6" i="1" s="1"/>
  <c r="DL5" i="1"/>
  <c r="DN5" i="1" s="1"/>
  <c r="DL4" i="1"/>
  <c r="DM4" i="1" s="1"/>
  <c r="DL3" i="1"/>
  <c r="DM3" i="1" s="1"/>
  <c r="DP178" i="1"/>
  <c r="DP186" i="1"/>
  <c r="DP202" i="1"/>
  <c r="DP210" i="1"/>
  <c r="DP242" i="1"/>
  <c r="DO256" i="1"/>
  <c r="DO255" i="1"/>
  <c r="DO259" i="1"/>
  <c r="DO272" i="1"/>
  <c r="DO271" i="1"/>
  <c r="DO280" i="1"/>
  <c r="DO279" i="1"/>
  <c r="DO288" i="1"/>
  <c r="DO287" i="1"/>
  <c r="DO292" i="1"/>
  <c r="DO295" i="1"/>
  <c r="DO296" i="1"/>
  <c r="DO316" i="1"/>
  <c r="DO315" i="1"/>
  <c r="DO320" i="1"/>
  <c r="DO324" i="1"/>
  <c r="DO323" i="1"/>
  <c r="DO331" i="1"/>
  <c r="DO340" i="1"/>
  <c r="DO339" i="1"/>
  <c r="DP368" i="1"/>
  <c r="DN383" i="1"/>
  <c r="DP430" i="1"/>
  <c r="BK8" i="3"/>
  <c r="BK12" i="3"/>
  <c r="BK20" i="3"/>
  <c r="BK22" i="3"/>
  <c r="BK32" i="3"/>
  <c r="BK34" i="3"/>
  <c r="BK38" i="3"/>
  <c r="BK40" i="3"/>
  <c r="BK42" i="3"/>
  <c r="BK44" i="3"/>
  <c r="BK50" i="3"/>
  <c r="BK58" i="3"/>
  <c r="BK60" i="3"/>
  <c r="BK64" i="3"/>
  <c r="BK67" i="3"/>
  <c r="BK73" i="3"/>
  <c r="BK74" i="3"/>
  <c r="BK79" i="3"/>
  <c r="BH80" i="3"/>
  <c r="BH81" i="3"/>
  <c r="BK81" i="3"/>
  <c r="BK82" i="3"/>
  <c r="BK85" i="3"/>
  <c r="BK87" i="3"/>
  <c r="BK93" i="3"/>
  <c r="BK94" i="3"/>
  <c r="BK97" i="3"/>
  <c r="BK100" i="3"/>
  <c r="BK103" i="3"/>
  <c r="BK104" i="3"/>
  <c r="BK106" i="3"/>
  <c r="AW29" i="9"/>
  <c r="AX29" i="9" s="1"/>
  <c r="AW33" i="9"/>
  <c r="AX33" i="9" s="1"/>
  <c r="AW107" i="9"/>
  <c r="AX107" i="9" s="1"/>
  <c r="DP62" i="1"/>
  <c r="DP54" i="1"/>
  <c r="DR158" i="1"/>
  <c r="DR153" i="1"/>
  <c r="DR145" i="1"/>
  <c r="DR109" i="1"/>
  <c r="DR101" i="1"/>
  <c r="DR89" i="1"/>
  <c r="DO4" i="1"/>
  <c r="DP165" i="1"/>
  <c r="DO223" i="1"/>
  <c r="DO224" i="1"/>
  <c r="DO239" i="1"/>
  <c r="DO240" i="1"/>
  <c r="DP277" i="1"/>
  <c r="DP21" i="1"/>
  <c r="DP29" i="1"/>
  <c r="DQ48" i="1"/>
  <c r="DO187" i="1"/>
  <c r="DO188" i="1"/>
  <c r="DQ248" i="1"/>
  <c r="DQ227" i="1"/>
  <c r="DP126" i="1"/>
  <c r="DP142" i="1"/>
  <c r="DP150" i="1"/>
  <c r="DO172" i="1"/>
  <c r="DO199" i="1"/>
  <c r="DO215" i="1"/>
  <c r="DO216" i="1"/>
  <c r="DO231" i="1"/>
  <c r="DO232" i="1"/>
  <c r="DO247" i="1"/>
  <c r="DO248" i="1"/>
  <c r="DP254" i="1"/>
  <c r="DP294" i="1"/>
  <c r="DP293" i="1"/>
  <c r="DP6" i="1"/>
  <c r="DQ104" i="1"/>
  <c r="DO3" i="1"/>
  <c r="DO79" i="1"/>
  <c r="DO112" i="1"/>
  <c r="DO119" i="1"/>
  <c r="DR177" i="1"/>
  <c r="DR169" i="1"/>
  <c r="DR165" i="1"/>
  <c r="DO179" i="1"/>
  <c r="DO244" i="1"/>
  <c r="DP338" i="1"/>
  <c r="DO263" i="1"/>
  <c r="DO264" i="1"/>
  <c r="DP274" i="1"/>
  <c r="DP273" i="1"/>
  <c r="DP290" i="1"/>
  <c r="DP289" i="1"/>
  <c r="DP298" i="1"/>
  <c r="DR297" i="1"/>
  <c r="DO328" i="1"/>
  <c r="DP185" i="1"/>
  <c r="DP189" i="1"/>
  <c r="DP193" i="1"/>
  <c r="DP197" i="1"/>
  <c r="DP201" i="1"/>
  <c r="DR258" i="1"/>
  <c r="DR254" i="1"/>
  <c r="DR250" i="1"/>
  <c r="DR246" i="1"/>
  <c r="DR242" i="1"/>
  <c r="DR230" i="1"/>
  <c r="DR261" i="1"/>
  <c r="DR253" i="1"/>
  <c r="DP221" i="1"/>
  <c r="DP229" i="1"/>
  <c r="DP233" i="1"/>
  <c r="DP237" i="1"/>
  <c r="DP245" i="1"/>
  <c r="DP261" i="1"/>
  <c r="DP269" i="1"/>
  <c r="DP286" i="1"/>
  <c r="DP285" i="1"/>
  <c r="DP301" i="1"/>
  <c r="DP318" i="1"/>
  <c r="DP317" i="1"/>
  <c r="DP321" i="1"/>
  <c r="DP330" i="1"/>
  <c r="DP329" i="1"/>
  <c r="DO160" i="1"/>
  <c r="DO163" i="1"/>
  <c r="DO171" i="1"/>
  <c r="DR189" i="1"/>
  <c r="DR221" i="1"/>
  <c r="DR233" i="1"/>
  <c r="DR237" i="1"/>
  <c r="DP257" i="1"/>
  <c r="DR290" i="1"/>
  <c r="DR286" i="1"/>
  <c r="DR282" i="1"/>
  <c r="DR278" i="1"/>
  <c r="DR285" i="1"/>
  <c r="DR281" i="1"/>
  <c r="DR277" i="1"/>
  <c r="DR273" i="1"/>
  <c r="DR269" i="1"/>
  <c r="DP266" i="1"/>
  <c r="DP281" i="1"/>
  <c r="DO357" i="1"/>
  <c r="DO362" i="1"/>
  <c r="DO361" i="1"/>
  <c r="DP390" i="1"/>
  <c r="DP314" i="1"/>
  <c r="DP326" i="1"/>
  <c r="DP325" i="1"/>
  <c r="DO366" i="1"/>
  <c r="DO365" i="1"/>
  <c r="DO401" i="1"/>
  <c r="DO413" i="1"/>
  <c r="DO412" i="1"/>
  <c r="DO307" i="1"/>
  <c r="DM379" i="1"/>
  <c r="DR430" i="1"/>
  <c r="DO409" i="1"/>
  <c r="DO408" i="1"/>
  <c r="DO428" i="1"/>
  <c r="BK7" i="3"/>
  <c r="BK11" i="3"/>
  <c r="BK13" i="3"/>
  <c r="BK15" i="3"/>
  <c r="BK19" i="3"/>
  <c r="BK31" i="3"/>
  <c r="BK39" i="3"/>
  <c r="BK43" i="3"/>
  <c r="BK45" i="3"/>
  <c r="BK51" i="3"/>
  <c r="BK53" i="3"/>
  <c r="BK55" i="3"/>
  <c r="DO345" i="1"/>
  <c r="DP406" i="1"/>
  <c r="DP414" i="1"/>
  <c r="DO433" i="1"/>
  <c r="BK90" i="3"/>
  <c r="DR38" i="1" l="1"/>
  <c r="DT422" i="1"/>
  <c r="DO299" i="1"/>
  <c r="DQ296" i="1"/>
  <c r="DO99" i="1"/>
  <c r="DT218" i="1"/>
  <c r="DT86" i="1"/>
  <c r="DT383" i="1"/>
  <c r="DT114" i="1"/>
  <c r="DT347" i="1"/>
  <c r="DT106" i="1"/>
  <c r="DT133" i="1"/>
  <c r="DT266" i="1"/>
  <c r="DT431" i="1"/>
  <c r="DP181" i="1"/>
  <c r="DP182" i="1"/>
  <c r="DT90" i="1"/>
  <c r="DR202" i="1"/>
  <c r="DO417" i="1"/>
  <c r="DQ288" i="1"/>
  <c r="DR126" i="1"/>
  <c r="DO252" i="1"/>
  <c r="DP57" i="1"/>
  <c r="DP58" i="1"/>
  <c r="DR410" i="1"/>
  <c r="DR407" i="1"/>
  <c r="DR423" i="1"/>
  <c r="DQ252" i="1"/>
  <c r="DQ220" i="1"/>
  <c r="DQ235" i="1"/>
  <c r="DQ260" i="1"/>
  <c r="DQ224" i="1"/>
  <c r="DQ231" i="1"/>
  <c r="DQ236" i="1"/>
  <c r="DQ243" i="1"/>
  <c r="DQ232" i="1"/>
  <c r="DQ239" i="1"/>
  <c r="DQ256" i="1"/>
  <c r="DO220" i="1"/>
  <c r="DQ219" i="1"/>
  <c r="DO389" i="1"/>
  <c r="DO388" i="1"/>
  <c r="DO228" i="1"/>
  <c r="BK5" i="3"/>
  <c r="DR181" i="1"/>
  <c r="DO300" i="1"/>
  <c r="DR387" i="1"/>
  <c r="DO211" i="1"/>
  <c r="DQ251" i="1"/>
  <c r="DO68" i="1"/>
  <c r="DO312" i="1"/>
  <c r="DO311" i="1"/>
  <c r="DT310" i="1"/>
  <c r="DR134" i="1"/>
  <c r="BK65" i="3"/>
  <c r="DO344" i="1"/>
  <c r="DQ240" i="1"/>
  <c r="DP14" i="1"/>
  <c r="BH35" i="3"/>
  <c r="BH50" i="3"/>
  <c r="BH53" i="3"/>
  <c r="BK54" i="3"/>
  <c r="BK62" i="3"/>
  <c r="DR53" i="1"/>
  <c r="DR54" i="1"/>
  <c r="DP37" i="1"/>
  <c r="DP38" i="1"/>
  <c r="DO267" i="1"/>
  <c r="DQ271" i="1"/>
  <c r="DQ287" i="1"/>
  <c r="DQ268" i="1"/>
  <c r="DQ275" i="1"/>
  <c r="DO268" i="1"/>
  <c r="DQ264" i="1"/>
  <c r="DO283" i="1"/>
  <c r="DO284" i="1"/>
  <c r="DT241" i="1"/>
  <c r="DT403" i="1"/>
  <c r="DQ247" i="1"/>
  <c r="DO219" i="1"/>
  <c r="DO67" i="1"/>
  <c r="DQ68" i="1"/>
  <c r="DQ75" i="1"/>
  <c r="DO425" i="1"/>
  <c r="DO424" i="1"/>
  <c r="DT93" i="1"/>
  <c r="DQ280" i="1"/>
  <c r="DQ311" i="1"/>
  <c r="DQ259" i="1"/>
  <c r="DO76" i="1"/>
  <c r="DQ55" i="1"/>
  <c r="DQ60" i="1"/>
  <c r="DO396" i="1"/>
  <c r="DQ416" i="1"/>
  <c r="DQ413" i="1"/>
  <c r="DQ397" i="1"/>
  <c r="DT78" i="1"/>
  <c r="DT234" i="1"/>
  <c r="DQ300" i="1"/>
  <c r="DQ284" i="1"/>
  <c r="DQ255" i="1"/>
  <c r="DP5" i="1"/>
  <c r="DR118" i="1"/>
  <c r="DR74" i="1"/>
  <c r="DQ67" i="1"/>
  <c r="DP46" i="1"/>
  <c r="DP45" i="1"/>
  <c r="DO350" i="1"/>
  <c r="DO349" i="1"/>
  <c r="BK41" i="3"/>
  <c r="DT38" i="1"/>
  <c r="DT385" i="1"/>
  <c r="DR182" i="1"/>
  <c r="DR46" i="1"/>
  <c r="DQ47" i="1"/>
  <c r="DQ295" i="1"/>
  <c r="DT126" i="1"/>
  <c r="DO369" i="1"/>
  <c r="DQ279" i="1"/>
  <c r="DO405" i="1"/>
  <c r="DQ292" i="1"/>
  <c r="DR186" i="1"/>
  <c r="DP174" i="1"/>
  <c r="DO236" i="1"/>
  <c r="DQ76" i="1"/>
  <c r="DO275" i="1"/>
  <c r="DO168" i="1"/>
  <c r="DO167" i="1"/>
  <c r="DP434" i="1"/>
  <c r="DP435" i="1"/>
  <c r="DT390" i="1"/>
  <c r="DT58" i="1"/>
  <c r="DO420" i="1"/>
  <c r="DO335" i="1"/>
  <c r="DQ400" i="1"/>
  <c r="DO393" i="1"/>
  <c r="DQ72" i="1"/>
  <c r="DR98" i="1"/>
  <c r="DR150" i="1"/>
  <c r="DR65" i="1"/>
  <c r="DR85" i="1"/>
  <c r="DR81" i="1"/>
  <c r="DR86" i="1"/>
  <c r="DR106" i="1"/>
  <c r="DR93" i="1"/>
  <c r="DP114" i="1"/>
  <c r="DR121" i="1"/>
  <c r="DR137" i="1"/>
  <c r="DR129" i="1"/>
  <c r="DR142" i="1"/>
  <c r="DR173" i="1"/>
  <c r="DR170" i="1"/>
  <c r="DR178" i="1"/>
  <c r="DR185" i="1"/>
  <c r="DP218" i="1"/>
  <c r="DP217" i="1"/>
  <c r="DP225" i="1"/>
  <c r="DR226" i="1"/>
  <c r="DR241" i="1"/>
  <c r="DP226" i="1"/>
  <c r="DR262" i="1"/>
  <c r="DR222" i="1"/>
  <c r="DR245" i="1"/>
  <c r="DP250" i="1"/>
  <c r="DP249" i="1"/>
  <c r="DR294" i="1"/>
  <c r="DR293" i="1"/>
  <c r="DR265" i="1"/>
  <c r="DR266" i="1"/>
  <c r="DP265" i="1"/>
  <c r="DR270" i="1"/>
  <c r="DR289" i="1"/>
  <c r="DP297" i="1"/>
  <c r="DR301" i="1"/>
  <c r="DR302" i="1"/>
  <c r="DR298" i="1"/>
  <c r="DT193" i="1"/>
  <c r="DT410" i="1"/>
  <c r="DT182" i="1"/>
  <c r="DQ432" i="1"/>
  <c r="DQ291" i="1"/>
  <c r="DR274" i="1"/>
  <c r="DR229" i="1"/>
  <c r="DQ263" i="1"/>
  <c r="DR257" i="1"/>
  <c r="DQ267" i="1"/>
  <c r="DR162" i="1"/>
  <c r="DP137" i="1"/>
  <c r="DQ223" i="1"/>
  <c r="DQ244" i="1"/>
  <c r="DR94" i="1"/>
  <c r="DP113" i="1"/>
  <c r="DO60" i="1"/>
  <c r="DP65" i="1"/>
  <c r="DP73" i="1"/>
  <c r="DP97" i="1"/>
  <c r="DP105" i="1"/>
  <c r="DP122" i="1"/>
  <c r="DP130" i="1"/>
  <c r="DP145" i="1"/>
  <c r="DP153" i="1"/>
  <c r="DP161" i="1"/>
  <c r="DP169" i="1"/>
  <c r="DP347" i="1"/>
  <c r="DP346" i="1"/>
  <c r="DP348" i="1"/>
  <c r="DR367" i="1"/>
  <c r="DP359" i="1"/>
  <c r="DP360" i="1"/>
  <c r="BH66" i="3"/>
  <c r="BH70" i="3"/>
  <c r="BH107" i="3"/>
  <c r="BH108" i="3"/>
  <c r="DO196" i="1"/>
  <c r="DP313" i="1"/>
  <c r="DP322" i="1"/>
  <c r="DP337" i="1"/>
  <c r="BH9" i="3"/>
  <c r="BH10" i="3"/>
  <c r="BH57" i="3"/>
  <c r="BH61" i="3"/>
  <c r="BH82" i="3"/>
  <c r="BK101" i="3"/>
  <c r="AW32" i="9"/>
  <c r="AX32" i="9" s="1"/>
  <c r="AW78" i="9"/>
  <c r="AX78" i="9" s="1"/>
  <c r="AW87" i="9"/>
  <c r="AX87" i="9" s="1"/>
  <c r="AW92" i="9"/>
  <c r="AX92" i="9" s="1"/>
  <c r="AW96" i="9"/>
  <c r="AX96" i="9" s="1"/>
  <c r="AW102" i="9"/>
  <c r="AX102" i="9" s="1"/>
  <c r="AW23" i="9"/>
  <c r="AX23" i="9" s="1"/>
  <c r="AW24" i="9"/>
  <c r="AX24" i="9" s="1"/>
  <c r="AW26" i="9"/>
  <c r="AX26" i="9" s="1"/>
  <c r="DO36" i="1"/>
  <c r="DQ44" i="1"/>
  <c r="DP61" i="1"/>
  <c r="DP69" i="1"/>
  <c r="DP78" i="1"/>
  <c r="DP85" i="1"/>
  <c r="DP93" i="1"/>
  <c r="DP101" i="1"/>
  <c r="DP109" i="1"/>
  <c r="DP117" i="1"/>
  <c r="DP125" i="1"/>
  <c r="DP133" i="1"/>
  <c r="DP141" i="1"/>
  <c r="DP149" i="1"/>
  <c r="DP157" i="1"/>
  <c r="DP166" i="1"/>
  <c r="DP214" i="1"/>
  <c r="DP213" i="1"/>
  <c r="DP222" i="1"/>
  <c r="DR238" i="1"/>
  <c r="DR249" i="1"/>
  <c r="DR225" i="1"/>
  <c r="DR234" i="1"/>
  <c r="BK24" i="3"/>
  <c r="BH43" i="3"/>
  <c r="BH96" i="3"/>
  <c r="BK76" i="3"/>
  <c r="BK83" i="3"/>
  <c r="AW13" i="9"/>
  <c r="AX13" i="9" s="1"/>
  <c r="AW15" i="9"/>
  <c r="AX15" i="9" s="1"/>
  <c r="DO71" i="1"/>
  <c r="DO80" i="1"/>
  <c r="DO135" i="1"/>
  <c r="DO143" i="1"/>
  <c r="DO159" i="1"/>
  <c r="DQ168" i="1"/>
  <c r="DO175" i="1"/>
  <c r="DO200" i="1"/>
  <c r="DO208" i="1"/>
  <c r="DO207" i="1"/>
  <c r="DP395" i="1"/>
  <c r="BH4" i="3"/>
  <c r="BH7" i="3"/>
  <c r="BH12" i="3"/>
  <c r="BH19" i="3"/>
  <c r="BH20" i="3"/>
  <c r="BH24" i="3"/>
  <c r="BH31" i="3"/>
  <c r="BH32" i="3"/>
  <c r="BH51" i="3"/>
  <c r="BH59" i="3"/>
  <c r="BK63" i="3"/>
  <c r="BK66" i="3"/>
  <c r="BH76" i="3"/>
  <c r="BH77" i="3"/>
  <c r="BH90" i="3"/>
  <c r="BH91" i="3"/>
  <c r="BH103" i="3"/>
  <c r="AW52" i="9"/>
  <c r="AX52" i="9" s="1"/>
  <c r="AW55" i="9"/>
  <c r="AX55" i="9" s="1"/>
  <c r="AW104" i="9"/>
  <c r="AX104" i="9" s="1"/>
  <c r="DQ276" i="1"/>
  <c r="DQ283" i="1"/>
  <c r="DQ299" i="1"/>
  <c r="BH22" i="3"/>
  <c r="BH26" i="3"/>
  <c r="BH34" i="3"/>
  <c r="BH49" i="3"/>
  <c r="BH78" i="3"/>
  <c r="BK78" i="3"/>
  <c r="BK107" i="3"/>
  <c r="AW38" i="9"/>
  <c r="AX38" i="9" s="1"/>
  <c r="AW109" i="9"/>
  <c r="AX109" i="9" s="1"/>
  <c r="DP333" i="1"/>
  <c r="DP341" i="1"/>
  <c r="DP422" i="1"/>
  <c r="BH11" i="3"/>
  <c r="BH42" i="3"/>
  <c r="BH64" i="3"/>
  <c r="BH71" i="3"/>
  <c r="BK88" i="3"/>
  <c r="BH104" i="3"/>
  <c r="AW58" i="9"/>
  <c r="AX58" i="9" s="1"/>
  <c r="DN385" i="1"/>
  <c r="DT313" i="1" s="1"/>
  <c r="BH17" i="3"/>
  <c r="BH39" i="3"/>
  <c r="BH40" i="3"/>
  <c r="BH55" i="3"/>
  <c r="BH68" i="3"/>
  <c r="BH69" i="3"/>
  <c r="BH101" i="3"/>
  <c r="BH102" i="3"/>
  <c r="AW64" i="9"/>
  <c r="AX64" i="9" s="1"/>
  <c r="AW94" i="9"/>
  <c r="AX94" i="9" s="1"/>
  <c r="AW101" i="9"/>
  <c r="AX101" i="9" s="1"/>
  <c r="DO7" i="1"/>
  <c r="DO8" i="1"/>
  <c r="DQ7" i="1"/>
  <c r="DQ3" i="1"/>
  <c r="DQ31" i="1"/>
  <c r="DQ27" i="1"/>
  <c r="DQ4" i="1"/>
  <c r="DQ24" i="1"/>
  <c r="DQ15" i="1"/>
  <c r="DQ23" i="1"/>
  <c r="DQ16" i="1"/>
  <c r="DQ28" i="1"/>
  <c r="DQ11" i="1"/>
  <c r="DQ8" i="1"/>
  <c r="DQ20" i="1"/>
  <c r="DP18" i="1"/>
  <c r="DP17" i="1"/>
  <c r="DT137" i="1"/>
  <c r="DT53" i="1"/>
  <c r="DT21" i="1"/>
  <c r="DT185" i="1"/>
  <c r="DT334" i="1"/>
  <c r="DT202" i="1"/>
  <c r="DT351" i="1"/>
  <c r="DT277" i="1"/>
  <c r="DT213" i="1"/>
  <c r="DR5" i="1"/>
  <c r="DR33" i="1"/>
  <c r="DR22" i="1"/>
  <c r="DT105" i="1"/>
  <c r="DT89" i="1"/>
  <c r="DR30" i="1"/>
  <c r="DT97" i="1"/>
  <c r="DT33" i="1"/>
  <c r="DT121" i="1"/>
  <c r="DT411" i="1"/>
  <c r="DQ83" i="1"/>
  <c r="DQ80" i="1"/>
  <c r="DO83" i="1"/>
  <c r="DQ91" i="1"/>
  <c r="DQ100" i="1"/>
  <c r="DO88" i="1"/>
  <c r="DQ108" i="1"/>
  <c r="DQ92" i="1"/>
  <c r="DQ96" i="1"/>
  <c r="DQ103" i="1"/>
  <c r="DQ88" i="1"/>
  <c r="DQ87" i="1"/>
  <c r="DQ152" i="1"/>
  <c r="DQ136" i="1"/>
  <c r="DQ120" i="1"/>
  <c r="DQ151" i="1"/>
  <c r="DQ135" i="1"/>
  <c r="DQ119" i="1"/>
  <c r="DO115" i="1"/>
  <c r="DQ144" i="1"/>
  <c r="DQ128" i="1"/>
  <c r="DQ112" i="1"/>
  <c r="DQ143" i="1"/>
  <c r="DQ127" i="1"/>
  <c r="DQ132" i="1"/>
  <c r="DQ147" i="1"/>
  <c r="DQ156" i="1"/>
  <c r="DQ124" i="1"/>
  <c r="DQ139" i="1"/>
  <c r="DQ148" i="1"/>
  <c r="DQ116" i="1"/>
  <c r="DQ131" i="1"/>
  <c r="DQ175" i="1"/>
  <c r="DQ179" i="1"/>
  <c r="DQ180" i="1"/>
  <c r="DQ164" i="1"/>
  <c r="DQ184" i="1"/>
  <c r="DQ160" i="1"/>
  <c r="DQ183" i="1"/>
  <c r="DQ176" i="1"/>
  <c r="DQ163" i="1"/>
  <c r="DQ172" i="1"/>
  <c r="DO183" i="1"/>
  <c r="DO184" i="1"/>
  <c r="DO192" i="1"/>
  <c r="DQ212" i="1"/>
  <c r="DQ196" i="1"/>
  <c r="DQ215" i="1"/>
  <c r="DQ199" i="1"/>
  <c r="DQ204" i="1"/>
  <c r="DQ188" i="1"/>
  <c r="DQ207" i="1"/>
  <c r="DQ191" i="1"/>
  <c r="DQ192" i="1"/>
  <c r="DQ195" i="1"/>
  <c r="DO191" i="1"/>
  <c r="DQ216" i="1"/>
  <c r="DQ187" i="1"/>
  <c r="DQ208" i="1"/>
  <c r="DQ211" i="1"/>
  <c r="DP206" i="1"/>
  <c r="DR197" i="1"/>
  <c r="DR213" i="1"/>
  <c r="DR218" i="1"/>
  <c r="DR198" i="1"/>
  <c r="DR193" i="1"/>
  <c r="DR217" i="1"/>
  <c r="DR214" i="1"/>
  <c r="DR194" i="1"/>
  <c r="DR201" i="1"/>
  <c r="DR210" i="1"/>
  <c r="DP205" i="1"/>
  <c r="DR205" i="1"/>
  <c r="DQ319" i="1"/>
  <c r="DO304" i="1"/>
  <c r="DQ303" i="1"/>
  <c r="DQ323" i="1"/>
  <c r="DQ335" i="1"/>
  <c r="DQ336" i="1"/>
  <c r="DQ320" i="1"/>
  <c r="DO303" i="1"/>
  <c r="DQ304" i="1"/>
  <c r="DQ332" i="1"/>
  <c r="DQ316" i="1"/>
  <c r="DQ327" i="1"/>
  <c r="DQ331" i="1"/>
  <c r="DQ339" i="1"/>
  <c r="DQ328" i="1"/>
  <c r="DQ312" i="1"/>
  <c r="DR322" i="1"/>
  <c r="DR329" i="1"/>
  <c r="DR334" i="1"/>
  <c r="DR309" i="1"/>
  <c r="DP306" i="1"/>
  <c r="DP305" i="1"/>
  <c r="DR341" i="1"/>
  <c r="DR321" i="1"/>
  <c r="DR310" i="1"/>
  <c r="DR305" i="1"/>
  <c r="DR337" i="1"/>
  <c r="DR317" i="1"/>
  <c r="DR306" i="1"/>
  <c r="DR342" i="1"/>
  <c r="DR338" i="1"/>
  <c r="DR333" i="1"/>
  <c r="DR318" i="1"/>
  <c r="DR330" i="1"/>
  <c r="DR326" i="1"/>
  <c r="DP309" i="1"/>
  <c r="DP310" i="1"/>
  <c r="DP351" i="1"/>
  <c r="DR395" i="1"/>
  <c r="DR368" i="1"/>
  <c r="DR363" i="1"/>
  <c r="DP352" i="1"/>
  <c r="DR391" i="1"/>
  <c r="DR356" i="1"/>
  <c r="DR351" i="1"/>
  <c r="DO353" i="1"/>
  <c r="DP363" i="1"/>
  <c r="DP364" i="1"/>
  <c r="DP387" i="1"/>
  <c r="DP385" i="1"/>
  <c r="DR435" i="1"/>
  <c r="DR419" i="1"/>
  <c r="DR403" i="1"/>
  <c r="DR406" i="1"/>
  <c r="DR402" i="1"/>
  <c r="DP398" i="1"/>
  <c r="DR431" i="1"/>
  <c r="DR415" i="1"/>
  <c r="DR422" i="1"/>
  <c r="DR399" i="1"/>
  <c r="DP399" i="1"/>
  <c r="DR427" i="1"/>
  <c r="DR411" i="1"/>
  <c r="DR414" i="1"/>
  <c r="DR434" i="1"/>
  <c r="DR398" i="1"/>
  <c r="DP402" i="1"/>
  <c r="DP403" i="1"/>
  <c r="DQ429" i="1"/>
  <c r="DQ433" i="1"/>
  <c r="DQ428" i="1"/>
  <c r="DQ412" i="1"/>
  <c r="DQ409" i="1"/>
  <c r="DQ425" i="1"/>
  <c r="DQ424" i="1"/>
  <c r="DQ408" i="1"/>
  <c r="DQ396" i="1"/>
  <c r="DQ405" i="1"/>
  <c r="DQ421" i="1"/>
  <c r="DQ420" i="1"/>
  <c r="DQ404" i="1"/>
  <c r="DQ417" i="1"/>
  <c r="DQ401" i="1"/>
  <c r="DO429" i="1"/>
  <c r="DT70" i="1"/>
  <c r="DT134" i="1"/>
  <c r="DT214" i="1"/>
  <c r="DT81" i="1"/>
  <c r="DT50" i="1"/>
  <c r="DT306" i="1"/>
  <c r="DT109" i="1"/>
  <c r="DT166" i="1"/>
  <c r="DT262" i="1"/>
  <c r="DO354" i="1"/>
  <c r="DQ308" i="1"/>
  <c r="DR314" i="1"/>
  <c r="DO87" i="1"/>
  <c r="DQ140" i="1"/>
  <c r="DQ200" i="1"/>
  <c r="DQ32" i="1"/>
  <c r="DQ12" i="1"/>
  <c r="DT82" i="1"/>
  <c r="DT66" i="1"/>
  <c r="DT150" i="1"/>
  <c r="DT22" i="1"/>
  <c r="DT73" i="1"/>
  <c r="DT30" i="1"/>
  <c r="DT427" i="1"/>
  <c r="DT162" i="1"/>
  <c r="DT13" i="1"/>
  <c r="DQ324" i="1"/>
  <c r="DR313" i="1"/>
  <c r="DO195" i="1"/>
  <c r="DQ171" i="1"/>
  <c r="DR6" i="1"/>
  <c r="DR17" i="1"/>
  <c r="DQ167" i="1"/>
  <c r="DR13" i="1"/>
  <c r="DT402" i="1"/>
  <c r="DT18" i="1"/>
  <c r="DT29" i="1"/>
  <c r="DQ340" i="1"/>
  <c r="DR325" i="1"/>
  <c r="DR209" i="1"/>
  <c r="DQ123" i="1"/>
  <c r="DQ203" i="1"/>
  <c r="DQ19" i="1"/>
  <c r="DQ52" i="1"/>
  <c r="DQ40" i="1"/>
  <c r="DP74" i="1"/>
  <c r="DR9" i="1"/>
  <c r="DR21" i="1"/>
  <c r="DR10" i="1"/>
  <c r="DR26" i="1"/>
  <c r="DP9" i="1"/>
  <c r="DR29" i="1"/>
  <c r="DR18" i="1"/>
  <c r="DR34" i="1"/>
  <c r="DO31" i="1"/>
  <c r="DO32" i="1"/>
  <c r="DP34" i="1"/>
  <c r="DP33" i="1"/>
  <c r="DQ43" i="1"/>
  <c r="DQ39" i="1"/>
  <c r="DQ63" i="1"/>
  <c r="DQ64" i="1"/>
  <c r="DQ35" i="1"/>
  <c r="DR66" i="1"/>
  <c r="DR61" i="1"/>
  <c r="DR45" i="1"/>
  <c r="DR41" i="1"/>
  <c r="DR42" i="1"/>
  <c r="DR58" i="1"/>
  <c r="DR62" i="1"/>
  <c r="DP41" i="1"/>
  <c r="DR37" i="1"/>
  <c r="DR57" i="1"/>
  <c r="DR50" i="1"/>
  <c r="DO43" i="1"/>
  <c r="DO44" i="1"/>
  <c r="DP50" i="1"/>
  <c r="DP49" i="1"/>
  <c r="DO51" i="1"/>
  <c r="DO52" i="1"/>
  <c r="DR73" i="1"/>
  <c r="DR78" i="1"/>
  <c r="DR69" i="1"/>
  <c r="DR70" i="1"/>
  <c r="DP82" i="1"/>
  <c r="DR82" i="1"/>
  <c r="DP81" i="1"/>
  <c r="DR97" i="1"/>
  <c r="DP89" i="1"/>
  <c r="DR102" i="1"/>
  <c r="DR105" i="1"/>
  <c r="DP90" i="1"/>
  <c r="DR110" i="1"/>
  <c r="DR90" i="1"/>
  <c r="DR157" i="1"/>
  <c r="DR141" i="1"/>
  <c r="DR125" i="1"/>
  <c r="DR113" i="1"/>
  <c r="DR146" i="1"/>
  <c r="DR130" i="1"/>
  <c r="DR114" i="1"/>
  <c r="DR149" i="1"/>
  <c r="DR133" i="1"/>
  <c r="DR117" i="1"/>
  <c r="DR154" i="1"/>
  <c r="DR138" i="1"/>
  <c r="DR122" i="1"/>
  <c r="DR14" i="1"/>
  <c r="DR25" i="1"/>
  <c r="DR49" i="1"/>
  <c r="DQ56" i="1"/>
  <c r="DQ36" i="1"/>
  <c r="DP42" i="1"/>
  <c r="DP26" i="1"/>
  <c r="DR77" i="1"/>
  <c r="DQ107" i="1"/>
  <c r="DQ111" i="1"/>
  <c r="DR190" i="1"/>
  <c r="DR206" i="1"/>
  <c r="DP162" i="1"/>
  <c r="DR166" i="1"/>
  <c r="DR174" i="1"/>
  <c r="DO12" i="1"/>
  <c r="DO11" i="1"/>
  <c r="DO16" i="1"/>
  <c r="AW28" i="9"/>
  <c r="AX28" i="9" s="1"/>
  <c r="DO84" i="1"/>
  <c r="DQ84" i="1"/>
  <c r="DQ79" i="1"/>
  <c r="DQ99" i="1"/>
  <c r="DQ95" i="1"/>
  <c r="DO96" i="1"/>
  <c r="DO116" i="1"/>
  <c r="DQ115" i="1"/>
  <c r="DO124" i="1"/>
  <c r="DO132" i="1"/>
  <c r="DO140" i="1"/>
  <c r="DO148" i="1"/>
  <c r="DO156" i="1"/>
  <c r="DO164" i="1"/>
  <c r="DO48" i="1"/>
  <c r="DM380" i="1"/>
  <c r="DS127" i="1" s="1"/>
  <c r="BH6" i="3"/>
  <c r="BH14" i="3"/>
  <c r="BH21" i="3"/>
  <c r="BH28" i="3"/>
  <c r="BH36" i="3"/>
  <c r="BH44" i="3"/>
  <c r="BH52" i="3"/>
  <c r="BH60" i="3"/>
  <c r="BH62" i="3"/>
  <c r="BH65" i="3"/>
  <c r="BH73" i="3"/>
  <c r="BH84" i="3"/>
  <c r="BH94" i="3"/>
  <c r="BH98" i="3"/>
  <c r="BH106" i="3"/>
  <c r="AY5" i="9"/>
  <c r="AW21" i="9"/>
  <c r="AX21" i="9" s="1"/>
  <c r="AW37" i="9"/>
  <c r="AX37" i="9" s="1"/>
  <c r="AW45" i="9"/>
  <c r="AX45" i="9" s="1"/>
  <c r="AW47" i="9"/>
  <c r="AX47" i="9" s="1"/>
  <c r="AW62" i="9"/>
  <c r="AX62" i="9" s="1"/>
  <c r="AW63" i="9"/>
  <c r="AX63" i="9" s="1"/>
  <c r="AW70" i="9"/>
  <c r="AX70" i="9" s="1"/>
  <c r="AW73" i="9"/>
  <c r="AX73" i="9" s="1"/>
  <c r="AW83" i="9"/>
  <c r="AX83" i="9" s="1"/>
  <c r="AW86" i="9"/>
  <c r="AX86" i="9" s="1"/>
  <c r="AW93" i="9"/>
  <c r="AX93" i="9" s="1"/>
  <c r="AW95" i="9"/>
  <c r="AX95" i="9" s="1"/>
  <c r="DP415" i="1"/>
  <c r="DP418" i="1"/>
  <c r="BH8" i="3"/>
  <c r="BH16" i="3"/>
  <c r="BH18" i="3"/>
  <c r="BH25" i="3"/>
  <c r="BH30" i="3"/>
  <c r="BH38" i="3"/>
  <c r="BH46" i="3"/>
  <c r="BH67" i="3"/>
  <c r="BH75" i="3"/>
  <c r="BH87" i="3"/>
  <c r="BH93" i="3"/>
  <c r="BH97" i="3"/>
  <c r="BH100" i="3"/>
  <c r="AW14" i="9"/>
  <c r="AX14" i="9" s="1"/>
  <c r="AW17" i="9"/>
  <c r="AX17" i="9" s="1"/>
  <c r="AW18" i="9"/>
  <c r="AX18" i="9" s="1"/>
  <c r="AW43" i="9"/>
  <c r="AX43" i="9" s="1"/>
  <c r="AW53" i="9"/>
  <c r="AX53" i="9" s="1"/>
  <c r="AW60" i="9"/>
  <c r="AX60" i="9" s="1"/>
  <c r="AW66" i="9"/>
  <c r="AX66" i="9" s="1"/>
  <c r="AW71" i="9"/>
  <c r="AX71" i="9" s="1"/>
  <c r="AW74" i="9"/>
  <c r="AX74" i="9" s="1"/>
  <c r="AW77" i="9"/>
  <c r="AX77" i="9" s="1"/>
  <c r="AW80" i="9"/>
  <c r="AX80" i="9" s="1"/>
  <c r="AY80" i="9" s="1"/>
  <c r="AW81" i="9"/>
  <c r="AX81" i="9" s="1"/>
  <c r="AW98" i="9"/>
  <c r="AX98" i="9" s="1"/>
  <c r="AW108" i="9"/>
  <c r="AX108" i="9" s="1"/>
  <c r="AW100" i="9"/>
  <c r="AX100" i="9" s="1"/>
  <c r="DO63" i="1"/>
  <c r="DO92" i="1"/>
  <c r="DO120" i="1"/>
  <c r="DO128" i="1"/>
  <c r="DO152" i="1"/>
  <c r="DQ159" i="1"/>
  <c r="BH54" i="3"/>
  <c r="AW31" i="9"/>
  <c r="AX31" i="9" s="1"/>
  <c r="AW50" i="9"/>
  <c r="AX50" i="9" s="1"/>
  <c r="AW57" i="9"/>
  <c r="AX57" i="9" s="1"/>
  <c r="AW65" i="9"/>
  <c r="AX65" i="9" s="1"/>
  <c r="AW68" i="9"/>
  <c r="AX68" i="9" s="1"/>
  <c r="AW79" i="9"/>
  <c r="AX79" i="9" s="1"/>
  <c r="AW82" i="9"/>
  <c r="AX82" i="9" s="1"/>
  <c r="AW84" i="9"/>
  <c r="AX84" i="9" s="1"/>
  <c r="AW89" i="9"/>
  <c r="AX89" i="9" s="1"/>
  <c r="AW97" i="9"/>
  <c r="AX97" i="9" s="1"/>
  <c r="AW106" i="9"/>
  <c r="AX106" i="9" s="1"/>
  <c r="DO35" i="1"/>
  <c r="DO39" i="1"/>
  <c r="DO40" i="1"/>
  <c r="DO55" i="1"/>
  <c r="DO56" i="1"/>
  <c r="DO144" i="1"/>
  <c r="DO15" i="1"/>
  <c r="DO20" i="1"/>
  <c r="DO23" i="1"/>
  <c r="DO27" i="1"/>
  <c r="DO104" i="1"/>
  <c r="DO108" i="1"/>
  <c r="DQ307" i="1"/>
  <c r="DR426" i="1"/>
  <c r="DP407" i="1"/>
  <c r="DP411" i="1"/>
  <c r="DP355" i="1"/>
  <c r="DP371" i="1"/>
  <c r="DP426" i="1"/>
  <c r="BH58" i="3"/>
  <c r="AB4" i="16"/>
  <c r="AY13" i="9" l="1"/>
  <c r="DT418" i="1"/>
  <c r="DT194" i="1"/>
  <c r="DT229" i="1"/>
  <c r="DT321" i="1"/>
  <c r="DT222" i="1"/>
  <c r="DT197" i="1"/>
  <c r="DT226" i="1"/>
  <c r="DP386" i="1"/>
  <c r="DT253" i="1"/>
  <c r="AY90" i="9"/>
  <c r="DT386" i="1"/>
  <c r="DT372" i="1"/>
  <c r="DT430" i="1"/>
  <c r="DT26" i="1"/>
  <c r="DT395" i="1"/>
  <c r="DT42" i="1"/>
  <c r="DT98" i="1"/>
  <c r="DT286" i="1"/>
  <c r="DT169" i="1"/>
  <c r="DT398" i="1"/>
  <c r="DT249" i="1"/>
  <c r="DT49" i="1"/>
  <c r="DR372" i="1"/>
  <c r="DT130" i="1"/>
  <c r="DT142" i="1"/>
  <c r="DT368" i="1"/>
  <c r="DT242" i="1"/>
  <c r="DT257" i="1"/>
  <c r="DT269" i="1"/>
  <c r="DT394" i="1"/>
  <c r="DT6" i="1"/>
  <c r="DT399" i="1"/>
  <c r="DT125" i="1"/>
  <c r="DT341" i="1"/>
  <c r="DT221" i="1"/>
  <c r="DT94" i="1"/>
  <c r="DT209" i="1"/>
  <c r="DT170" i="1"/>
  <c r="DP383" i="1"/>
  <c r="DR355" i="1"/>
  <c r="DR346" i="1"/>
  <c r="DT198" i="1"/>
  <c r="DT149" i="1"/>
  <c r="DT387" i="1"/>
  <c r="DT225" i="1"/>
  <c r="DT146" i="1"/>
  <c r="DT414" i="1"/>
  <c r="DT407" i="1"/>
  <c r="DT45" i="1"/>
  <c r="DT210" i="1"/>
  <c r="DT158" i="1"/>
  <c r="DT363" i="1"/>
  <c r="DT333" i="1"/>
  <c r="DT281" i="1"/>
  <c r="DR383" i="1"/>
  <c r="DT145" i="1"/>
  <c r="DT356" i="1"/>
  <c r="DT85" i="1"/>
  <c r="DR360" i="1"/>
  <c r="DT237" i="1"/>
  <c r="DT423" i="1"/>
  <c r="DT102" i="1"/>
  <c r="DT352" i="1"/>
  <c r="DT250" i="1"/>
  <c r="DT415" i="1"/>
  <c r="DT157" i="1"/>
  <c r="DR348" i="1"/>
  <c r="DT329" i="1"/>
  <c r="DT190" i="1"/>
  <c r="DT290" i="1"/>
  <c r="DT54" i="1"/>
  <c r="DT206" i="1"/>
  <c r="DT14" i="1"/>
  <c r="DT122" i="1"/>
  <c r="DP384" i="1"/>
  <c r="DT273" i="1"/>
  <c r="DT233" i="1"/>
  <c r="DT371" i="1"/>
  <c r="DT17" i="1"/>
  <c r="DT301" i="1"/>
  <c r="DT161" i="1"/>
  <c r="DT285" i="1"/>
  <c r="DT217" i="1"/>
  <c r="DT419" i="1"/>
  <c r="DT282" i="1"/>
  <c r="AY26" i="9"/>
  <c r="DT298" i="1"/>
  <c r="DT201" i="1"/>
  <c r="DT61" i="1"/>
  <c r="DT258" i="1"/>
  <c r="DT10" i="1"/>
  <c r="DT360" i="1"/>
  <c r="DT289" i="1"/>
  <c r="DT302" i="1"/>
  <c r="DT165" i="1"/>
  <c r="DT337" i="1"/>
  <c r="DT293" i="1"/>
  <c r="DT205" i="1"/>
  <c r="DT110" i="1"/>
  <c r="DT178" i="1"/>
  <c r="DT189" i="1"/>
  <c r="DT309" i="1"/>
  <c r="DT238" i="1"/>
  <c r="DR386" i="1"/>
  <c r="DR364" i="1"/>
  <c r="DT342" i="1"/>
  <c r="DT270" i="1"/>
  <c r="DT154" i="1"/>
  <c r="AY100" i="9"/>
  <c r="DT297" i="1"/>
  <c r="DT367" i="1"/>
  <c r="DT435" i="1"/>
  <c r="DT46" i="1"/>
  <c r="DR385" i="1"/>
  <c r="DT117" i="1"/>
  <c r="DT325" i="1"/>
  <c r="DT406" i="1"/>
  <c r="DT101" i="1"/>
  <c r="DT364" i="1"/>
  <c r="DT174" i="1"/>
  <c r="DR359" i="1"/>
  <c r="DT62" i="1"/>
  <c r="DT74" i="1"/>
  <c r="DT384" i="1"/>
  <c r="DT355" i="1"/>
  <c r="DT65" i="1"/>
  <c r="AY21" i="9"/>
  <c r="DT261" i="1"/>
  <c r="DT426" i="1"/>
  <c r="DT346" i="1"/>
  <c r="DR384" i="1"/>
  <c r="DT5" i="1"/>
  <c r="DT77" i="1"/>
  <c r="DT129" i="1"/>
  <c r="DT181" i="1"/>
  <c r="DT348" i="1"/>
  <c r="DT245" i="1"/>
  <c r="DR352" i="1"/>
  <c r="DR371" i="1"/>
  <c r="DT37" i="1"/>
  <c r="DT57" i="1"/>
  <c r="DT230" i="1"/>
  <c r="DT434" i="1"/>
  <c r="AY78" i="9"/>
  <c r="DT41" i="1"/>
  <c r="DT318" i="1"/>
  <c r="DT186" i="1"/>
  <c r="DT246" i="1"/>
  <c r="DT305" i="1"/>
  <c r="DT254" i="1"/>
  <c r="DT326" i="1"/>
  <c r="DR394" i="1"/>
  <c r="DR347" i="1"/>
  <c r="DT153" i="1"/>
  <c r="DT25" i="1"/>
  <c r="DT322" i="1"/>
  <c r="DT138" i="1"/>
  <c r="DT34" i="1"/>
  <c r="DR390" i="1"/>
  <c r="DT69" i="1"/>
  <c r="DT141" i="1"/>
  <c r="DT317" i="1"/>
  <c r="DT338" i="1"/>
  <c r="DT118" i="1"/>
  <c r="DT9" i="1"/>
  <c r="DT113" i="1"/>
  <c r="DT173" i="1"/>
  <c r="DT274" i="1"/>
  <c r="DT294" i="1"/>
  <c r="DT278" i="1"/>
  <c r="DT314" i="1"/>
  <c r="DT359" i="1"/>
  <c r="DT265" i="1"/>
  <c r="DT177" i="1"/>
  <c r="DT330" i="1"/>
  <c r="DT391" i="1"/>
  <c r="DS279" i="1"/>
  <c r="DS43" i="1"/>
  <c r="DS255" i="1"/>
  <c r="DS350" i="1"/>
  <c r="DS95" i="1"/>
  <c r="DS369" i="1"/>
  <c r="DS432" i="1"/>
  <c r="DS104" i="1"/>
  <c r="DS251" i="1"/>
  <c r="DQ380" i="1"/>
  <c r="DS417" i="1"/>
  <c r="DS92" i="1"/>
  <c r="DS248" i="1"/>
  <c r="DS319" i="1"/>
  <c r="DS164" i="1"/>
  <c r="DS56" i="1"/>
  <c r="DO374" i="1"/>
  <c r="DQ345" i="1"/>
  <c r="DQ382" i="1"/>
  <c r="DQ369" i="1"/>
  <c r="DS139" i="1"/>
  <c r="DS20" i="1"/>
  <c r="DS235" i="1"/>
  <c r="DS335" i="1"/>
  <c r="DS88" i="1"/>
  <c r="DS264" i="1"/>
  <c r="DS429" i="1"/>
  <c r="DS147" i="1"/>
  <c r="DS291" i="1"/>
  <c r="DS377" i="1"/>
  <c r="DS112" i="1"/>
  <c r="DS288" i="1"/>
  <c r="DS180" i="1"/>
  <c r="DS179" i="1"/>
  <c r="DS375" i="1"/>
  <c r="DS168" i="1"/>
  <c r="DS247" i="1"/>
  <c r="DS376" i="1"/>
  <c r="DS111" i="1"/>
  <c r="DS99" i="1"/>
  <c r="DS204" i="1"/>
  <c r="DS267" i="1"/>
  <c r="DS324" i="1"/>
  <c r="DS120" i="1"/>
  <c r="DS296" i="1"/>
  <c r="DS244" i="1"/>
  <c r="DS76" i="1"/>
  <c r="DS252" i="1"/>
  <c r="DS397" i="1"/>
  <c r="DS144" i="1"/>
  <c r="DS405" i="1"/>
  <c r="DS35" i="1"/>
  <c r="DS135" i="1"/>
  <c r="DS212" i="1"/>
  <c r="DS136" i="1"/>
  <c r="DS283" i="1"/>
  <c r="DS365" i="1"/>
  <c r="DS323" i="1"/>
  <c r="DS196" i="1"/>
  <c r="DS132" i="1"/>
  <c r="DS40" i="1"/>
  <c r="DS308" i="1"/>
  <c r="DS71" i="1"/>
  <c r="DS191" i="1"/>
  <c r="DS276" i="1"/>
  <c r="DO373" i="1"/>
  <c r="DQ357" i="1"/>
  <c r="DQ376" i="1"/>
  <c r="DQ354" i="1"/>
  <c r="DQ381" i="1"/>
  <c r="DS12" i="1"/>
  <c r="DS155" i="1"/>
  <c r="DS299" i="1"/>
  <c r="DS382" i="1"/>
  <c r="DS152" i="1"/>
  <c r="DS349" i="1"/>
  <c r="DS172" i="1"/>
  <c r="DS108" i="1"/>
  <c r="DS284" i="1"/>
  <c r="DS47" i="1"/>
  <c r="DS167" i="1"/>
  <c r="DS362" i="1"/>
  <c r="DS3" i="1"/>
  <c r="DS11" i="1"/>
  <c r="DS243" i="1"/>
  <c r="DS343" i="1"/>
  <c r="DS64" i="1"/>
  <c r="DS373" i="1"/>
  <c r="DS392" i="1"/>
  <c r="DS240" i="1"/>
  <c r="DS192" i="1"/>
  <c r="DS84" i="1"/>
  <c r="DS260" i="1"/>
  <c r="DS401" i="1"/>
  <c r="DS175" i="1"/>
  <c r="DS370" i="1"/>
  <c r="DS75" i="1"/>
  <c r="DS140" i="1"/>
  <c r="DS378" i="1"/>
  <c r="DS15" i="1"/>
  <c r="DS199" i="1"/>
  <c r="DS416" i="1"/>
  <c r="DQ353" i="1"/>
  <c r="DO376" i="1"/>
  <c r="DQ362" i="1"/>
  <c r="DQ375" i="1"/>
  <c r="DQ377" i="1"/>
  <c r="DO378" i="1"/>
  <c r="DS188" i="1"/>
  <c r="DS48" i="1"/>
  <c r="DS208" i="1"/>
  <c r="DS24" i="1"/>
  <c r="DS143" i="1"/>
  <c r="DO375" i="1"/>
  <c r="DQ365" i="1"/>
  <c r="DQ361" i="1"/>
  <c r="DO379" i="1"/>
  <c r="DQ373" i="1"/>
  <c r="DQ350" i="1"/>
  <c r="DS8" i="1"/>
  <c r="DS160" i="1"/>
  <c r="DS87" i="1"/>
  <c r="DS103" i="1"/>
  <c r="DS115" i="1"/>
  <c r="DQ358" i="1"/>
  <c r="DO380" i="1"/>
  <c r="DQ389" i="1"/>
  <c r="DQ388" i="1"/>
  <c r="DQ379" i="1"/>
  <c r="DQ370" i="1"/>
  <c r="DS28" i="1"/>
  <c r="DS176" i="1"/>
  <c r="DS424" i="1"/>
  <c r="DS272" i="1"/>
  <c r="DS96" i="1"/>
  <c r="DS332" i="1"/>
  <c r="DS275" i="1"/>
  <c r="DS131" i="1"/>
  <c r="DS79" i="1"/>
  <c r="DS344" i="1"/>
  <c r="DS354" i="1"/>
  <c r="DS287" i="1"/>
  <c r="DS159" i="1"/>
  <c r="DS7" i="1"/>
  <c r="DS393" i="1"/>
  <c r="DS404" i="1"/>
  <c r="DS409" i="1"/>
  <c r="DS187" i="1"/>
  <c r="DS68" i="1"/>
  <c r="DS44" i="1"/>
  <c r="DS220" i="1"/>
  <c r="DO377" i="1"/>
  <c r="DQ378" i="1"/>
  <c r="DQ344" i="1"/>
  <c r="DO381" i="1"/>
  <c r="DS119" i="1"/>
  <c r="DS311" i="1"/>
  <c r="DS425" i="1"/>
  <c r="DS39" i="1"/>
  <c r="DS413" i="1"/>
  <c r="DS32" i="1"/>
  <c r="DS315" i="1"/>
  <c r="DS156" i="1"/>
  <c r="DS280" i="1"/>
  <c r="DS380" i="1"/>
  <c r="DS420" i="1"/>
  <c r="DS396" i="1"/>
  <c r="DS72" i="1"/>
  <c r="DS219" i="1"/>
  <c r="DS83" i="1"/>
  <c r="DO382" i="1"/>
  <c r="DQ393" i="1"/>
  <c r="DQ366" i="1"/>
  <c r="DQ374" i="1"/>
  <c r="DS52" i="1"/>
  <c r="DS236" i="1"/>
  <c r="DS116" i="1"/>
  <c r="DS292" i="1"/>
  <c r="DS228" i="1"/>
  <c r="DS207" i="1"/>
  <c r="DS307" i="1"/>
  <c r="DS67" i="1"/>
  <c r="DS163" i="1"/>
  <c r="DS358" i="1"/>
  <c r="DS216" i="1"/>
  <c r="DS231" i="1"/>
  <c r="DS331" i="1"/>
  <c r="DS60" i="1"/>
  <c r="DS357" i="1"/>
  <c r="DS389" i="1"/>
  <c r="DS128" i="1"/>
  <c r="DS304" i="1"/>
  <c r="DS51" i="1"/>
  <c r="DS312" i="1"/>
  <c r="DS36" i="1"/>
  <c r="DS148" i="1"/>
  <c r="DS433" i="1"/>
  <c r="DS55" i="1"/>
  <c r="DS239" i="1"/>
  <c r="DS339" i="1"/>
  <c r="DS59" i="1"/>
  <c r="DS195" i="1"/>
  <c r="DS412" i="1"/>
  <c r="DS353" i="1"/>
  <c r="DS263" i="1"/>
  <c r="DS320" i="1"/>
  <c r="AY70" i="9"/>
  <c r="DS336" i="1"/>
  <c r="DS211" i="1"/>
  <c r="DS374" i="1"/>
  <c r="DS340" i="1"/>
  <c r="DS91" i="1"/>
  <c r="DS345" i="1"/>
  <c r="DS215" i="1"/>
  <c r="DS63" i="1"/>
  <c r="DS223" i="1"/>
  <c r="DS361" i="1"/>
  <c r="DS19" i="1"/>
  <c r="DS268" i="1"/>
  <c r="DS408" i="1"/>
  <c r="DS428" i="1"/>
  <c r="DS100" i="1"/>
  <c r="DS107" i="1"/>
  <c r="DQ349" i="1"/>
  <c r="DQ392" i="1"/>
  <c r="DQ343" i="1"/>
  <c r="DS4" i="1"/>
  <c r="DS16" i="1"/>
  <c r="DS171" i="1"/>
  <c r="DS366" i="1"/>
  <c r="DS23" i="1"/>
  <c r="DS271" i="1"/>
  <c r="DS328" i="1"/>
  <c r="DS27" i="1"/>
  <c r="DS227" i="1"/>
  <c r="DS327" i="1"/>
  <c r="DS151" i="1"/>
  <c r="DS295" i="1"/>
  <c r="DS381" i="1"/>
  <c r="DS124" i="1"/>
  <c r="DS300" i="1"/>
  <c r="DS31" i="1"/>
  <c r="DS183" i="1"/>
  <c r="DS379" i="1"/>
  <c r="DS232" i="1"/>
  <c r="DS224" i="1"/>
  <c r="DS123" i="1"/>
  <c r="DS203" i="1"/>
  <c r="DS421" i="1"/>
  <c r="DS184" i="1"/>
  <c r="DS303" i="1"/>
  <c r="DS388" i="1"/>
  <c r="DS200" i="1"/>
  <c r="DS259" i="1"/>
  <c r="DS316" i="1"/>
  <c r="DS80" i="1"/>
  <c r="DS256" i="1"/>
  <c r="DS400" i="1"/>
</calcChain>
</file>

<file path=xl/sharedStrings.xml><?xml version="1.0" encoding="utf-8"?>
<sst xmlns="http://schemas.openxmlformats.org/spreadsheetml/2006/main" count="10023" uniqueCount="964">
  <si>
    <t>SEGUIMIENTO COMITÉ TÉCNICO INTERINSTITUCIONAL DE EDUCACIÓN AMBIENTAL - CIDEA</t>
  </si>
  <si>
    <t>EVALUACIÓN COMITÉ TÉCNICO INTERINSTITUCIONAL DE EDUCACIÓN AMBIENTAL - CIDEA</t>
  </si>
  <si>
    <t>DEPARTAMENTO</t>
  </si>
  <si>
    <t>PROVINCIA</t>
  </si>
  <si>
    <t>MUNICIPIO</t>
  </si>
  <si>
    <t>PROFESIONAL CAR-DCASC ASIGNADO</t>
  </si>
  <si>
    <t>NÚMERO DE CONTACTO PROFESIONAL CAR-DCASC ASIGNADO</t>
  </si>
  <si>
    <t>CORREO DE CONTACTO PROFESIONAL CAR-DCASC ASIGNADO</t>
  </si>
  <si>
    <t>PROFESIONAL SOCIAL DIRECCIÓN REGIONAL CAR</t>
  </si>
  <si>
    <t>NÚMERO DE CONTACTO PROFESIONAL SOCIAL DIRECCIÓN REGIONAL CAR</t>
  </si>
  <si>
    <t>CORREO DE CONTACTO PROFESIONAL SOCIAL DIRECCIÓN REGIONAL CAR</t>
  </si>
  <si>
    <t>SECRETARIO TECNICO DEL CIDEA</t>
  </si>
  <si>
    <t>NÚMERO DE CONTACTO SECRETARIO TECNICO DEL CIDEA</t>
  </si>
  <si>
    <t>CORREO DE CONTACTO SECRETARIO TECNICO DEL CIDEA</t>
  </si>
  <si>
    <t>ACTO ADMINISTRATIVO/ACUERDO MUNICIPAL CREACIÓN CIDEA</t>
  </si>
  <si>
    <t>ACTO ADMINISTRATIVO/ACUERDO MUNICIPAL CONFORMACIÓN CIDEA ACTUALIZADO</t>
  </si>
  <si>
    <t>FECHA ACTA DE REUNIÓN DONDE EL CIDEA ACOGIÓ EL PTEA 2020-2023</t>
  </si>
  <si>
    <t>INTEGRANTE CIDEA / INVITADO</t>
  </si>
  <si>
    <t>ENTIDAD</t>
  </si>
  <si>
    <t>CARGO</t>
  </si>
  <si>
    <t>FECHA REUNIÓN CIDEA No. 1</t>
  </si>
  <si>
    <t>NOMBRE DEL REPRESENTANTE</t>
  </si>
  <si>
    <t>CORREO</t>
  </si>
  <si>
    <t>CONTACTO</t>
  </si>
  <si>
    <t>SOPORTES DE LA REUNIÓN</t>
  </si>
  <si>
    <t>MEDIO DE VERIFICACIÓN (LINK PLATAFORMA SIGAM)</t>
  </si>
  <si>
    <t>FECHA REUNIÓN CIDEA No. 2</t>
  </si>
  <si>
    <t>FECHA REUNIÓN CIDEA No. 3</t>
  </si>
  <si>
    <t>FECHA REUNIÓN CIDEA No. 4</t>
  </si>
  <si>
    <t>FECHA REUNIÓN CIDEA No. 5</t>
  </si>
  <si>
    <t>FECHA REUNIÓN CIDEA No. 6</t>
  </si>
  <si>
    <t>FECHA REUNIÓN CIDEA No. 7</t>
  </si>
  <si>
    <t>FECHA REUNIÓN CIDEA No. 8</t>
  </si>
  <si>
    <t>FECHA REUNIÓN CIDEA No. 9</t>
  </si>
  <si>
    <t>FECHA REUNIÓN CIDEA No. 10</t>
  </si>
  <si>
    <t>FECHA REUNIÓN CIDEA No. 11</t>
  </si>
  <si>
    <t>FECHA REUNIÓN CIDEA No. 12</t>
  </si>
  <si>
    <t>TOTAL REUNIONES CIDEA</t>
  </si>
  <si>
    <t>PARTICIPACIÓN TOTAL INTEGRANTES E INVITADOS EN REUNIONES CIDEA</t>
  </si>
  <si>
    <t>% PARTICIPACIÓN INTEGRANTES CIDEA</t>
  </si>
  <si>
    <t>% PARTICIPACIÓN INVITADOS PERMANENTES CIDEA</t>
  </si>
  <si>
    <t>PROMEDIO % DE PARTICIPACIÓN INTEGRANTES CIDEA NIVEL MUNICIPAL</t>
  </si>
  <si>
    <t>PROMEDIO % DE PARTICIPACIÓN INVITADOS PERMANENTES CIDEA NIVEL MUNICIPAL</t>
  </si>
  <si>
    <t>PROMEDIO % DE PARTICIPACIÓN INTEGRANTES CIDEA NIVEL REGIONAL</t>
  </si>
  <si>
    <t>PROMEDIO % DE PARTICIPACIÓN INVITADOS PERMANENTES CIDEA NIVEL REGIONAL</t>
  </si>
  <si>
    <t>PROMEDIO % DE PARTICIPACIÓN INTEGRANTES CIDEA JURISDICCIÓN CAR</t>
  </si>
  <si>
    <t>PROMEDIO % DE PARTICIPACIÓN INVITADOS PERMANENTES CIDEA JURISDICCIÓN CAR</t>
  </si>
  <si>
    <t>Cundinamarca</t>
  </si>
  <si>
    <t>Almeidas y municipio de Guatavita</t>
  </si>
  <si>
    <t>Chocontá</t>
  </si>
  <si>
    <t>Integrante</t>
  </si>
  <si>
    <t>Invitado Permanente</t>
  </si>
  <si>
    <t>Guatativa</t>
  </si>
  <si>
    <t>Machetá</t>
  </si>
  <si>
    <t>Manta</t>
  </si>
  <si>
    <t>Sesquilé</t>
  </si>
  <si>
    <t>Suesca</t>
  </si>
  <si>
    <t>Tibirita</t>
  </si>
  <si>
    <t>Villapinzón</t>
  </si>
  <si>
    <t>Alto Magdalena</t>
  </si>
  <si>
    <t>Agua de Dios</t>
  </si>
  <si>
    <t>Girardot</t>
  </si>
  <si>
    <t>Nariño</t>
  </si>
  <si>
    <t>Ricaurte</t>
  </si>
  <si>
    <t>Tocaima</t>
  </si>
  <si>
    <t>Guataquí</t>
  </si>
  <si>
    <t>Jerusalén</t>
  </si>
  <si>
    <t>Nilo</t>
  </si>
  <si>
    <t>Bajo Magdalena</t>
  </si>
  <si>
    <t>Caparrapí</t>
  </si>
  <si>
    <t>Guaduas</t>
  </si>
  <si>
    <t>Puerto Salgar</t>
  </si>
  <si>
    <t>Bogotá- La calera</t>
  </si>
  <si>
    <t>Área Rural de Bogotá D.C</t>
  </si>
  <si>
    <t>Bogotá- La Calera</t>
  </si>
  <si>
    <t>La Calera</t>
  </si>
  <si>
    <t>Boyacá</t>
  </si>
  <si>
    <t>Chiquínquira</t>
  </si>
  <si>
    <t>Buenavista</t>
  </si>
  <si>
    <t>Caldas</t>
  </si>
  <si>
    <t>Chiquinquirá</t>
  </si>
  <si>
    <t>Ráquira</t>
  </si>
  <si>
    <t>Saboyá</t>
  </si>
  <si>
    <t>San Miguel de Sema</t>
  </si>
  <si>
    <t>Gualiva</t>
  </si>
  <si>
    <t>Albán</t>
  </si>
  <si>
    <t>La Peña</t>
  </si>
  <si>
    <t>La Vega</t>
  </si>
  <si>
    <t>Nimaima</t>
  </si>
  <si>
    <t>Nocaima</t>
  </si>
  <si>
    <t>QuebradaNegra</t>
  </si>
  <si>
    <t>San Francisco</t>
  </si>
  <si>
    <t>Sasaima</t>
  </si>
  <si>
    <t>Supatá</t>
  </si>
  <si>
    <t>Útica</t>
  </si>
  <si>
    <t>Vergara</t>
  </si>
  <si>
    <t>Villeta</t>
  </si>
  <si>
    <t>Magdalena Centro</t>
  </si>
  <si>
    <t>Beltran</t>
  </si>
  <si>
    <t>Bituima</t>
  </si>
  <si>
    <t>Chaguani</t>
  </si>
  <si>
    <t>Guayabal de Siquima</t>
  </si>
  <si>
    <t>Pulí</t>
  </si>
  <si>
    <t>San Juan de Rio seco</t>
  </si>
  <si>
    <t>Viani</t>
  </si>
  <si>
    <t>Rionegro</t>
  </si>
  <si>
    <t>El peñon</t>
  </si>
  <si>
    <t>La palma</t>
  </si>
  <si>
    <t>Pacho</t>
  </si>
  <si>
    <t>Paime</t>
  </si>
  <si>
    <t>San Cayetano</t>
  </si>
  <si>
    <t>Topaipi</t>
  </si>
  <si>
    <t>Villa Gómez</t>
  </si>
  <si>
    <t>Yacopi</t>
  </si>
  <si>
    <t>Sabana Centro</t>
  </si>
  <si>
    <t>Chía</t>
  </si>
  <si>
    <t>Cogüa</t>
  </si>
  <si>
    <t>Cota</t>
  </si>
  <si>
    <t>Gachancipá</t>
  </si>
  <si>
    <t>Nemocón</t>
  </si>
  <si>
    <t>Sopó</t>
  </si>
  <si>
    <t>Tabio</t>
  </si>
  <si>
    <t>Tenjo</t>
  </si>
  <si>
    <t>JHON ALEJANDRO OTÁLORA BOGOTÁ</t>
  </si>
  <si>
    <t>jotalorab@car.gov.co</t>
  </si>
  <si>
    <t>SANDRA VIVIANA BELTRÁN ALDANA</t>
  </si>
  <si>
    <t>sbeltrana@car.gov.co</t>
  </si>
  <si>
    <t>COSME RODRIGUEZ SAAVEDRA</t>
  </si>
  <si>
    <t>cideatenjo@gmail.com</t>
  </si>
  <si>
    <t>Tocancipá</t>
  </si>
  <si>
    <t>Zipaquira</t>
  </si>
  <si>
    <t>Cajicá</t>
  </si>
  <si>
    <t>Sabana Occidente</t>
  </si>
  <si>
    <t>Bojacá</t>
  </si>
  <si>
    <t>El Rosal</t>
  </si>
  <si>
    <t>Facatativá</t>
  </si>
  <si>
    <t>Funza</t>
  </si>
  <si>
    <t>Madrid</t>
  </si>
  <si>
    <t>Mosquera</t>
  </si>
  <si>
    <t>Subachoque</t>
  </si>
  <si>
    <t>Zipacón</t>
  </si>
  <si>
    <t>Soacha</t>
  </si>
  <si>
    <t>Sibate</t>
  </si>
  <si>
    <t>Sumapaz</t>
  </si>
  <si>
    <t>Arbelaez</t>
  </si>
  <si>
    <t>BYRON ARTURO ROSERO CANAMEJOY</t>
  </si>
  <si>
    <t>broseroc@car.gov.co</t>
  </si>
  <si>
    <t>SNEIDER CRISTOBAL VILLAMIL RAMÍREZ</t>
  </si>
  <si>
    <t>secretariadeagricultura@arbelaez-cundinamarca.gov.co</t>
  </si>
  <si>
    <t>Cabrera</t>
  </si>
  <si>
    <t>Fusagasugá</t>
  </si>
  <si>
    <t>Granada</t>
  </si>
  <si>
    <t>WILLIAM RODOLFO TORRES QUINTERO</t>
  </si>
  <si>
    <t>secretariadecompetitividad@granada-cundinamarca.gov.co</t>
  </si>
  <si>
    <t>Pandi</t>
  </si>
  <si>
    <t>Pasca</t>
  </si>
  <si>
    <t>San Bernardo</t>
  </si>
  <si>
    <t>Silvania</t>
  </si>
  <si>
    <t>DIEGO ALEXANDER BETANCOURT RAMOS</t>
  </si>
  <si>
    <t>umata@silvania-cundinamarca.gov.co</t>
  </si>
  <si>
    <t>Tibacuy</t>
  </si>
  <si>
    <t xml:space="preserve">Sumapaz </t>
  </si>
  <si>
    <t>Venecia</t>
  </si>
  <si>
    <t>Tequendama</t>
  </si>
  <si>
    <t>Anapoima</t>
  </si>
  <si>
    <t>Anolaima</t>
  </si>
  <si>
    <t>Apulo</t>
  </si>
  <si>
    <t>Cachipay</t>
  </si>
  <si>
    <t>DORA LILIA GAMBA LOZANO</t>
  </si>
  <si>
    <t>dgambal@car.gov.co</t>
  </si>
  <si>
    <t>DIANA ROJAS MONROY</t>
  </si>
  <si>
    <t>sadea@cachipay-cundinamarca.gov.co</t>
  </si>
  <si>
    <t>El Colegio</t>
  </si>
  <si>
    <t>SUSAM MONTILLA</t>
  </si>
  <si>
    <t>desarrolloagropecuario@elcolegio-cundinamarca.gov.co</t>
  </si>
  <si>
    <t>La Mesa</t>
  </si>
  <si>
    <t>PILAR VIVIANA CARDOSO CASALLAS</t>
  </si>
  <si>
    <t>desarrolloeconomico@lamesa-cundinamarca.gov.co</t>
  </si>
  <si>
    <t>Quipile</t>
  </si>
  <si>
    <t>INGRID CASTAÑEDA</t>
  </si>
  <si>
    <t>serviciospublicos@quipile-cundinamarca.gov.co</t>
  </si>
  <si>
    <t>San Antonio del Tequendama</t>
  </si>
  <si>
    <t>JAIR ARMANDO GONZALEZ ZAPATA</t>
  </si>
  <si>
    <t>sama@sanantoniodeltequendama-cundinamarca.gov.co</t>
  </si>
  <si>
    <t>Decreto No. 045 del 15/11/2006</t>
  </si>
  <si>
    <t>En proceso de Actualización</t>
  </si>
  <si>
    <t>Administracion Municipal</t>
  </si>
  <si>
    <t>Alcalde Municipal o su delegado.</t>
  </si>
  <si>
    <t>José Flaminio Vanegas</t>
  </si>
  <si>
    <t>Alcaldía Municipal</t>
  </si>
  <si>
    <t>Alcalde Municipal</t>
  </si>
  <si>
    <t>alcalde@sanantoniodeltequendama-cundinamarca.gov.co</t>
  </si>
  <si>
    <t>Registro Fotográfico, Acta y listado de asistencia</t>
  </si>
  <si>
    <t>http://sigam.car.gov.co/mod/forum/view.php?id=5990</t>
  </si>
  <si>
    <t>Jefe de la Oficina de Servicios Publicos y un representante de las asociaciones de Acueductos</t>
  </si>
  <si>
    <t>El funcionario o asesor de la Administración que tenga a su cargo las labores de dirección de la secretaria de agricultura y Medio Ambiente</t>
  </si>
  <si>
    <t>El funcionario o asesor de la Administración que tenga a su cargo la dirección de instituciones educativas, un representante de docentes y un representante de los estudiantes.</t>
  </si>
  <si>
    <t>CAR CUNDINAMARCA</t>
  </si>
  <si>
    <t>Un representante de la Corporación Autonoma Regional de Cundinamarca - CAR</t>
  </si>
  <si>
    <t>Ministerio Público</t>
  </si>
  <si>
    <t>El Personero Municipal</t>
  </si>
  <si>
    <t>Gremios</t>
  </si>
  <si>
    <t>Un representante del Comité de Cafeteros y otro del comite de Ganaderos</t>
  </si>
  <si>
    <t>Institución Estatal</t>
  </si>
  <si>
    <t>Un representante de las Instituciones policiales</t>
  </si>
  <si>
    <t>Asociaciones</t>
  </si>
  <si>
    <t>Presidente de Asojuntas</t>
  </si>
  <si>
    <t>Un representante de los sectores productivos (porcicultura, ganaderia, Avicultura, Viveros, Aromaticas)</t>
  </si>
  <si>
    <t>Tena</t>
  </si>
  <si>
    <t>LUISA FERNANDA GAONA GARCÍA</t>
  </si>
  <si>
    <t>odama@tena-cundinamarca.gov.co</t>
  </si>
  <si>
    <t>Viotá</t>
  </si>
  <si>
    <t>PAOLA ANDREA MUÑOZ OBANDO</t>
  </si>
  <si>
    <t>coordinadormambienteviota@gmail.com</t>
  </si>
  <si>
    <t>Ubate</t>
  </si>
  <si>
    <t>Carmen de carupa</t>
  </si>
  <si>
    <t>Cucunubá</t>
  </si>
  <si>
    <t>Fúquene</t>
  </si>
  <si>
    <t>Guachetá</t>
  </si>
  <si>
    <t>Lenguazaque</t>
  </si>
  <si>
    <t>Simijaca</t>
  </si>
  <si>
    <t>Susa</t>
  </si>
  <si>
    <t>Sutatausa</t>
  </si>
  <si>
    <t>Tausa</t>
  </si>
  <si>
    <t>Ubaté</t>
  </si>
  <si>
    <t>SEGUIMIENTO Y EVALUACIÓN VIGENCIA 2020</t>
  </si>
  <si>
    <t>SEGUIMIENTO Y EVALUACIÓN VIGENCIA 2021</t>
  </si>
  <si>
    <t>SEGUIMIENTO Y EVALUACIÓN VIGENCIA 2022</t>
  </si>
  <si>
    <t>SEGUIMIENTO Y EVALUACIÓN VIGENCIA 2023</t>
  </si>
  <si>
    <r>
      <rPr>
        <b/>
        <sz val="12"/>
        <color theme="0"/>
        <rFont val="Arial"/>
        <family val="2"/>
      </rPr>
      <t xml:space="preserve">% DE AVANCE DEL PROGRAMA NO.1 DEL PTEA PARA EL CUATRIENIO 
2020-2023
</t>
    </r>
    <r>
      <rPr>
        <b/>
        <sz val="9"/>
        <color theme="0"/>
        <rFont val="Arial"/>
        <family val="2"/>
      </rPr>
      <t>(Metas Desarrolladas/Metas Proyectadas)*100</t>
    </r>
  </si>
  <si>
    <r>
      <rPr>
        <b/>
        <sz val="12"/>
        <color theme="0"/>
        <rFont val="Arial"/>
        <family val="2"/>
      </rPr>
      <t xml:space="preserve">% DE AVANCE DEL PTEA PARA EL CUATRIENIO
2020-2023
</t>
    </r>
    <r>
      <rPr>
        <b/>
        <sz val="9"/>
        <color theme="0"/>
        <rFont val="Arial"/>
        <family val="2"/>
      </rPr>
      <t>(% DE AVANCE DE LOS PROGRAMAS/NÚMERO TOTAL DE PROGRAMAS FORMULADOS)*100</t>
    </r>
  </si>
  <si>
    <t>SEGUIMIENTO IMPLEMENTACIÓN PTEA</t>
  </si>
  <si>
    <t>EVALUACIÓN IMPLEMENTACIÓN PTEA</t>
  </si>
  <si>
    <r>
      <rPr>
        <b/>
        <sz val="12"/>
        <color theme="1"/>
        <rFont val="Arial"/>
        <family val="2"/>
      </rPr>
      <t xml:space="preserve">ACTORES SOCIALES IDENTIFICADOS PARA PARTICIPAR EN LA ACTIVIDAD
</t>
    </r>
    <r>
      <rPr>
        <sz val="12"/>
        <color theme="1"/>
        <rFont val="Arial"/>
        <family val="2"/>
      </rPr>
      <t>(DESCRIPCIÓN)</t>
    </r>
  </si>
  <si>
    <r>
      <rPr>
        <b/>
        <sz val="12"/>
        <color theme="1"/>
        <rFont val="Arial"/>
        <family val="2"/>
      </rPr>
      <t xml:space="preserve">CANTIDAD DE ACTORES SOCIALES IDENTIFICADOS PARA PARTICIPAR EN LA </t>
    </r>
    <r>
      <rPr>
        <sz val="12"/>
        <color theme="1"/>
        <rFont val="Arial"/>
        <family val="2"/>
      </rPr>
      <t>ACTIVIDAD
(NÚMERO)</t>
    </r>
  </si>
  <si>
    <t>DESCRIPCIÓN DE LA ACTIVIDAD DESARROLLADA</t>
  </si>
  <si>
    <t>ACTORES SOCIALES PARTICIPANTES
(DESCRIPCIÓN)</t>
  </si>
  <si>
    <t>CANTIDAD DE ACTORES SOCIALES PARTICIPANTES
(NÚMERO)</t>
  </si>
  <si>
    <t>CUMPLIMIENTO DE LA META SEGÚN EL INDICADOR DE GESTIÓN</t>
  </si>
  <si>
    <t>ENTIDADES PARTICIPANTES</t>
  </si>
  <si>
    <t>MATERIAL O INCENTIVOS UTILIZADOS</t>
  </si>
  <si>
    <t>LOCALIZACIÓN DE LA ACTIVIDAD O INDICAR EL MEDIO VIRTUAL UTILIZADO</t>
  </si>
  <si>
    <r>
      <rPr>
        <sz val="12"/>
        <color theme="1"/>
        <rFont val="Arial"/>
        <family val="2"/>
      </rPr>
      <t>SOPORTES DE VERIFICACIÓN</t>
    </r>
    <r>
      <rPr>
        <b/>
        <sz val="12"/>
        <color theme="1"/>
        <rFont val="Arial"/>
        <family val="2"/>
      </rPr>
      <t xml:space="preserve">
</t>
    </r>
    <r>
      <rPr>
        <sz val="12"/>
        <color theme="1"/>
        <rFont val="Arial"/>
        <family val="2"/>
      </rPr>
      <t xml:space="preserve">(Actas, Informes de Actividades, Listados de Asistencia, Registro Fotográfico o videográfico) </t>
    </r>
  </si>
  <si>
    <t>COSTO TOTAL DE LA ACTIVIDAD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</si>
  <si>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</si>
  <si>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</si>
  <si>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</si>
  <si>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 1 DEL PTEA AÑO 2020
</t>
    </r>
    <r>
      <rPr>
        <sz val="12"/>
        <color theme="1"/>
        <rFont val="Arial"/>
        <family val="2"/>
      </rPr>
      <t>(METAS DESARROLLADAS/TOTAL METAS PROYECTADAS)*100</t>
    </r>
  </si>
  <si>
    <t>ACTORES SOCIALES IDENTIFICADOS PARA PARTICIPAR EN LA ACTIVIDAD
(DESCRIPCIÓN)</t>
  </si>
  <si>
    <t>CANTIDAD DE ACTORES SOCIALES IDENTIFICADOS PARA PARTICIPAR EN LA ACTIVIDAD
(NÚMERO)</t>
  </si>
  <si>
    <t xml:space="preserve">SOPORTES DE VERIFICACIÓN
(Actas, Informes de Actividades, Listados de Asistencia, Registro Fotográfico o videográfico)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</si>
  <si>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</si>
  <si>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</si>
  <si>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</si>
  <si>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2021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</si>
  <si>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</si>
  <si>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</si>
  <si>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</si>
  <si>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2022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</si>
  <si>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</si>
  <si>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</si>
  <si>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</si>
  <si>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2023
</t>
    </r>
    <r>
      <rPr>
        <sz val="12"/>
        <color theme="1"/>
        <rFont val="Arial"/>
        <family val="2"/>
      </rPr>
      <t>(METAS DESARROLLADAS/TOTAL METAS PROYECTADAS)*100</t>
    </r>
  </si>
  <si>
    <t>INSTRUMENTO DE SEGUIMIENTO Y EVALUACIÓN PLANES TERRITORIALES DE EDUCACIÓN AMBIENTAL -PTEA DE LA JURISDICCIÓN CAR</t>
  </si>
  <si>
    <t>SEGUIMIENTO PLANES TERRITORIALES DE EDUCACIÓN AMBIENTAL -PTEA</t>
  </si>
  <si>
    <t>EVALUACIÓN PLANES TERRITORIALES DE EDUCACIÓN AMBIENTAL -PTEA VIGENCIA 2020</t>
  </si>
  <si>
    <t>EVALUACIÓN PLANES TERRITORIALES DE EDUCACIÓN AMBIENTAL -PTEA VIGENCIA 2021</t>
  </si>
  <si>
    <t>EVALUACIÓN PLANES TERRITORIALES DE EDUCACIÓN AMBIENTAL -PTEA VIGENCIA 2022</t>
  </si>
  <si>
    <t>EVALUACIÓN PLANES TERRITORIALES DE EDUCACIÓN AMBIENTAL -PTEA  VIGENCIA 2023</t>
  </si>
  <si>
    <t>% DE AVANCE DEL PTEA PARA EL CUATRIENIO
2020-2023
(% Avance de los Programas/Número Total de Programas Formulados)*100</t>
  </si>
  <si>
    <t>PRESUPUESTO ESTIMADO  
PTEA PARA EL CUATRIENIO
2020-2023</t>
  </si>
  <si>
    <t>VALOR EJECUTADO DEL PRESUPUESTO ESTIMADO
PTEA PARA EL CUATRIENIO
2020-2023</t>
  </si>
  <si>
    <r>
      <rPr>
        <b/>
        <sz val="12"/>
        <color theme="0"/>
        <rFont val="Arial"/>
        <family val="2"/>
      </rPr>
      <t xml:space="preserve">% EJECUCIÓN VALOR PRESUPUESTADO PTEA PARA EL CUATRIENIO
2020-2023
</t>
    </r>
    <r>
      <rPr>
        <sz val="12"/>
        <color theme="0"/>
        <rFont val="Arial"/>
        <family val="2"/>
      </rPr>
      <t>(Presupuesto Ejecutado/Presupuesto Estimado)*100</t>
    </r>
  </si>
  <si>
    <t>PTEA 2020-2023 ACTUALIZADO
(SI/NO)</t>
  </si>
  <si>
    <t>NÚMERO DE PROGRAMAS ESTRATÉGICOS ESTABLECIDOS EN EL PTEA</t>
  </si>
  <si>
    <t>NÚMERO DE PROYECTOS ESTABLECIDOS EN EL PTEA</t>
  </si>
  <si>
    <t>NÚMERO DE ACTIVIDADES ESTABLECIDAS EN EL PTEA</t>
  </si>
  <si>
    <t>NÚMERO DE METAS FORMULADAS EN EL PTEA</t>
  </si>
  <si>
    <t>NÚMERO DE ESTRATEGIAS DE LA POLÍTICA NACIONAL DE EDUCACIÓN AMBIENTAL -PNEA ARTICULADAS CON EL PTEA</t>
  </si>
  <si>
    <t>PRESUPUESTO ESTIMADO 
PTEA 2020</t>
  </si>
  <si>
    <t>VALOR EJECUTADO DEL PRESUPUESTO ESTIMADO
PTEA 2020</t>
  </si>
  <si>
    <r>
      <rPr>
        <b/>
        <sz val="12"/>
        <color theme="1"/>
        <rFont val="Arial"/>
        <family val="2"/>
      </rPr>
      <t xml:space="preserve">% EJECUCIÓN VALOR PRESUPUESTADO
</t>
    </r>
    <r>
      <rPr>
        <sz val="12"/>
        <color theme="1"/>
        <rFont val="Arial"/>
        <family val="2"/>
      </rPr>
      <t>(COSTO TOTAL DE LA ACTIVIDAD/COSTO ESTIMADO ANUAL)*100</t>
    </r>
  </si>
  <si>
    <r>
      <rPr>
        <b/>
        <sz val="12"/>
        <color theme="1"/>
        <rFont val="Arial"/>
        <family val="2"/>
      </rPr>
      <t xml:space="preserve">% AVANCE DEL INDICADOR DE GESTIÓN DEL PROGRAMA NO.1 DEL </t>
    </r>
    <r>
      <rPr>
        <sz val="12"/>
        <color theme="1"/>
        <rFont val="Arial"/>
        <family val="2"/>
      </rPr>
      <t>PTEA AÑO 2020
(Metas Desarrolladas/Total Metas Proyectadas)*100</t>
    </r>
  </si>
  <si>
    <r>
      <rPr>
        <b/>
        <sz val="12"/>
        <color theme="1"/>
        <rFont val="Arial"/>
        <family val="2"/>
      </rPr>
      <t xml:space="preserve">% AVANCE DEL INDICADOR DE GESTIÓN DEL PROGRAMA NO.2 DEL PTEA AÑO 2020
</t>
    </r>
    <r>
      <rPr>
        <sz val="12"/>
        <color theme="1"/>
        <rFont val="Arial"/>
        <family val="2"/>
      </rPr>
      <t>(Metas Desarrolladas/Total Metas Proyectadas)*100</t>
    </r>
  </si>
  <si>
    <r>
      <rPr>
        <b/>
        <sz val="12"/>
        <color theme="1"/>
        <rFont val="Arial"/>
        <family val="2"/>
      </rPr>
      <t xml:space="preserve">% AVANCE DEL INDICADOR DE GESTIÓN DEL PROGRAMA NO.3 DEL PTEA AÑO 2020
</t>
    </r>
    <r>
      <rPr>
        <sz val="12"/>
        <color theme="1"/>
        <rFont val="Arial"/>
        <family val="2"/>
      </rPr>
      <t>(Metas Desarrolladas/Total Metas Proyectadas)*100</t>
    </r>
  </si>
  <si>
    <r>
      <rPr>
        <b/>
        <sz val="12"/>
        <color theme="1"/>
        <rFont val="Arial"/>
        <family val="2"/>
      </rPr>
      <t xml:space="preserve">% AVANCE DEL INDICADOR DE GESTIÓN DEL PROGRAMA NO.4 DEL PTEA AÑO 2020
</t>
    </r>
    <r>
      <rPr>
        <sz val="12"/>
        <color theme="1"/>
        <rFont val="Arial"/>
        <family val="2"/>
      </rPr>
      <t>(Metas Desarrolladas/Total Metas Proyectadas)*100</t>
    </r>
  </si>
  <si>
    <r>
      <rPr>
        <b/>
        <sz val="12"/>
        <color theme="1"/>
        <rFont val="Arial"/>
        <family val="2"/>
      </rPr>
      <t xml:space="preserve">% DE AVANCE DEL INDICADOR DE GESTIÓN DEL PROGRAMA NO.5 DEL PTEA AÑO 2020
</t>
    </r>
    <r>
      <rPr>
        <sz val="12"/>
        <color theme="1"/>
        <rFont val="Arial"/>
        <family val="2"/>
      </rPr>
      <t>(Metas Desarrolladas/Total Metas Proyectadas)*100</t>
    </r>
  </si>
  <si>
    <t>% AVANCE DEL INDICADOR DE GESTIÓN DEL PROGRAMA NO.6 DEL PTEA
(Metas Desarrolladas/Total Metas Proyectadas)*100</t>
  </si>
  <si>
    <t>% AVANCE INDICADOR DE GESTIÓN DEL PTEA 
2020
(% De Avance de los Programas/Número Total de Programas Proyectados en el PTEA)*100</t>
  </si>
  <si>
    <t>PRESUPUESTO ESTIMADO 
PTEA 2021</t>
  </si>
  <si>
    <t>VALOR EJECUTADO DEL PRESUPUESTO ESTIMADO
PTEA 2021</t>
  </si>
  <si>
    <r>
      <rPr>
        <b/>
        <sz val="12"/>
        <color theme="1"/>
        <rFont val="Arial"/>
        <family val="2"/>
      </rPr>
      <t xml:space="preserve">% EJECUCIÓN VALOR PRESUPUESTADO 2021
</t>
    </r>
    <r>
      <rPr>
        <sz val="12"/>
        <color theme="1"/>
        <rFont val="Arial"/>
        <family val="2"/>
      </rPr>
      <t>(COSTO TOTAL DE LA ACTIVIDAD/COSTO ESTIMADO ANUAL)*100</t>
    </r>
  </si>
  <si>
    <t>% AVANCE DEL INDICADOR DE GESTIÓN DEL PROGRAMA NO.1 DEL PTEA AÑO 2021
(Metas Desarrolladas/Total Metas Proyectadas)*100</t>
  </si>
  <si>
    <t>% AVANCE DEL INDICADOR DE GESTIÓN DEL PROGRAMA NO.2 DEL PTEA AÑO 2021
(Metas Desarrolladas/Total Metas Proyectadas)*100</t>
  </si>
  <si>
    <t>% AVANCE DEL INDICADOR DE GESTIÓN DEL PROGRAMA NO.3 DEL PTEA AÑO 2021
(Metas Desarrolladas/Total Metas Proyectadas)*100</t>
  </si>
  <si>
    <t>% AVANCE DEL INDICADOR DE GESTIÓN DEL PROGRAMA NO.4 DEL PTEA AÑO 2021
(Metas Desarrolladas/Total Metas Proyectadas)*100</t>
  </si>
  <si>
    <r>
      <rPr>
        <b/>
        <sz val="12"/>
        <color theme="1"/>
        <rFont val="Arial"/>
        <family val="2"/>
      </rPr>
      <t xml:space="preserve">% DE AVANCE DEL INDICADOR DE GESTIÓN DEL PROGRAMA NO.5 DEL PTEA AÑO 2021
</t>
    </r>
    <r>
      <rPr>
        <sz val="12"/>
        <color theme="1"/>
        <rFont val="Arial"/>
        <family val="2"/>
      </rPr>
      <t>(Metas Desarrolladas/Total Metas Proyectadas)*100</t>
    </r>
  </si>
  <si>
    <t>% AVANCE DEL INDICADOR DE GESTIÓN DEL PROGRAMA NO.6 DEL PTEA AÑO 2021
(Metas Desarrolladas/Total Metas Proyectadas)*100</t>
  </si>
  <si>
    <t>% AVANCE INDICADOR DE GESTIÓN DEL PTEA 
2021
(% De Avance de los Programas/Número de Programas Proyectados en el PTEA)*100</t>
  </si>
  <si>
    <t>PRESUPUESTO ESTIMADO 
PTEA 2022</t>
  </si>
  <si>
    <t>VALOR EJECUTADO DEL PRESUPUESTO ESTIMADO
PTEA 2022</t>
  </si>
  <si>
    <r>
      <rPr>
        <b/>
        <sz val="12"/>
        <color theme="1"/>
        <rFont val="Arial"/>
        <family val="2"/>
      </rPr>
      <t xml:space="preserve">% EJECUCIÓN VALOR PRESUPUESTADO 2022
</t>
    </r>
    <r>
      <rPr>
        <sz val="12"/>
        <color theme="1"/>
        <rFont val="Arial"/>
        <family val="2"/>
      </rPr>
      <t>(COSTO TOTAL DE LA ACTIVIDAD/COSTO ESTIMADO ANUAL)*100</t>
    </r>
  </si>
  <si>
    <t>% AVANCE DEL INDICADOR DE GESTIÓN DEL PROGRAMA NO.1 DEL PTEA AÑO 2022
(Metas Desarrolladas/Total Metas Proyectadas)*100</t>
  </si>
  <si>
    <t>% AVANCE DEL INDICADOR DE GESTIÓN DEL PROGRAMA NO.2 DEL PTEA AÑO 2022
(Metas Desarrolladas/Total Metas Proyectadas)*100</t>
  </si>
  <si>
    <t>% AVANCE DEL INDICADOR DE GESTIÓN DEL PROGRAMA NO.3 DEL PTEA AÑO 2022
(Metas Desarrolladas/Total Metas Proyectadas)*100</t>
  </si>
  <si>
    <t>% AVANCE DEL INDICADOR DE GESTIÓN DEL PROGRAMA NO.4 DEL PTEA AÑO 2022
(Metas Desarrolladas/Total Metas Proyectadas)*100</t>
  </si>
  <si>
    <r>
      <rPr>
        <b/>
        <sz val="12"/>
        <color theme="1"/>
        <rFont val="Arial"/>
        <family val="2"/>
      </rPr>
      <t xml:space="preserve">% DE AVANCE DEL INDICADOR DE GESTIÓN DEL PROGRAMA NO.5 DEL PTEA AÑO 2022
</t>
    </r>
    <r>
      <rPr>
        <sz val="12"/>
        <color theme="1"/>
        <rFont val="Arial"/>
        <family val="2"/>
      </rPr>
      <t>(Metas Desarrolladas/Total Metas Proyectadas)*100</t>
    </r>
  </si>
  <si>
    <t>% AVANCE DEL INDICADOR DE GESTIÓN DEL PROGRAMA NO.6 DEL PTEA AÑO 2022
(Metas Desarrolladas/Total Metas Proyectadas)*100</t>
  </si>
  <si>
    <t>% AVANCE INDICADOR DE GESTIÓN DEL PTEA 
2022
(% De Avance de los Programas/Número de Programas Proyectados en el PTEA)*100</t>
  </si>
  <si>
    <t>PRESUPUESTO ESTIMADO 
PTEA 2023</t>
  </si>
  <si>
    <t>VALOR EJECUTADO DEL PRESUPUESTO ESTIMADO
PTEA 2023</t>
  </si>
  <si>
    <r>
      <rPr>
        <b/>
        <sz val="12"/>
        <color theme="1"/>
        <rFont val="Arial"/>
        <family val="2"/>
      </rPr>
      <t xml:space="preserve">% EJECUCIÓN VALOR PRESUPUESTADO 2023
</t>
    </r>
    <r>
      <rPr>
        <sz val="12"/>
        <color theme="1"/>
        <rFont val="Arial"/>
        <family val="2"/>
      </rPr>
      <t>(COSTO TOTAL DE LA ACTIVIDAD/COSTO ESTIMADO ANUAL)*100</t>
    </r>
  </si>
  <si>
    <t>% AVANCE DEL INDICADOR DE GESTIÓN DEL PROGRAMA NO.1 DEL PTEA AÑO 2023
(Metas Desarrolladas/Total Metas Proyectadas)*100</t>
  </si>
  <si>
    <t>% AVANCE DEL INDICADOR DE GESTIÓN DEL PROGRAMA NO.2 DEL PTEA AÑO 2023
(Metas Desarrolladas/Total Metas Proyectadas)*100</t>
  </si>
  <si>
    <t>% AVANCE DEL INDICADOR DE GESTIÓN DEL PROGRAMA NO.3 DEL PTEA AÑO 2023
(Metas Desarrolladas/Total Metas Proyectadas)*100</t>
  </si>
  <si>
    <t>% AVANCE DEL INDICADOR DE GESTIÓN DEL PROGRAMA NO.4 DEL PTEA AÑO 2023
(Metas Desarrolladas/Total Metas Proyectadas)*100</t>
  </si>
  <si>
    <r>
      <rPr>
        <b/>
        <sz val="12"/>
        <color theme="1"/>
        <rFont val="Arial"/>
        <family val="2"/>
      </rPr>
      <t xml:space="preserve">% DE AVANCE DEL INDICADOR DE GESTIÓN DEL PROGRAMA NO.5 DEL PTEA AÑO 2023
</t>
    </r>
    <r>
      <rPr>
        <sz val="12"/>
        <color theme="1"/>
        <rFont val="Arial"/>
        <family val="2"/>
      </rPr>
      <t>(Metas Desarrolladas/Total Metas Proyectadas)*100</t>
    </r>
  </si>
  <si>
    <t>% AVANCE DEL INDICADOR DE GESTIÓN DEL PROGRAMA NO.6 DEL PTEA AÑO 2023
(Metas Desarrolladas/Total Metas Proyectadas)*100</t>
  </si>
  <si>
    <t>% AVANCE INDICADOR DE GESTIÓN DEL PTEA 
2023
(% De Avance de los Programas/Número de Programas Proyectados en el PTEA)*100</t>
  </si>
  <si>
    <t>Quebradanegra</t>
  </si>
  <si>
    <t>Beltrán</t>
  </si>
  <si>
    <t>El Peñon</t>
  </si>
  <si>
    <t>La Palma</t>
  </si>
  <si>
    <t>Zipaquirá</t>
  </si>
  <si>
    <t>Arbeláez</t>
  </si>
  <si>
    <t>http://sigam.car.gov.co/course/view.php?id=92&amp;sectionid=899</t>
  </si>
  <si>
    <t>http://sigam.car.gov.co/course/view.php?id=93&amp;sectionid=909</t>
  </si>
  <si>
    <t>http://sigam.car.gov.co/course/view.php?id=94&amp;sectionid=919</t>
  </si>
  <si>
    <t>http://sigam.car.gov.co/course/view.php?id=95&amp;sectionid=929</t>
  </si>
  <si>
    <t>http://sigam.car.gov.co/course/view.php?id=96&amp;sectionid=939</t>
  </si>
  <si>
    <t>http://sigam.car.gov.co/course/view.php?id=97&amp;sectionid=1223</t>
  </si>
  <si>
    <t>http://sigam.car.gov.co/course/view.php?id=98&amp;sectionid=959</t>
  </si>
  <si>
    <t>CUNDINAMARCA</t>
  </si>
  <si>
    <t>TEQUENDAMA</t>
  </si>
  <si>
    <t>http://sigam.car.gov.co/course/view.php?id=99&amp;sectionid=1258</t>
  </si>
  <si>
    <t>SI</t>
  </si>
  <si>
    <t>No Aplica</t>
  </si>
  <si>
    <t>http://sigam.car.gov.co/course/view.php?id=100&amp;sectionid=979</t>
  </si>
  <si>
    <t>http://sigam.car.gov.co/course/view.php?id=101#section-9</t>
  </si>
  <si>
    <t>DIRECCIÓN REGIONAL ALMEIDAS Y MUNICIPIO DE GUATAVITA</t>
  </si>
  <si>
    <t>Ítem</t>
  </si>
  <si>
    <t>INSTRUMENTOS DE PLANIFICACIÓN</t>
  </si>
  <si>
    <t>TOTAL</t>
  </si>
  <si>
    <t>PORCENTAJE</t>
  </si>
  <si>
    <t>PNEA 2002</t>
  </si>
  <si>
    <t>ODS 2015-2030</t>
  </si>
  <si>
    <t>PND 2018-2022</t>
  </si>
  <si>
    <t>PGAR 2012-2023 CAR</t>
  </si>
  <si>
    <t>PAC 2020-2023 CAR</t>
  </si>
  <si>
    <t>PDD 2020-2024 Cundinamarca</t>
  </si>
  <si>
    <t>POMCA Río Bogotá</t>
  </si>
  <si>
    <t>POMCA Río Alto Suarez</t>
  </si>
  <si>
    <t>POMCA Río Garagoa</t>
  </si>
  <si>
    <t>PDM 2020-2023</t>
  </si>
  <si>
    <t>PBOT</t>
  </si>
  <si>
    <t>EOT</t>
  </si>
  <si>
    <t>PUEAA</t>
  </si>
  <si>
    <t>PSMV</t>
  </si>
  <si>
    <t>PGIRS</t>
  </si>
  <si>
    <t>PMGRD</t>
  </si>
  <si>
    <t>Plan de Acción SIGAM</t>
  </si>
  <si>
    <t>DIRECCIÓN REGIONAL ALTO MAGDALENA</t>
  </si>
  <si>
    <t>POMCA Río Seco y otros afluentes directos al Magdalena</t>
  </si>
  <si>
    <t>POT</t>
  </si>
  <si>
    <t xml:space="preserve"> DIRECCIÓN REGIONAL BAJO MAGDALENA</t>
  </si>
  <si>
    <t>POMCA Río Negro</t>
  </si>
  <si>
    <t>DIRECCIÓN REGIONAL CHIQUINQUIRÁ</t>
  </si>
  <si>
    <t>PDD 2020-2024 Boyacá</t>
  </si>
  <si>
    <t>POMCA Río Carare Minero</t>
  </si>
  <si>
    <t>DIRECCIÓN REGIONAL SUMAPAZ</t>
  </si>
  <si>
    <t>POMCA Río Sumapaz</t>
  </si>
  <si>
    <t>lizeth.varela@chia.gov.co</t>
  </si>
  <si>
    <t>EVALUACIÓN DE LA ARTICULACIÓN DEL PLAN TERRITORIAL DE EDUCACIÓN AMBIENTAL 2020-2023 CON INSTRUMENTOS DE PLANIFICACIÓN TERRITORIAL CON INCIDENCIA EN EL TERRITORIO JURISDICCIÓN CAR</t>
  </si>
  <si>
    <t>CRITERIOS DE CALIFICACIÓN SEGÚN EL NIVEL DE ARTICULACIÓN DE LA MATRIZ DE ARMONIZACIÓN</t>
  </si>
  <si>
    <t>INFORMACIÓN GENERAL</t>
  </si>
  <si>
    <t>POLÍTICA NACIONAL DE EDUCACIÓN AMBIENTAL - PNEA</t>
  </si>
  <si>
    <t>INTERNACIONAL</t>
  </si>
  <si>
    <t>NACIONAL</t>
  </si>
  <si>
    <t>ARTICULACIÓN PLAN TERRITORIAL DE EDUCACIÓN AMBIENTAL 2020-2023 CON INSTRUMENTOS DE PLANIFICACIÓN TERRITORIAL DEL ORDEN REGIONAL</t>
  </si>
  <si>
    <t>ARTICULACIÓN PLAN TERRITORIAL DE EDUCACIÓN AMBIENTAL 2020-2023 CON INSTRUMENTOS DE PLANIFICACIÓN TERRITORIAL DEL ORDEN MUNICIPAL</t>
  </si>
  <si>
    <t>FECHA ACTA DE REUNIÓN DONDE EL CIDEA Y/O SECRETARIO TÉCNICO ADOPTO EL PTEA 2020-2023</t>
  </si>
  <si>
    <t>PTEA 2020-2023 ARTICULADO CON ESTRATEGIAS DE LA POLÍTICA NACIONAL DE EDUCACIÓN AMBIENTAL -PNEA 2002 (SI/NO)</t>
  </si>
  <si>
    <t>PTEA 2020-2023 ARTICULADO CON LOS OBJETIVOS DE DESARROLLO SOSTENIBLE CO 2015-2030 
(SI/NO)</t>
  </si>
  <si>
    <t>PTEA 2020-2023 ARTICULADO CON EL PLAN NACIONAL DE DESARROLLO 2018-2022 "PACTO POR COLOMBIA, PACTO POR LA EQUIDAD"  (SI/NO)</t>
  </si>
  <si>
    <t>PTEA 2020-2023 ARTICULADO CON ESTRATEGIAS DE LA POLÍTICA DEPARTAMENTAL DE EDUCACIÓN AMBIENTAL DE CUNDINAMARCA (SI/NO/NO APLICA)</t>
  </si>
  <si>
    <t>PTEA 2020-2023 ARTICULADO CON ESTRATEGIAS DE LA POLÍTICA DEPARTAMENTAL DE EDUCACIÓN AMBIENTAL DE BOYACA (SI/NO/NO APLICA)</t>
  </si>
  <si>
    <t>PTEA 2020-2023 ARTICULADO CON ESTRATEGIAS DE LA POLÍTICA DISTRITAL DE EDUCACIÓN AMBIENTAL (SI/NO/NO APLICA)</t>
  </si>
  <si>
    <t>PTEA 2020-2023 ARTICULADO CON EL PLAN DE GESTIÓN AMBIENTAL REGIONAL - PGAR 2012-2023 CAR (SI/NO)</t>
  </si>
  <si>
    <t>PTEA 2020-2023 ARTICULADO CON EL PLAN DE ACCIÓN CUATRIENAL DE LA CAR - PAC 2020-2023 (SI/NO)</t>
  </si>
  <si>
    <t>PTEA 2020-2023 ARTICULADO CON EL PLAN DE DESARROLLO DEPARTAMENTAL DE CUNDINAMARCA 2020-2024 (SI/NO/NO APLICA)</t>
  </si>
  <si>
    <t>PTEA 2020-2023 ARTICULADO CON EL PLAN DE DESARROLLO DEPARTAMENTAL DE BOYACÁ 2020-2024 (SI/NO/NO APLICA)</t>
  </si>
  <si>
    <t>PTEA 2020-2023 ARTICULADO CON EL PLAN DE DESARROLLO DISTRITAL DE BOGOTÁ 2020-2024 (SI/NO/NO APLICA)</t>
  </si>
  <si>
    <t>PTEA 2020-2023 ARTICULADO CON EL POMCA RÍO BOGOTÁ "RESOLUCIÓN 957 08 DE ABRIL DE 2019" 
(SI/NO/NO APLICA)</t>
  </si>
  <si>
    <r>
      <rPr>
        <b/>
        <sz val="12"/>
        <color theme="1"/>
        <rFont val="Calibri"/>
        <family val="2"/>
      </rPr>
      <t xml:space="preserve">PTEA 2020-2023 ARTICULADO CON EL POMCA RÍO NEGRO </t>
    </r>
    <r>
      <rPr>
        <b/>
        <sz val="12"/>
        <color rgb="FFFF0000"/>
        <rFont val="Calibri"/>
        <family val="2"/>
      </rPr>
      <t xml:space="preserve">"RESOLUCIÓN" </t>
    </r>
    <r>
      <rPr>
        <b/>
        <sz val="12"/>
        <color theme="1"/>
        <rFont val="Calibri"/>
        <family val="2"/>
      </rPr>
      <t xml:space="preserve">
(SI/NO/NO APLICA)
ESTA EN PROCESO DE FORMULACIÓN</t>
    </r>
  </si>
  <si>
    <r>
      <rPr>
        <b/>
        <sz val="12"/>
        <color theme="1"/>
        <rFont val="Calibri"/>
        <family val="2"/>
      </rPr>
      <t xml:space="preserve">PTEA 2020-2023 ARTICULADO CON EL POMCA RÍO SUMAPAZ </t>
    </r>
    <r>
      <rPr>
        <b/>
        <sz val="12"/>
        <color rgb="FFFF0000"/>
        <rFont val="Calibri"/>
        <family val="2"/>
      </rPr>
      <t xml:space="preserve">"RESOLUCIÓN " </t>
    </r>
    <r>
      <rPr>
        <b/>
        <sz val="12"/>
        <color theme="1"/>
        <rFont val="Calibri"/>
        <family val="2"/>
      </rPr>
      <t xml:space="preserve">
(SI/NO/NO APLICA)
ESTA EN PROCESO DE FORMULACIÓN</t>
    </r>
  </si>
  <si>
    <t>PTEA 2020-2023 ARTICULADO CON EL POMCA RÍO SECO Y OTROS AFLUENTES DIRECTOS AL MAGDALENA "RESOLUCIÓN CAR 1940 DEL 15 DE JULIO DE 2019" 
(SI/NO/NO APLICA)</t>
  </si>
  <si>
    <t>PTEA 2020-2023 ARTICULADO CON EL POMCA RÍO ALTO SUAREZ "RESOLUCIÓN CAR 1712 DEL 09 DE JULIO DE 2018" 
(SI/NO/NO APLICA)</t>
  </si>
  <si>
    <t>PTEA 2020-2023 ARTICULADO CON EL POMCA RÍO BAJO Y MEDIO SUAREZ "RESOLUCIÓN CAR 4238 DEL 24 DE DICIEMBRE 2018" 
(SI/NO/NO APLICA)</t>
  </si>
  <si>
    <t>PTEA 2020-2023 ARTICULADO CON EL POMCA RÍO CARARE MINERO "RESOLUCIÓN CAR 598 DEL 28 DE MARZO DE 2019" 
(SI/NO/NO APLICA)</t>
  </si>
  <si>
    <r>
      <rPr>
        <b/>
        <sz val="12"/>
        <color theme="1"/>
        <rFont val="Calibri"/>
        <family val="2"/>
      </rPr>
      <t>PTEA 2020-2023 ARTICULADO CON EL POMCA RÍO GARAG</t>
    </r>
    <r>
      <rPr>
        <b/>
        <sz val="12"/>
        <color theme="1"/>
        <rFont val="Calibri"/>
        <family val="2"/>
      </rPr>
      <t xml:space="preserve">OA "RESOLUCIÓN CAR 3808 DEL 3 DE DICIEMBRE DEL 2018" </t>
    </r>
    <r>
      <rPr>
        <b/>
        <sz val="12"/>
        <color theme="1"/>
        <rFont val="Calibri"/>
        <family val="2"/>
      </rPr>
      <t xml:space="preserve">
(SI/NO/NO APLICA)</t>
    </r>
  </si>
  <si>
    <r>
      <rPr>
        <b/>
        <sz val="12"/>
        <color theme="1"/>
        <rFont val="Calibri"/>
        <family val="2"/>
      </rPr>
      <t xml:space="preserve">PTEA 2020-2023 ARTICULADO CON EL POMCA RÍO GUAVIO </t>
    </r>
    <r>
      <rPr>
        <b/>
        <sz val="12"/>
        <color theme="1"/>
        <rFont val="Calibri"/>
        <family val="2"/>
      </rPr>
      <t xml:space="preserve">"RESOLUCIÓN CAR 3247 DEL 31 DE OCTUBRE DE 2019" </t>
    </r>
    <r>
      <rPr>
        <b/>
        <sz val="12"/>
        <color theme="1"/>
        <rFont val="Calibri"/>
        <family val="2"/>
      </rPr>
      <t xml:space="preserve">
(SI/NO/NO APLICA)</t>
    </r>
  </si>
  <si>
    <t>PTEA 2020-2023 ARTICULADO CON EL POMCA RÍO GUAYURIBA "RESOLUCIÓN CAR 3415 DEL 13 DE NOVIEMBRE DE 2019" 
(SI/NO/NO APLICA)</t>
  </si>
  <si>
    <r>
      <rPr>
        <b/>
        <sz val="12"/>
        <color theme="1"/>
        <rFont val="Calibri"/>
        <family val="2"/>
      </rPr>
      <t>PTEA 2020-2023 ARTICULADO CON EL PLAN DE DESARROLLO MUNICIPAL</t>
    </r>
    <r>
      <rPr>
        <b/>
        <sz val="12"/>
        <color rgb="FFFF0000"/>
        <rFont val="Calibri"/>
        <family val="2"/>
      </rPr>
      <t xml:space="preserve"> </t>
    </r>
    <r>
      <rPr>
        <b/>
        <sz val="12"/>
        <color theme="1"/>
        <rFont val="Calibri"/>
        <family val="2"/>
      </rPr>
      <t>2020-2023</t>
    </r>
    <r>
      <rPr>
        <b/>
        <sz val="12"/>
        <color theme="1"/>
        <rFont val="Calibri"/>
        <family val="2"/>
      </rPr>
      <t xml:space="preserve">
(SI/NO)</t>
    </r>
  </si>
  <si>
    <t>PTEA 2020-2023 ARTICULADO CON EL PLAN DE ORDENAMIENTO TERRITORIAL - POT 
(SI/NO/NO APLICA)</t>
  </si>
  <si>
    <t>PTEA 2020-2023 ARTICULADO CON EL PLAN BASICO DE ORDENAMIENTO TERRITORIAL -PBOT 
(SI/NO/NO APLICA)</t>
  </si>
  <si>
    <t>PTEA 2020-2023 ARTICULADO CON EL ESQUEMA DE ORDENAMIENTO TERRITORIAL - EOT 
(SI/NO/NO APLICA)</t>
  </si>
  <si>
    <t>PTEA 2020-2023 ARTICULADO CON EL PROGRAMA DE USO EFICIENTE Y AHORRO DEL AGUA - PUEAA 
(SI/NO)</t>
  </si>
  <si>
    <t>PTEA 2020-2023 ARTICULADO CON EL PLAN DE SANEAMIENTO Y MANEJO DE VERTIMIENTOS - PSMV 
(SI/NO)</t>
  </si>
  <si>
    <t>PTEA 2020-2023 ARTICULADO CON EL PLAN DE GESTIÓN INTEGRAL DE RESIDUOS SÓLIDOS - PGIRS
(SI/NO)</t>
  </si>
  <si>
    <t>PTEA 2020-2023 ARTICULADO CON EL PLAN MUNICIPAL DE GESTIÓN DEL RIESGO DE DESASTRES - PMGRD
(SI/NO)</t>
  </si>
  <si>
    <t>PTEA 2020-2023 ARTICULADO CON EL PLAN DE ACCIÓN AGENDA AMBIENTAL MUNICIPAL
(SI/NO)</t>
  </si>
  <si>
    <t>ARTICULACIÓN PTEA 2020-2023 CON LAS ESTRATEGIAS DE LA POLÍTICA NACIONAL DE EDUCACIÓN AMBIENTAL - PNEA
CALIFICACIÓN (1/1)</t>
  </si>
  <si>
    <t>PTEA 2020-2023 ARTICULADO CON LOS OBJETIVOS DE DESARROLLO SOSTENIBLE CO 2015-2030
CALIFICACIÓN (1/1)</t>
  </si>
  <si>
    <t>PTEA 2020-2023 ARTICULADO CON EL PLAN NACIONAL DE DESARROLLO 2018-2022 "PACTO POR COLOMBIA, PACTO POR LA EQUIDAD"
CALIFICACIÓN (1/1)</t>
  </si>
  <si>
    <r>
      <rPr>
        <b/>
        <sz val="12"/>
        <color theme="1"/>
        <rFont val="Calibri"/>
        <family val="2"/>
      </rPr>
      <t xml:space="preserve">ARTICULACIÓN PLAN TERRITORIAL DE EDUCACIÓN AMBIENTAL 2020-2023 CON INSTRUMENTOS DE PLANIFICACIÓN TERRITORIAL DEL ORDEN REGIONAL
CALIFICACIÓN (4/4) </t>
    </r>
    <r>
      <rPr>
        <sz val="12"/>
        <color theme="1"/>
        <rFont val="Calibri"/>
        <family val="2"/>
      </rPr>
      <t>Si la puntuación es mayor a cuatro quiere decir que el municipio está bajo la jurisdicción de más de un POMCA</t>
    </r>
  </si>
  <si>
    <t>ARTICULACIÓN PLAN TERRITORIAL DE EDUCACIÓN AMBIENTAL 2020-2023 CON INSTRUMENTOS DE PLANIFICACIÓN TERRITORIAL DEL ORDEN MUNICIPAL
CALIFICACIÓN (7/7)</t>
  </si>
  <si>
    <t>PUNTUACIÓN TOTAL DEL NIVEL DE ARTICULACIÓN DE LA MATRIZ DE ARMONIZACIÓN 2020-2023
CALIFICACIÓN MAXIMA 14 PUNTOS</t>
  </si>
  <si>
    <t>PORCENTAJE DE ARTICULACIÓN MATRIZ DE ARMONIZACIÓN 2020-2023</t>
  </si>
  <si>
    <t>Nivel Básico
1-8
0%-53%</t>
  </si>
  <si>
    <t>Nivel Intermedio
9-11
54%-80%</t>
  </si>
  <si>
    <t xml:space="preserve">Nivel Alto
12-14
81%-100% </t>
  </si>
  <si>
    <t>JOSE OCTAVIO AREVALO USECHE</t>
  </si>
  <si>
    <t>joseoctarev@hotmail.com</t>
  </si>
  <si>
    <t>RUBY PUERTO</t>
  </si>
  <si>
    <t>rpuertom@car.gov.co</t>
  </si>
  <si>
    <t>MILTON CAMELO</t>
  </si>
  <si>
    <t>umata@choconta-cundinamarca.gov.co</t>
  </si>
  <si>
    <t>NO APLICA</t>
  </si>
  <si>
    <t>NO</t>
  </si>
  <si>
    <t>EDUARDO GONZALEZ</t>
  </si>
  <si>
    <t>umata.guatavita@hotmail.com</t>
  </si>
  <si>
    <t>RIGOBERTO FORERO</t>
  </si>
  <si>
    <t>umata@macheta-cundinamarca.gov.co</t>
  </si>
  <si>
    <t>DIEGO GONZALEZ</t>
  </si>
  <si>
    <t>desarrollorural@manta-cundinamarca.gov.co</t>
  </si>
  <si>
    <t>OSCAR DARIO  JIMENEZ</t>
  </si>
  <si>
    <t>secdesarrollorural@sesquile-cundinamarca.gov.co</t>
  </si>
  <si>
    <t>ARTURO MUÑOZ</t>
  </si>
  <si>
    <t>unidaddedesarrolloagropecuario@suesca-cundinamarca.gov.co</t>
  </si>
  <si>
    <t>HECTOR MUNAR</t>
  </si>
  <si>
    <t>umata@tibirita-cundinamarca.gov.co</t>
  </si>
  <si>
    <t>DIANA MARCELA QUINTERO</t>
  </si>
  <si>
    <t>agropecuaria@villapinzon-cundinamarca.gov.co</t>
  </si>
  <si>
    <t>SANDRA MILENA ROJAS GARCIA</t>
  </si>
  <si>
    <t>samiroga31@gmail.com</t>
  </si>
  <si>
    <t>ANGELICA BARRAGAN URQUIJO</t>
  </si>
  <si>
    <t>abarraganu@car.gov.co</t>
  </si>
  <si>
    <t>ALEJANDRO ESPITIA</t>
  </si>
  <si>
    <t>aguadediosumata@gmail.com</t>
  </si>
  <si>
    <t>JUAN ALEJANDRO URIBE</t>
  </si>
  <si>
    <t>uribejalejo@hotmail.com</t>
  </si>
  <si>
    <t>ORLANDO RODRIGUEZ E</t>
  </si>
  <si>
    <t>umata@narino-cundinamarca.gov.co</t>
  </si>
  <si>
    <t>RONALD FELIPE SALAZAR ABRIL</t>
  </si>
  <si>
    <t>agricultura@ricaurte-cundinamarca.gov.co</t>
  </si>
  <si>
    <t>DIANA NATALY PEREZ RODRIGUEZ</t>
  </si>
  <si>
    <t>secretariadeagricultura@tocaima-cundinamarca.gov.co</t>
  </si>
  <si>
    <t>FABIO HERIBERTO NIÑO VASQUEZ</t>
  </si>
  <si>
    <t>fabioniva66@yahoo.com</t>
  </si>
  <si>
    <t>VICTOR DARIO SILVA</t>
  </si>
  <si>
    <t>ALFER IVAN CRISTANCHO RODRIGUEZ</t>
  </si>
  <si>
    <t>desarrolloagropecuario@nilo-cundinamarca.gov.co</t>
  </si>
  <si>
    <t>RODRIGO AXL CAICEDO</t>
  </si>
  <si>
    <t>axlingenieria@gmail.com</t>
  </si>
  <si>
    <t>MARLENY ANGELICA MORALES AMEZQUITA</t>
  </si>
  <si>
    <t>mmoralesa@car.gov.co</t>
  </si>
  <si>
    <t>NICOLAS BERMUDEZ ANGEL</t>
  </si>
  <si>
    <t>sama@caparrapi-cundinamarca.gov.co</t>
  </si>
  <si>
    <t>DIANA PATRICIA TOLEDO BELTRAN</t>
  </si>
  <si>
    <t>umata@guaduas-cundinamarca.gov.c</t>
  </si>
  <si>
    <t>MAGDA YANETH DEVIA GARCIA</t>
  </si>
  <si>
    <t>umata@puertosalgar-cundinamarca.gov.co</t>
  </si>
  <si>
    <t>YEIMMY FERNANDA GALVIS OSORIO</t>
  </si>
  <si>
    <t>ygalviso@car.gov.co</t>
  </si>
  <si>
    <t>ANA MILENA AGUILAR GRANADOS-LUZ ADRIANA HURTADO ARIZA</t>
  </si>
  <si>
    <t>3153684496 - 3218495046</t>
  </si>
  <si>
    <t>aaguilarg@car.gov.co - adriana.hurtado217@outlook.es</t>
  </si>
  <si>
    <t>CAROLINE BELTRÁN</t>
  </si>
  <si>
    <t>ing.carolinebeltran@gmail.com</t>
  </si>
  <si>
    <t>DIEGO BRAVO MARTINEZ</t>
  </si>
  <si>
    <t>dbravomartinez@yahoo.com</t>
  </si>
  <si>
    <t>Sandra Gonzalez</t>
  </si>
  <si>
    <t>sgonzalezm@car.gov.co</t>
  </si>
  <si>
    <t>Diana Andrea Paez</t>
  </si>
  <si>
    <t>dianapaez8@hotmail.com</t>
  </si>
  <si>
    <t>Martha Liliana Chavez</t>
  </si>
  <si>
    <t>serviciospublicos@caldas-boyaca.gov.co</t>
  </si>
  <si>
    <t>Sandra Imelda Sanchez</t>
  </si>
  <si>
    <t>sandrasp2427@hotmail.com</t>
  </si>
  <si>
    <t>Carlos Soto</t>
  </si>
  <si>
    <t>yrico1054093@gmail.com</t>
  </si>
  <si>
    <t xml:space="preserve">Daniela Alejandra Fajardo </t>
  </si>
  <si>
    <t>sgasaboya@gmail.com</t>
  </si>
  <si>
    <t>Irma Francisca Avila</t>
  </si>
  <si>
    <t>fomentoagropecuario@sanmigueldesema-boyaca.gov.co</t>
  </si>
  <si>
    <t xml:space="preserve">ANGÉLICA HOYOS BARRERA </t>
  </si>
  <si>
    <t>angelikhoyos@gamil.com</t>
  </si>
  <si>
    <t>CAROLINA CEPEDA</t>
  </si>
  <si>
    <t>Lcepedah@car.gov.co</t>
  </si>
  <si>
    <t>Juan Sebastian Herrera delgado</t>
  </si>
  <si>
    <t>planeacion@alban-cundinamarca.gov.co    / ambiental@alban-cundinamarca.gov.co</t>
  </si>
  <si>
    <t>EDISON AVILA AVILA</t>
  </si>
  <si>
    <t>ambientallapeña@gmail.com</t>
  </si>
  <si>
    <t>SULAY MAYERLY GARCIA</t>
  </si>
  <si>
    <t>sumagasa@yahoo.es</t>
  </si>
  <si>
    <t>JUAN SEBASTIAN HERNANDEZ</t>
  </si>
  <si>
    <t>seprocom@lavega-cundinamarca.gov.co</t>
  </si>
  <si>
    <t xml:space="preserve">SIMON BUITRAGO MOYA </t>
  </si>
  <si>
    <t>sbuitragom2016@gmail.com</t>
  </si>
  <si>
    <t>lcepedah@car.gov.co</t>
  </si>
  <si>
    <t>Camila Urrea</t>
  </si>
  <si>
    <t>coordinacionambiental.nimaima@gmail.com</t>
  </si>
  <si>
    <t xml:space="preserve">NO APLICA </t>
  </si>
  <si>
    <t>Daniel Hernandez</t>
  </si>
  <si>
    <t>dhernandez@nocaima.gov.co</t>
  </si>
  <si>
    <t>MILTON OSWALDO AGUDELO RETAVISCA</t>
  </si>
  <si>
    <t>Umata@quebradanegra-cundinamarca.gov.co / juanfemed2@gmail.com</t>
  </si>
  <si>
    <t>PEDRO PATIÑO</t>
  </si>
  <si>
    <t>sedeama@sanfrancisco-cundinamarca.gov.co</t>
  </si>
  <si>
    <t>Wilmar Gomez</t>
  </si>
  <si>
    <t xml:space="preserve">ambientalsasaima@gmail.com </t>
  </si>
  <si>
    <t>MARIO ALFONSO AHUMADA</t>
  </si>
  <si>
    <t>serviciospublicos@supata-cundinamarca.gov.co</t>
  </si>
  <si>
    <t>CESAR EDUARDO CIMANCAS</t>
  </si>
  <si>
    <t>planeacionutica2020@gmail.com</t>
  </si>
  <si>
    <t>karen daniela gacha oviedo</t>
  </si>
  <si>
    <t>serviciospublicos@vergara-cundinamarca.gov.co</t>
  </si>
  <si>
    <t>IVAN RAMIREZ</t>
  </si>
  <si>
    <t>udecampo@villeta-cundinamarca.gov.co</t>
  </si>
  <si>
    <t>ANGÉLICA HOYOS BARRERA</t>
  </si>
  <si>
    <t>angelikhoyos@gmail.com</t>
  </si>
  <si>
    <t>MARIO ALVAREZ</t>
  </si>
  <si>
    <t>malvarezr@car.gov.co</t>
  </si>
  <si>
    <t xml:space="preserve">DIANA CAROLINA ARANGO </t>
  </si>
  <si>
    <t>umatabeltrancundinamarca@gmail.com</t>
  </si>
  <si>
    <t xml:space="preserve">JHON BUITRAGO </t>
  </si>
  <si>
    <t>desarrolloeconomico@bituima-cundinamarca.gov.co / jhonbuitragomendez@hotmail</t>
  </si>
  <si>
    <t xml:space="preserve">MARIO ALVAREZ </t>
  </si>
  <si>
    <t>Lina Juliana Cabrera Quecano</t>
  </si>
  <si>
    <t>umata@chaguani-cundinamarca.gov.co</t>
  </si>
  <si>
    <t>MARIA YOLANDA CORTES</t>
  </si>
  <si>
    <t>umata@guayabaldesiquima-cundinamarca.gov.co</t>
  </si>
  <si>
    <t xml:space="preserve">Victor Maecha </t>
  </si>
  <si>
    <t>umata@puli-cundinamarca.gov.co</t>
  </si>
  <si>
    <t>NIDIA VARGAS</t>
  </si>
  <si>
    <t>umata@sanjuanderioseco-cundinamarca.gov.co  / nivargasvargas@gmail.com</t>
  </si>
  <si>
    <t>EDGAR RICARDO GUERRERO</t>
  </si>
  <si>
    <t>umata@viani-cundinamarca.gov.co</t>
  </si>
  <si>
    <t xml:space="preserve">PAULA MAHECHA </t>
  </si>
  <si>
    <t>X</t>
  </si>
  <si>
    <t xml:space="preserve">Paola Ramirez </t>
  </si>
  <si>
    <t>umata@elpenon-cundinamarca.gov.co</t>
  </si>
  <si>
    <t xml:space="preserve">SI </t>
  </si>
  <si>
    <t>GERMAN CASTIBLANCO DIAZ</t>
  </si>
  <si>
    <t>UMATA@lapalma-cundinamarca.gov.co</t>
  </si>
  <si>
    <t>FABIAN CAMILO ORTIZ BERNAL</t>
  </si>
  <si>
    <t>sadet@pacho-cundinamarca.gov.co</t>
  </si>
  <si>
    <t>Emma Cancelado</t>
  </si>
  <si>
    <t>umata@paime-cundinamarca.gov.co</t>
  </si>
  <si>
    <t>CARLOS MAURICIO ROCHA</t>
  </si>
  <si>
    <t>ambiental@sancayetano-cundinamarca.gov.co</t>
  </si>
  <si>
    <t xml:space="preserve">Jesus Pachon </t>
  </si>
  <si>
    <t>programasagropecuarios@topaipi-cundinamarca.gov.co</t>
  </si>
  <si>
    <t>MICHAEL STEVEN TRIANA GUERRERO</t>
  </si>
  <si>
    <t>gestiondelriesgo@villagomez-cundinamarca.gov.co</t>
  </si>
  <si>
    <t>MAURICIO ALBERTO ORTIZ SARMIENTO</t>
  </si>
  <si>
    <t>umata@yacopi-cundinamarca.gov.co</t>
  </si>
  <si>
    <t>MARIA FERNANDA ESCOBAR</t>
  </si>
  <si>
    <t>mafe791011@hotmail.com</t>
  </si>
  <si>
    <t xml:space="preserve">Liz Varela </t>
  </si>
  <si>
    <t>SANDRA BELTRAN</t>
  </si>
  <si>
    <t>JOHANA GARZON</t>
  </si>
  <si>
    <t>johana.garzon@alcaldiacogua.gov.co</t>
  </si>
  <si>
    <t>XIOMARA A SIRTORY CASTAÑO</t>
  </si>
  <si>
    <t>xsirtoryc@car.gov.co</t>
  </si>
  <si>
    <t xml:space="preserve">ALEJANDRO TRIANA </t>
  </si>
  <si>
    <t>cidea@alcaldiacota.gov.co</t>
  </si>
  <si>
    <t>ZAIDA LOPEZ</t>
  </si>
  <si>
    <t>desarrolloeconomico@gachancipa-cundinamarca.gov.co</t>
  </si>
  <si>
    <t>YEISSON EDUARDO HERNANDEZ</t>
  </si>
  <si>
    <t>agroambiental@nemocon-cundinamarca.gov.co</t>
  </si>
  <si>
    <t>PAOLA ROJAS GOMEZ</t>
  </si>
  <si>
    <t>ssdama@sopo-cundinamarca.gov.co</t>
  </si>
  <si>
    <t xml:space="preserve">JHOANNA VANEGAS </t>
  </si>
  <si>
    <t>322 2877570</t>
  </si>
  <si>
    <t>saara@tabio-cundinamarca.gov.co</t>
  </si>
  <si>
    <t>CARLOS TORRES</t>
  </si>
  <si>
    <t>carlos.torres@tocancipa.gov.co</t>
  </si>
  <si>
    <t>ADRIANA RIAÑO</t>
  </si>
  <si>
    <t>driguena@gmail.com</t>
  </si>
  <si>
    <t>Luis Fernando Salinas Vargas</t>
  </si>
  <si>
    <t>JENNY SALAZAR</t>
  </si>
  <si>
    <t>ysalazarg@car.gov.co</t>
  </si>
  <si>
    <t>ANA PAOLA MORENO</t>
  </si>
  <si>
    <t>dloeconomico@bojaca-cundinamarca.gov.co</t>
  </si>
  <si>
    <t>BLANCA LILIA GONZALEZ</t>
  </si>
  <si>
    <t>desarrolloeconomico@elrosal-cundinamarca.gov.co</t>
  </si>
  <si>
    <t>OLGA SANCHEZ</t>
  </si>
  <si>
    <t>agropecuario@facatativa-cundinamarca.gov.co</t>
  </si>
  <si>
    <t>YENNY SALAZAR GARCIA</t>
  </si>
  <si>
    <t>NATALIZA PIZA</t>
  </si>
  <si>
    <t>304 5349256</t>
  </si>
  <si>
    <t>nataliapizaneuque@gmail.com</t>
  </si>
  <si>
    <t>STEFANI GAMBA</t>
  </si>
  <si>
    <t>311 8852531</t>
  </si>
  <si>
    <t>stefany.gamba@madridcundinamarca.gov.co</t>
  </si>
  <si>
    <t>SONIA RAMIREZ</t>
  </si>
  <si>
    <t>320 8342734</t>
  </si>
  <si>
    <t>ing.soniaramirez@gmail.com</t>
  </si>
  <si>
    <t xml:space="preserve">CHRISTIAN RIVERA </t>
  </si>
  <si>
    <t>311 891 0989</t>
  </si>
  <si>
    <t>cfrm2505@gmail.com</t>
  </si>
  <si>
    <t>HENRY OSWALDO PRIETO</t>
  </si>
  <si>
    <t>direcciontecnicaambiental@zipacon-cundinamarca.gov.co</t>
  </si>
  <si>
    <t>Sibaté</t>
  </si>
  <si>
    <t xml:space="preserve">NOHORA MOLINA </t>
  </si>
  <si>
    <t>nmolinas@car.gov.co</t>
  </si>
  <si>
    <t>MARIA DEL SOCORRO VISBAL</t>
  </si>
  <si>
    <t>medioambiente@sibate-cundinamarca.gov.co</t>
  </si>
  <si>
    <t>EDWIN ANDRES MANCILLA</t>
  </si>
  <si>
    <t>emancilla.cto@alcaldiasoacha.gov.co</t>
  </si>
  <si>
    <t>ORLANDO ROMERO ORTIZ</t>
  </si>
  <si>
    <t>agroambiente@cabrera-cundinamarca.gov.co</t>
  </si>
  <si>
    <t>DAVID PULIDO</t>
  </si>
  <si>
    <t>sama@fusagasugacundinamarca.gov.co</t>
  </si>
  <si>
    <t>FELIX CRUZ</t>
  </si>
  <si>
    <t>fcruzg@gmail.com</t>
  </si>
  <si>
    <t>HERNAN CUBILLOS</t>
  </si>
  <si>
    <t>secretariadeagricultura@pasca-cundinamarca.gov.co</t>
  </si>
  <si>
    <t>LEIDY JOHANA RINCON DIAZ</t>
  </si>
  <si>
    <t>umata@sanbernardo-cundinamarca.gov.co</t>
  </si>
  <si>
    <t>PEDRO ARTURO MOGOLLON LOZANO</t>
  </si>
  <si>
    <t>umata@tibacuy-cundinamarca.gov.co</t>
  </si>
  <si>
    <t>ANDRES RIVERA</t>
  </si>
  <si>
    <t>secredesarrollo@venecia-cundinamarca</t>
  </si>
  <si>
    <t>LEIDY MARCELA PEÑALOZA</t>
  </si>
  <si>
    <t>315 5750264</t>
  </si>
  <si>
    <t>ambiente@anapoima-cundinamarca.gov.co</t>
  </si>
  <si>
    <t xml:space="preserve">YENY MARCELA HERNANDEZ </t>
  </si>
  <si>
    <t>319 2784055</t>
  </si>
  <si>
    <t>GUILLERMINA RODRIGUEZ NAVARRETE</t>
  </si>
  <si>
    <t>desarrolloambiental@apulo-cundinamarca.gov.co</t>
  </si>
  <si>
    <t>SAN ANTONIO DEL TEQUENDAMA</t>
  </si>
  <si>
    <t xml:space="preserve">DIANA  MILENA CALDERON </t>
  </si>
  <si>
    <t>dcalderona@car.gov.co</t>
  </si>
  <si>
    <t>Danny Garzón</t>
  </si>
  <si>
    <t>umata@carmendecarupa-cundinamarca.gov.co</t>
  </si>
  <si>
    <t>Angela Marcela Marroquin Rincon</t>
  </si>
  <si>
    <t>minas@cucunuba-cundinamarca.gov.co</t>
  </si>
  <si>
    <t>DIANA MILENA CALDERON</t>
  </si>
  <si>
    <t>Katherine Pinilla Espejo</t>
  </si>
  <si>
    <t>juddykatherinep40@gmail.com</t>
  </si>
  <si>
    <t>Lizeth Andrea Ortiz</t>
  </si>
  <si>
    <t>serviciospublicos@guacheta-cundinamarca.gov.co</t>
  </si>
  <si>
    <t xml:space="preserve">Ximena Bernal /  Julian Pedraza </t>
  </si>
  <si>
    <t>3202558653 / 3045766106</t>
  </si>
  <si>
    <t>secretariadedesarrollorural@lenguazaque-cundinamarca.gov.co</t>
  </si>
  <si>
    <t>23/02/0202</t>
  </si>
  <si>
    <t>Yenny Suarez</t>
  </si>
  <si>
    <t>medioambiente@simijaca-cundinamarca.gov.co</t>
  </si>
  <si>
    <t>Pilar Alarcon</t>
  </si>
  <si>
    <t>serviciospublicos@susa-cundinamarca.gov.co</t>
  </si>
  <si>
    <t>Deisy Yamile Rodriguez Rodriguez</t>
  </si>
  <si>
    <t>3108705269 - 3219876827</t>
  </si>
  <si>
    <t>deconomico@sutatausa-cundinamarca.gov.co</t>
  </si>
  <si>
    <t>David Alejandro Ortiz Garcia</t>
  </si>
  <si>
    <t>ambientetausa@gmail.com</t>
  </si>
  <si>
    <t xml:space="preserve">Sandra Gomez </t>
  </si>
  <si>
    <t>desarrollosustentable@ubate-cundinamarca.gov.co</t>
  </si>
  <si>
    <t>DIRECCIÓN REGIONAL TEQUENDAMA</t>
  </si>
  <si>
    <t>S.A.T.</t>
  </si>
  <si>
    <t>DIRECCIÓN REGIONAL UBATÉ</t>
  </si>
  <si>
    <t>DIRECCIÓN REGIONAL SABANA OCCIDENTE</t>
  </si>
  <si>
    <t>DIRECCIÓN REGIONAL SOACHA</t>
  </si>
  <si>
    <t>DIRECCIÓN REGIONAL BOGOTÁ LA CALERA</t>
  </si>
  <si>
    <t>REVISIÓN Y ANALISIS A LA IMPLEMENTACIÓN DEL PLAN TERRITORIAL DE EDUCACIÓN AMBIENTAL -PTEA Y SU TRANSVERSALIDAD CON LAS ESTRATEGIAS DE LA PNEA</t>
  </si>
  <si>
    <t>BREVE DESCRIPCIÓN DE LA ACTIVIDAD DESARROLLADA</t>
  </si>
  <si>
    <t xml:space="preserve">FECHA DE EJECUCIÒN DE LA ACTIVIDAD </t>
  </si>
  <si>
    <t xml:space="preserve">CANTIDADES DE ACTORES PÁRTICIPANTES </t>
  </si>
  <si>
    <t>PRESUPUESTO INVERTIDO</t>
  </si>
  <si>
    <r>
      <rPr>
        <sz val="12"/>
        <color theme="1"/>
        <rFont val="Arial"/>
        <family val="2"/>
      </rPr>
      <t>SOPORTES DE VERIFICACIÓN</t>
    </r>
    <r>
      <rPr>
        <b/>
        <sz val="12"/>
        <color theme="1"/>
        <rFont val="Arial"/>
        <family val="2"/>
      </rPr>
      <t xml:space="preserve">
</t>
    </r>
    <r>
      <rPr>
        <sz val="12"/>
        <color theme="1"/>
        <rFont val="Arial"/>
        <family val="2"/>
      </rPr>
      <t xml:space="preserve">(Actas, Informes de Actividades, Listados de Asistencia, Registro Fotográfico o videográfico) </t>
    </r>
  </si>
  <si>
    <t xml:space="preserve">ARTICULACION ES ESTRATEGIA DE LA POLITICA NACIONAL DE EDUCACION AMBIENTAL 
 COLORAR (1) SI FUE TRABAJADA CON LA ESTRATEGIA O COLOCAR (0) SI NO SE COMTEMPLO </t>
  </si>
  <si>
    <t xml:space="preserve">TOTAL ESTRATEGIAS ARTICULADAS POR ACTIVIDAD </t>
  </si>
  <si>
    <t xml:space="preserve">INDICADOR % ESTRATEGIAS ARTICULADAS POR ACTIVIDAD </t>
  </si>
  <si>
    <r>
      <t xml:space="preserve">CUMPLIMIENTO DE METAS EN FUNCIÓN DE LAS ACTIVIDADES DEL PTEA
</t>
    </r>
    <r>
      <rPr>
        <sz val="12"/>
        <color theme="1"/>
        <rFont val="Arial"/>
        <family val="2"/>
      </rPr>
      <t>(Actividades Desarrollar  / Actividades Planificadas )*100</t>
    </r>
  </si>
  <si>
    <t>INDICADOR % DE AVANCE PROYECTOS DEL PTEA</t>
  </si>
  <si>
    <t>INDICADOR % DE AVANCE PROGRAMAS DEL PTEA</t>
  </si>
  <si>
    <t>INDICADOR % DE AVANCE DEL PTEA</t>
  </si>
  <si>
    <t>CRITERIOS DE CALIFICACIÓN SEGÚN EL NIVEL DE  AVANCE DE LOS INDICADORES</t>
  </si>
  <si>
    <t>ESTRATEGIA  1 (FORTALECIMIENTO CIDEA)</t>
  </si>
  <si>
    <t>ESTRATEGIA  2 (DIMENSIÓN AMBIENTAL EN LA EDUCACIÓN FORMAL)</t>
  </si>
  <si>
    <t>ESTRATEGIA  3 (DIMENSIÓN AMBIENTAL EN LA EDUCACIÓN NO FORMAL)</t>
  </si>
  <si>
    <t xml:space="preserve">ESTRATEGIA  4 (FORMACIÓN DE EDUCADORAS/ES Y/O DINAMIZADORAS/ES AMBIENTALES) </t>
  </si>
  <si>
    <t>ESTRATEGIA  5 (DISEÑO, IMPLEMENTACIÓN, APOYO Y PROMOCIÓN DE PLANES Y ACCIONES DE COMUNICACIÓN Y DIVULGACIÓN)</t>
  </si>
  <si>
    <t xml:space="preserve">ESTRATEGIA  6 (FORTALECIMIENTO DEL SISTEMA NACIONAL AMBIENTAL EN MATERIA DE EDUCACIÓN AMBIENTAL) </t>
  </si>
  <si>
    <t>ESTRATEGIA  7 (PROMOCIÓN DE LA ETNOEDUCACIÓN EN LA EDUCACIÓN AMBIENTAL)</t>
  </si>
  <si>
    <t>ESTRATEGIA  8 ( IMPULSO A PROYECTOS AMBIENTALES CON PERSPECTIVA DE GÉNERO Y PARTICIPACIÓN CIUDADANA)</t>
  </si>
  <si>
    <t>ESTRATEGIA  9 (PROMOCIÓN Y FORTALECIMIENTO DEL SERVICIO MILITAR AMBIENTAL)</t>
  </si>
  <si>
    <t>ESTRATEGIA  10 (ACOMPAÑAMIENTO A LOS PROCESOS DE LA EDUCACIÓN AMBIENTAL PARA LA PREVENCIÓN Y GESTIÓN DEL RIESGO, QUE PROMUEVA EL SNPAD)</t>
  </si>
  <si>
    <t xml:space="preserve"> PLANEADA</t>
  </si>
  <si>
    <t>EJECUTADA</t>
  </si>
  <si>
    <t>INDICADOR</t>
  </si>
  <si>
    <t xml:space="preserve"> Bajo
&lt;50 %</t>
  </si>
  <si>
    <t>Medio
51% - 80%</t>
  </si>
  <si>
    <t xml:space="preserve">Alto
&gt;81 </t>
  </si>
  <si>
    <t>PILAR
ESTRATEGICO</t>
  </si>
  <si>
    <t>PROGRAMA</t>
  </si>
  <si>
    <t>SUBPROGRAMA</t>
  </si>
  <si>
    <t>METAS DE PRODUCTO</t>
  </si>
  <si>
    <t>1. BITUIMA RENACE FOMENTANDO  A LA SOSTENIBILIDAD AMBIENTAL</t>
  </si>
  <si>
    <t>Con desarrollo sostenible Bituima Renace</t>
  </si>
  <si>
    <t>1. Ambiente Limpio y Sostenible</t>
  </si>
  <si>
    <t xml:space="preserve">Desarrollar un  proyecto de identificación, adquisición de predios, protección y mantenimiento de áreas de reserva hídrica.  </t>
  </si>
  <si>
    <t xml:space="preserve">Implementar  un estrategia  para aplicar el Comparendo Ambiental en articulación con la Policía Nacional en defensa del Patrimonio Ecológico de Bituima </t>
  </si>
  <si>
    <t>Desarrollar acciones en el marco del  plan de acción establecido para el manejo ambiental de la Cuenca del Rio Negro</t>
  </si>
  <si>
    <t>2. Avanzamos por la Educación Ambiental</t>
  </si>
  <si>
    <t>Desarrollar  un proyecto de Educación Ambiental Municipal a nivel institucional, educativo y del sector privado.</t>
  </si>
  <si>
    <t>Implementar un proyecto municipal de consumo responsable articulado con Sistema Municipal Organizado  3R - Reduce - Reutiliza y Recicla.</t>
  </si>
  <si>
    <t>Generar boletines semestrales de los logros en materia ambiental.</t>
  </si>
  <si>
    <t xml:space="preserve">Realizar jornadas ciudadanas de limpieza de Bituima </t>
  </si>
  <si>
    <t>3. De frente al Cambio climático</t>
  </si>
  <si>
    <t>Formular  e implementar al 100%  del plan de acción anual  el Plan Integral de Gestión al  Cambio Climático</t>
  </si>
  <si>
    <t>Desarrollar un proyecto para fomentar el uso de Energías Sostenibles y Renovables</t>
  </si>
  <si>
    <t>Desarrollar un proyecto para la captación, almacenamiento y  abastecimiento de agua.</t>
  </si>
  <si>
    <r>
      <t xml:space="preserve">Actualizar e implementar al 100%  el plan de acción anual de la Agenda Ambiental Municipal - </t>
    </r>
    <r>
      <rPr>
        <sz val="9"/>
        <rFont val="Arial"/>
        <family val="2"/>
      </rPr>
      <t xml:space="preserve">SIGAM </t>
    </r>
    <r>
      <rPr>
        <sz val="9"/>
        <color theme="1"/>
        <rFont val="Arial"/>
        <family val="2"/>
      </rPr>
      <t>-  Sistema de Gestión Ambiental Municipal.</t>
    </r>
  </si>
  <si>
    <r>
      <t>Implementar el Plan Institucional de Gestión Ambiental PIGA</t>
    </r>
    <r>
      <rPr>
        <sz val="9"/>
        <color theme="1"/>
        <rFont val="Arial"/>
        <family val="2"/>
      </rPr>
      <t xml:space="preserve"> para  disminuir la huella de carbono a nivel institucional.</t>
    </r>
  </si>
  <si>
    <t>Zonal</t>
  </si>
  <si>
    <t>Plataforma Virtual</t>
  </si>
  <si>
    <t>Periodica</t>
  </si>
  <si>
    <t>N/A</t>
  </si>
  <si>
    <t xml:space="preserve">Gestion </t>
  </si>
  <si>
    <t>Acta y Lista de asistencia</t>
  </si>
  <si>
    <t>Periódica</t>
  </si>
  <si>
    <t>Oficios</t>
  </si>
  <si>
    <t>I-2022</t>
  </si>
  <si>
    <t>Actas, Lista de asistencia, informe, Plataforma SIGAM</t>
  </si>
  <si>
    <t>Administración municipal y comunidad</t>
  </si>
  <si>
    <t>Instrumento de seguimiento y evañluación PTEA</t>
  </si>
  <si>
    <t>Quebrada La Payaca</t>
  </si>
  <si>
    <t>19 de septiembre 2022</t>
  </si>
  <si>
    <t xml:space="preserve">Actas, Lista de asisitencia, informe </t>
  </si>
  <si>
    <t>ll-2022</t>
  </si>
  <si>
    <t>I-2022 -  ll-2022</t>
  </si>
  <si>
    <t>Fotos en el PRAE que se encuentra en la plataforma del SIGAM</t>
  </si>
  <si>
    <t>I.E José Maria Vergara y Vergara- Comunidad</t>
  </si>
  <si>
    <t>Asistencia, Puntos físicos</t>
  </si>
  <si>
    <t>Asistencia, actas, fotografias que se encuentra en la carpeta física del PROCEDA</t>
  </si>
  <si>
    <t xml:space="preserve">Desarrollar un proyecto para promover las  actividades de forestación, reforestación o restauración de bosques  en el marco del CIDEA </t>
  </si>
  <si>
    <t>Alcaldia Bituima</t>
  </si>
  <si>
    <t>SE REALIZÓ LA VISITA AL PREDIO, SE VERIFICÓ INFORMACIÓN GEOGRÁFICA Y SE IDENTIFICÓ EL PORCENTAJE DE PARTICIPACIÓN.POSTERIORMENTE SE RADICÓ EL OFICIO ANTE LA CAR PARA INFORMAR DE LAS ACCIONES DE MANTENIMIENTO QUE SE VAN A LLEVAR A CABO EN EL PREDIO FINCA EL CURAL DE ACUERDO CON LA LEY 99 DE 1993, ACTUALMENTE SE ENCUENTRA DESARROLLANDO EL PROCESO PRECONTRACTUAL</t>
  </si>
  <si>
    <t>1 JORNADA DE LIMPIEZA EN LA RONDA DEL RÍO CONTADOR, CON EL POLICÍA NACIONAL Y EJÉRCITO NACIONAL, CAR , BOMBEROS, 27 PERSONAS PARTICIPARON.   2JORNADA EN LA QUEBRADA lA PAYACA  EN EL MARCO DEL DÍA DEL MEDIO AMBIENTE -  - 6 DE  JUNIO -     10 KILOS RECOLECTADOS.  3. SE REALIZÓ LA JORNADA DE LIMPIEZA, CON EL FIN DE UNIRNOS A LA CAMPAÑA "DÍA MUNDIAL DE LIMPIEZA" CONVOCADA POR LA FUNDACIÓN ¡VAMOS HACERLO!, EN DONDE SE INTERVINO LA QUEBRADA LA PAYACA Y SE EXTRAJERON 159 Kg DE RESIDUOS NO APROVECHABLES, EN ESTA ACTIVIDAD PARTICIPARON SERVICIOS PÚBLICOS, POLICÍA NACIONAL DEL MUNICIPIO, BOMBEROS, CONSEJO DE JUVENTUDES Y CORPORACIÓN AUTÓNOMA REGIONAL-CAR.</t>
  </si>
  <si>
    <t>Plataforma</t>
  </si>
  <si>
    <t>Fotos, Acta, Asistencia</t>
  </si>
  <si>
    <t>Fotos</t>
  </si>
  <si>
    <t>SE SOLICITÓ INFORMACIÓN POR MEDIO DE UN OFICIO A LA POLICIA DEL MUNICIPIO, CON EL FIN DE CONOCER LOS AVANCES Y APLICACIONES DEL COMPARENDO AMBIENTAL, SE RECIBIÓ RESPUESTA AL OFICIO INDICANDO QUE NO SE HAN HECHO EFECTIVOS COMPARENDOS AMBIENTALES. SE REALIZÓ UNA REUNIÓN EXTRAORDINARIA CON LA POLICIA NACIONAL ESTACIÓN BITUIMA, SE SOCIALIZÓ LA NORMATIVA PERTINENTE  Y SE APROBÓ LA ESTRATEGIA POR MEDIO DE MENSAJES DE DIFUSIÓN A TRAVÉS DE REDES SOCIALES Y MATERIAL IMPRESO PARA PONER EN CONOCIMIENTO DE LA COMUNIDAD LAS INFRACCIONES AMBIENTALES QUE CONLLEVAN AL COMPARENDO AMBIENTAL. ADICIONALEMENTE SE LE SOLICITÓ A LA POLICÍA NACIONAL ESTACIÓN BITUIMA REALIZAR UNA JORNADA PEDAGÓGICA, CON EL FIN QUE LA COMUNIDAD CONOZCA TODO LO RELACIONADO CON EL ACUERDO N° 2000.2.2021-001 POR EL CUAL SE RIGE EL COMPARENDO AMBIENTAL EN EL MUNICIPIO. ACTUALMENTE Y DESPUÉS DE TODO ESTE PROCESO, SE ECNUENTRA EN EJECUCIÓN LA ESTRATEGIA PLANTEDA Y APROBADA, MEDIANTE MENSAJE DE DIFUSIÓN POR REDES SOCIALES Y UN FOLLETO EL CUAL CONTIENE TODA LA INFORMACIÓN DE LAS INFRACCIONES QUE ACARREAN UN COMPARENDO AMBIENTAL</t>
  </si>
  <si>
    <t>SE ENCUENTRAN INSTALADOS PUNTOS ECOLÓGICOS EN CADA UNO DE LOS PISOS DE LA ALCALDÍA, ADICIONALMENTE SE CREÓ UN AFICHE PARA AYUDAR CON EL RECONOCIMIENTO DE CADA RESIDUO PARA FACILITAR EL USO DE ESTOS, SE ACOPIAN RESIDUOS COMO RAEES, LUMINARIAS Y DEMÁS Y FUERON ENTREGADOS A CICLO RECICLO DE LA CAR, SE ESTÁ HACIENDO EL PROCEDIMIENTO PARA DETERMINAR LA HUELLA DE CARBONO CON LA AYUDA DE LA SECRETARIA DE AMBIENTE. SE REALIZAN CAPACITACIONES DE SEPARACIÓN ADECUADA DE RESIDUOS EN LA ALCALDÍA. A TRAVÉS DE LA PLATAFORMA DE LA GOBERNACIÓN DE CUNDINAMARCA, SE ESTABLECIÓ LA HUELLA CARBONO, LA CUAL SE ESTABLECIÓ QUE PARA EL AÑO 2021  FUE DE 36.3200 PARA LO QUE HABÍA QUE COMPENSAR SEMBRANDO 218 ÁRBOLES, LOS CUALES HAN SIDO COMPENSADOS CON LA SIEMBRA REALIZADA EL 29 DE ABRIL EN LA FINCA GUADUALITO  Y EL 19 DE NOVIEMBRE DEL PRESENTE AÑO   EN LA QUEBRADA GUATÉ QUE ABASTECE EL ACUEDUCTO AUSAVECEN , EN EL PRIMER CASO CON 100 ÁRBOLES Y EL SEGUNDO CON LA DONACIÓN POR PARTE DE LA SDEAT DE 340 ÁRBOLES AL PROYECTO PLAN DE VIDA CAMPESINO DE LA CAR.</t>
  </si>
  <si>
    <t>VIVERO MUNICIPAL:  YA SE APROBÓ Y SE ENCUENTRA EN LABORES DE INFRAESTRUCTURA.      ACCIONES.  1) RECIBIMOS 2000 ARBOLES DE LA SEC DEL AMBIENTE DPTAL Y SE HA ENTREGARON A LA COMUNIDAD CON EL OBJETO DE RESTAURACION DE SUELOS. 2. EN LA EJECUCIÓN DEL PRAE SE REALIZARON ACTIVIDADES DE SIEMBRA EN LA FINCA "GUADUALITO" DONDE SE SEMBRARON 100 ARBOLES, LOS CUALES FUERON DONADOS POR LA SECRETARIA DE AMBIENTE Y DONDE PARTICIPARON DIFERENTES ENTIDADES COMO LA CAR, POLICIA NACIONAL DEL MUNICIPIO, ESTUDIANTES DE LA INSTITUCIÓN EDUCATIVA JOSÉ MARIA VERGARA Y VERGARA. ADEMÁS SE CONVOCÓ A LA COMUNIDAD PARA QUE SE ACERCARA A LA SDEAT CON EL FIN DE SOLICITAR LOS ARBOLES QUE NECESITAN PARA RESTAURAR O REFORESTAR SUS PREDIOS. SE DONARON 340 ÁRBOLES AL PROYECTO PLAN DE VIDA CAMPESINO PARA SEMBRAR EN LA QUEBRADA GUATÉ QUE ABASTECE EL ACUEDUCTO AUSAVECEN Y TAMBIÉN SE DONARON 100 ÁRBOLES A LA FUNDACIÓN SELVA.</t>
  </si>
  <si>
    <t>Listado de asistencia, actas, resportes e informe (Carpeta PRAE 2022, CIDEA, PROCEDA) PLATAFORMA SIGAM</t>
  </si>
  <si>
    <t>Oficios, Poster informativos en redes sociales, PLATAFORMA SIGAM</t>
  </si>
  <si>
    <t>ACTUALMENTE EN EL MUNICIPIO SE ESTÁ REALIZANDO SEPARACIÓN DE RESIDUOS PARA CONTRIBUIR AL APROVECHAMIENTO DE LOS MISMOS, A SU VEZ CON LA IMPLEMENTACIÓN Y APROBACIÓN DEL PROCEDA SE HA FORTALECIDO ESTE OBJETIVO, SE HAN REALIZADO TALLERES Y CAPACITACIONES EN EL MARCO DE ESTE PROYECTO</t>
  </si>
  <si>
    <t>PARTICIPAMOS EN MESA DE TRABAJO CON LA CAR, CON EL OBJETO DE VINCULAR A LOS OPERADORES TURÍSTICOS DE LA REGION EN EL POMCA,   2)  REALIZAMOS  JORNADA DE LIMPIEZA EN RÍO CONTADOR  CON EL APOYO DE BOMBEROS, CAR Y EJERCITO NACIONAL. 1 JORNADA EN LA QUEBRADA LA PAYACA  EN EL MARCO DEL DÍA DEL MEDIO AMBIENTE -  - 6 DE  JUNIO -     3) ADELANTAMOS ACCIONES DE MONITOREO DE VERTIMIENTOS, EXPLOTACIONES, ENTRE OTROS CON EL APOYO DE LA CAR.   DEBIDO A LAS FUERTES LLUVIAS Y CON EL ÁNIMO DE MITIGAR EL RIESGO A LA POBLACIÓN, DIFERENTES ENTIDADES COMO LA CAR, EJERCITO NACIONAL, Y BOMBEROS, HAN DESARROLLADO ACTIVIDADES DE LIMPIEZA DE MATERIALVEGETAL Y OTROS. DE IGUAL FORMA SE SIGUEN ADELANTANDO ACTIVIDADES DE MONITOREO CON LA FINALIDAD DE CUSTODIAR Y CONTROLAR ACCIONES QUE PUEDAN AFECTAR LA CUENCA.4. SE HA PARTICIPADO EN LAS REUNIONES INFORMAIVAS DE LA ACTUALIZACIÓN DEL POMCA ORGANIZADAS POR LA CAR, ESTAMOS A LA ESPERA DE LA PUBLICACIÓN DE LA ACTUALIZACIÓN DEL POMCA. 5. TAMBIÉN SE HAN REALIZADO VISITAS DE SEGUIMIENTO PARA CONOCER EL MANEJO DE VERTIMIENTOS EN UNIDADES PRODUCTIVAS PORCÍCOLAS. 6. SE SOLICITÓ A LA CAR LA REGLAMENTACIÓN DE LA QUEBRADA CARATOLE, EL OTRO AÑO REALIZARÁN LOS ESTUDIOS PERTINENTES PARA VERIFICAR QUE SE CUMPLA LOS REQUISITOS PARA QUE SE REGLAMENTE EL CUERPO DE AGUA.  REGLAMENTCIÓN QUEBRADA EL CURAL AVANZA ESE PROCESO.</t>
  </si>
  <si>
    <t>PLAN:    CONTAMOS CON PLAN DE ACCIÓN 2022.   ACCIONES:   1)  HEMOS SEMBRADO 4.100 ÁRBOLES  EN EL TERRITORIO MUNICIPAL,    2) ADELANTAMOS LA EJECUCIÓN DE CONVENIO CON FEDEGAN Y SEC DEPARTAMENTAL DE AMBIENTE CON EL OBJETO DE MEJORAR LA PRODUCCIÓN GANADERA EN EL MARCO DEL CAMBIO CLIMATICO    3)  SE EJECUTÓ EL CONVENIO CON SEC DPTAL DE AMBIENTE  PARA CONSTRUCCIÓN DE 23 ESTUFAS ECOEFICIENTES E IMPLMENTACIÓN DE HUERTOS LEÑEROS.  A SU VEZ SE FORTALECE EN LA COMUNIDAD CON EL PROYECTO COMUNITARIO DE EDUCACIÓN AMBIENTAL. TAMBIÉN CON EL PROYECTO DE PAGO POR SERVICIOS AMBIENTALES CON LA JUNTA VEREDA MONTAÑA DONDE YA RECIBIERON UN ANTICIPO.</t>
  </si>
  <si>
    <t>SE CUENTA CON RECUPERADORES, LOS CUALES SE ENCARGAN DE RECOGER LOS DESECHOS COMO VIDRIO, PAPEL, PLÁSTICO, HERRAMIENTAS DE LA PETCAR PARA APROVECHARLOS Y DARLES UN SEGUNDO USO. A SU VEZ LOS DESECHOS ORGÁNICOS SE IMPLEMENTAN EN UNA COMPOSTERA EN EL MUNICIPIO. SE ENCUENTRA EN PROCESO DE IMPLEMENTACIÓN EL PROYECTO DE  ESTUFAS ECOEFICIENTES. CURSO ENERGIAS RENOVABLES CON EL SENA PARTICIPARON 20.</t>
  </si>
  <si>
    <t>CIDEA:  REALIZAMOS LA PRIMERA REUNIÓN DEL COMITÉ EL DÍA 7 DE ABRIL DEL 2022,  DEL COMITÉ INTERINSTITUCIONAL DE EDUCACION AMBIENTAL, CON EL OBJETO DE SOCIALIZAR EL PLAN DE ACCIÓN DE LA VIG 2022 Y LAS ACTIVIDADES REALIZADOS EN LA VIG 2021. EL 30 DE SEPTIEMBRE DE 2022, SE REALIZÓ LA SEGUNDA REUNIÓN EN LA CUAL SE EXPUSIERON LOS AVANCES DEL PTEA Y SE OBTUVO LA APROBACIÓN PARA LA EJECUCIÓN DEL PROYECTO COMUNITARIO DE EDUCACIÓN AMBIENTAL.   EL 28 DE NOVIEMBRE SE REALIZÓ LA TERCERA Y ÚLTIMA REUNIÓN DEL CIDEA DONDE SE EXPUSO LAS ACTIVIDADES Y EL CUMPLIMETO DE METAS PARA EL PTEA, PARA LO CUAL SE REPORTÓ UN AVANCE DEL 89%
PRAES:   SE EJECUTÓ EL PROYECTO AMBIETAL ESCOLAR EN LA INSTITUCIÓN EDUCATIVA JOSÉ MARIA VERGARA Y VERGARA  CON GRADOS 10 Y 11, SE TRABAJARON DIFERENTES ACTIVIDADES COMO: CAPACITACIÓN SOBRE PSICOLOGÍA AMBIENTAL Y RESILIENCIA CON LA ENTIDAD DE GESTIÓN DEL RIESGO, PIEZAS GRÁFICAS ALUSIVAS AL CUIDADO E IMPORTANCIA DEL AGUA, SEMBRATÓN DE 100 ÁRBOLES EN LA FINCA GUADUALITO, VISITA A LA PRODUCCIÓN AGROECOLÓGICA VIA VERDE, CAPACITACIÓN SOBRE EL APROVECHAMIENTO DE LOS RESIDUOS ORGÁNICOS Y SEPARACIÓN EN LA FUENTE.
   PROCEDAS:   FINALIZÓ  LA IMPLEMENTACIÓN DEL PROGRAMA - PLAN DE VIDA CAMPESINA - MEMORIA COMUNITARIA A CON EL APOYO LA CAR, OBJETO ES SENSIBILIZAR A LA COMUNIDAD EN PROTECCIÓN DEL MEDIO AMBIENTE, PARTICIPANLÍIDERES COMUNALES, ACUEDUCTOS VEREDALES, ASOCIACIONES. ADEMÁS MEDIANTE LA SEGUNDA REUNIÓN DEL CIDEA SE APROBÓ EL PROYETO COMUNITARIO DE EDUCACIÓN AMBIENTAL "ASOMUBIA RECICLA POR UN FUTURO MEJOR" EL CUAL SE ENCUENTRA EN SU PRIMERA FASE QUE CONSISTE EN LA CAPACITACIÓN DE LOS PARTICIPANTES, SE HAN MANEJADO LOS SIGUIENTES TEMAS: 1. ECONOMÍA CIRCULAR, 2. SEPARACIÓN EN LA FUENTE, 3. CLASIFICACIÓN Y MANEJO DE RESIDUOS APROVECHABLES, ORGÁNICOS APROVECHABLES Y NO APROVECHABLES, 4. 3R REDUCE, REUTILIZA Y RECICLA, 5. APROVECHAMIENTO RESIDUOS ORGÁNICOS, RESIDUOS ESPECIALES, 6. RESIDUOS PELIGROSOS Y POSCONSUMO. ADEMÁS A TRAVÉS DEL TALLER DE PERIODISMO AMBIENTAL SE REALIZÓ LA CREACIÓN DE UN PODCAST. CON LA ALCALDÍA SE REALIZÓ UNA CAPACITACIÓN SOBRE TENEDO FINAL Y RED AMIGOS DE LA FAUNA.</t>
  </si>
  <si>
    <t>CARACTERIZAMOS 8 FAMILIAS PARA CONSTRUCCIÓN DE RESERVORIO DE AGUA CON APOYO DE LA CAR, SE ADELANTARON LAS VISITAS A LOS BENEFICIARIOS Y SE ENCUETRA EN PROCESO DE CONSTRUCCIÓN, CADA RESERVORIO TIENE CAPACIDAD PARA ALMACENAR 1200 M3 DE AGUA 2) ENTREGAMOS CON EL APOYO DE SEC DPTAL DE COMPETITIVIDAD 1 RESERVORIO PREFABRICADOS EN ESTRUCTURA METÁLICA ,   3) PROGRAMA LLUVIA  PARA  LA VIDA:  REALIZAMOS ENTREGA DE 205 SISTEMAS DE RECOLECCIÓN DE AGUA LLUVIA SE ADELANTO LA VISITA CON FUNCIONARIOS DE LA CAR ENCONTRANDO INSTALADOS 95%. SE ENCUENTRA EN ESTUDIOS PARA LA PRÓXIMA CONVOCATORIA</t>
  </si>
  <si>
    <t>ACTUALMENTE SE LE ESTÁ DANDO CUMPLIMIENTO A CADA UNA DE LAS METAS Y PROYECTOS ESTABLECIDOS, PARA EL 2022. EN LA PLATAFORMA SIGAM SE ENCUENTRA LA SIGUIENTE DOCUMENTACIÓN: REUNIONES CIDEA, PRAE 2022-I, COMPARENDO AMBIENTAL, PROCEDA FASE I, SIEMBRAS Y LIMPIEZA EN EL MUNICIPIO, HUELLA DE CARBONO Y BOLETÍN ANUAL DE LOS LOGROS AMBIENTALES</t>
  </si>
  <si>
    <t>SE GENERÓ BOLETÍN ANUAL EL CUAL CONTIENE LOS LOGROS AMBIENTALES PARA ESTE AÑO  Y SE COMPARTIÓ POR REDES SOCIALES PARA CONOCIMIENTO DE LA COMUNIDAD</t>
  </si>
  <si>
    <t>1) Se realizó una jornada de limpieza en la vía Volcán - Aposentos y en la quebrada Gallinazo el día de 24 de abril, se reocgieron 200 kilogramos de residuos sólidos, y se tuvo el acompañamiento de la Corporación Autónoma Regional-CAR, Defensa Civil, Oficina de Servicios Públicos, SDEAT  y Policia Nacional</t>
  </si>
  <si>
    <t>1) Energía Sostenibles: Se solicitó el curso complementario ofertado por el SENA denominado: Energías Alternativas el cual tiene una duración de 240 horas, para el cual se realizó un post y forms de pre-registro para la inscripción de la comunidad interesada</t>
  </si>
  <si>
    <t>Oficios, listado de asistencia, registro fotográfico</t>
  </si>
  <si>
    <t>Oficios, Actas, Lista de asistencia, informe, Registro Fotográfico</t>
  </si>
  <si>
    <t>Informe, formato, registro fotográfico</t>
  </si>
  <si>
    <t>Asistencia, actas,  registro fotográfico</t>
  </si>
  <si>
    <t>Actas, Lista de asisitencia, informes, registro fotográfico</t>
  </si>
  <si>
    <t>Post</t>
  </si>
  <si>
    <t>Gestión</t>
  </si>
  <si>
    <t>Fotos, listados</t>
  </si>
  <si>
    <t>Se está a la espera de la publicación de la Actualización del POMCA de Río Negro (Plan de Ordenación y Manejo de la Cuenca Hidrográfica)
Se realizó una jornada de limpieza  en la vía Volcán-Aposentos y en la quebrada Gallinazo el 24 de abril  donde se recogieron 200 kg de residuos con participación de la PONAL, CAR, Defensa Civil, Funcionarios de la SDEAT  y Servicios Públicos</t>
  </si>
  <si>
    <t>Actualmente la Agenda y el Plan de Acción Ambiental, se encuentran en la plataforma SIGAM y se le está dando cumplimiento a cada uno de los proyectos y metas propuestas</t>
  </si>
  <si>
    <t>Pantallazo plataforma SIGAM</t>
  </si>
  <si>
    <t>Para darle cumplimento a la meta, se evaluó la realización de mantenimiento del predio del municipio denominado El Cural mediante el aislamiento, por lo tanto, se realizaron 2 visitas al predio
1) Visita 1: Se realizó un reconocimiento preliminar del terreno, que posteriormente permitió realizar la salida gráfica (Mapa) en el software ArcGis mediante la georreferenciación de un levantamiento topográfico en físico con el que contaba la SDEAT, cuya finalidad fue determinar el perímetro y área del predio
2)Visita 2: Se realizó la segunda visita para determinar el estado del cercado y las zonas donde se necesita realizar el aislamiento, se tomaron coordenadas y trayectos mediante el del GPS y se definió realizar 760 m de cerca permitral a la vía
3)Se adelanta la realización de estudios previos para el inicio de de la contratación
4) Ya se adjudico el contrato para el aislamiento del predio denominado El Cural
5) Se ejecutó el contrato cuyo objeto fue "CONSERVACIÓN Y MEJORAMIENTO AMBIENTAL MEDIANTE EL AISLAMIENTO PARCIAL DEL PREDIO RURAL DENOMINADO EL CURAL EN BITUIMA-CUNDINAMARCA"</t>
  </si>
  <si>
    <t>Registro fotográfico, acta liquidación</t>
  </si>
  <si>
    <t>1) Se realizó reunión con la profesional de la CAR y docentes del equipo PRAE de I.E.D José María Vergara y Vergara, donde se aprobó iniciar con el plan de formación certificlable de Ciclo Re Ciclo con estudiantes y docentes de la institución, el cual inción con los cursos de 7° 8° y 9°
2) El jueves 01 de junio se llevó a cabo la reciclatón en compañia de la Asociación de Mujeres Bituima Avanza ASOMUBIA, en apoyo del  PROCEDA : Asomubia recicla por un futuro mejor, se recolectaron un aproximado de 880 kg de residuos entre aprovechables, posconsumo, Raee, entre otros. Se manejo la estrategia de Eco Trueque, donde a cada persona que llevo residuos se le entregó una prenda completamente nueva (73 personas participaron)</t>
  </si>
  <si>
    <t>1) Se apoyo la gestión que permitió vincular al colegio José María Vergara y Vergara con un gestor con el fin de que este recoja los residuos orgánicos generados en dicho espacio para darles su respectivo manejo y/o disposición final, además, por parte de la SDEAT se le hizo entrega a la institución de canecas para facilitar el
almacenamiento y traslado de los residuos
2) Se realizo siembra como estrategia de reforestación en la finca Guadualito en conmemoración del día del agua 
3) Se entregó material forestal como estrategia de reforestación en la finca la mesa de los González, donde se hizo un reconocimiento del terreno y se dieron indicaciones de siembra
4) Se realizaron ajustes a la justificación técnica para acceder al programa de lluvias para la vida el cual es una estrategia de adaptación al cambio climático mediante el uso adecuado del recurso hídrico
5) Teniendo en cuenta el objetivo de agricultura sostenible y resiliente al clima, se han entregado mediante el programa de seguridad alimentaria semillas de maiz, frijol, cilantro
6) Energía Sostenibles: Se solicitó el curso complementario ofertado por el SENA denominado: Energías Alternativas el cual tiene una duración de 240 horas, para el cual se realizó un post y forms de pre-registro para la inscripción de la comunidad interesada
7) Se realizó el acompañamiento de la entrega de 8 reservorios de agua con capacidad de 120 m3, los cuales fueron entregados mediante un proyecto de la corporación autónoma regioanl CAR</t>
  </si>
  <si>
    <t>1) Se realizó la solicitud del material vegetal a la Secretaría de Ambiente de la Gobernación de Cundinamarca para procesos de reforestación, rehabilitación, y restauración ecológica en el municipio, dicha solicitud fue aceptada, para la cual asignaron un total de 1000 árboles los cuales serán entregados en el vivero Las Mercedes en el municipio de Nocaima
2) Se realizo siembra de 80 árboles como estrategia de reforestación en la finca Guadualito en conmemoración del día del agua
 3) Se entregó material forestal como estrategia de reforestación en la finca la mesa de los González, donde se hizo un reconocimiento del terreno y se dieron indicaciones de siembra
4) Se está a la espera de la entrega de material forestal por parte de la secretaría de ambiente</t>
  </si>
  <si>
    <t>1) Se presentaron 200 benefeciarios para acceder al programa de lluvias para la vida de la Corporación Autónoma Regional CAR 
2) Se realizaron 21 visitas para acceder al porgrama de reservorios de la Corporación Autónoma Regional CAR, de los cuales fueron aprobados 8 
3) Se realizó la primer charla dando inició la ejecución del contrato, en la cual participarón funcionarios de la Corporación Autónoma Regional-CAR, el contratista, los beneficiarios y funcionarios de la Alcaldía Municipal 
4) Se realizó el acompañamiento de la entrega de 8 reservorios de agua con capacidad de 120 m3, los cuales fueron entregados mediante un proyecto de la corporación autónoma regioanl CAR, dando como terminado el proyecto</t>
  </si>
  <si>
    <t xml:space="preserve">(1) Identificamos, zonificamos y caracterizamos  4 predios de importancia hídrica y mantenimiento ecológico como posibles candidatos para compra por convenio para el desarrollo de acueductos veredales, en las veredas de Volcán, Pajitas y Aposentos .
 (2) Avanzamos en la gestión con la CAR y ministerio de ambiente de la gobernación, para apoyar la adquisición de predios, por medio de convenio.
</t>
  </si>
  <si>
    <t xml:space="preserve">Desarrollar un proyecto de identificación, adquisición de predios, protección y mantenimiento de fuentes hídricas.
</t>
  </si>
  <si>
    <t xml:space="preserve">Ambiente limpio y sostenible 
</t>
  </si>
  <si>
    <t xml:space="preserve">CON DESARROLLO SOSTENIBLE BITUIMA RENACE
</t>
  </si>
  <si>
    <t xml:space="preserve">ARTÍCULO 14. POLÍTICAS AMBIENTALES: Protección de recursos naturales y las fuentes de agua a nivel municipal
</t>
  </si>
  <si>
    <t xml:space="preserve">SUBTITULO I OBJETIVOS ESTRATEGIAS Y POLÍTICAS DE MEDIANO Y LARGO PLAZO PARA EL MANEJO DE LA TOTALIDAD DEL TERRITORIO.
</t>
  </si>
  <si>
    <t xml:space="preserve">TITULO II COMPONENTE GENERAL
</t>
  </si>
  <si>
    <t>META PGAR 03. Al menos seis grupos sociales tienen como referentes de su marco prospectivo la visión regional de la sostenibilidad ambiental, y para ellos es clara su responsabilidad y la forma en la que la asumen.
META PGAR 04. La cultura ambiental se ha posicionado como parte de la identidad regional, con apoyos pedagógicos a los espacios de la cotidianiedad de la vida en la región, y de manera principal en los tomadores de decisiones de las entidades públicas de orden nacional, regional y local.
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t>
  </si>
  <si>
    <t>1. La innovación social y la identidad regional hacia la sostenibilidad ambiental
2. Tejido social para la corresponsabilidad ambiental</t>
  </si>
  <si>
    <t>10. ACOMPAÑAMIENTO A LOS PROCESOS DE LA EDUCACIÓN AMBIENTAL PARA LA PREVENCIÓN Y GESTIÓN DEL RIESGO, QUE PROMUEVA EL SNPAD</t>
  </si>
  <si>
    <t>(1)  Elaboración , planificación y creación del PLAN INTEGRAL DE GESTIÓN DEL CAMBIO CLIMÁTICO Y SU MITIGACIÓN MUNICIPAL -PIGCCM
(2)  Avanzamos en la ejecución del plan de acción con las siguientes actividades:  (1) Sembramos 5300 de árboles nativos con apoyo de instituciones como la CAR, secretaria de Ambiente de la Gobernación de cundinamarca, y en ejecución de la administración municicpal , la Fundación Siembramor y BItuimeros en acción ambiental, para mitigar el cambio climático en zona rural y urbana, 
(3) Sensibilizamos a 280  personas de  la comunidad en uso adecuado de los residuos a través de la Fan Page y el recibo de servicios públicos    
(4) Realizamos  el reporte ( cálculo ambiental de cambio climático) en la base de datos de la Secretaría de Ambiente de la Gobernación de Cundinamarca, reporte 2019.  Se presenta informe de compensación a la huella de Carbono para mitigación de cambio climático con siembra de 1500 árboles en alto de la cruz y zonas de restauración y nacederos.</t>
  </si>
  <si>
    <t xml:space="preserve">Formular e implementar al 100% del plan de acción anual el plan integral de Gestión al Cambio Climático. 
</t>
  </si>
  <si>
    <t xml:space="preserve">Establecer programas para la mitigación del riesgo en zonas identificadas como habitadas por población
vulnerable. </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</si>
  <si>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</si>
  <si>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1. La innovación social y la identidad regional hacia la sostenibilidad ambiental</t>
  </si>
  <si>
    <t>ARTÍCULO 20. POLÍTICAS PARA EL MANEJO DEL FACTOR RIESGO. Emprender acciones de control, vigilancia y prevención, así como campañas de educación ciudadana, para evitar o mitigar los efectos de posibles desastres naturales por eventos sísmicos, hídricos y geotécnicos tanto en el área urbana como rural del municipio.</t>
  </si>
  <si>
    <t xml:space="preserve">ARTÍCULO 19. ESTRATEGIA DE PREVENCIÓN Y MANEJO DEL RIESGO. Para lograr que la ciudadanía maneje el riesgo como una posibilidad real y se incorpore la prevención y reducción del riesgo en los procesos de ocupación y uso del suelo municipal.
</t>
  </si>
  <si>
    <t>ARTÍCULO 74. ACCIONES PARA LA PROTECCIÓN Y CONSERVACIÓN DE LAS ÁREAS DE INTERÉS AMBIENTAL. Y MITIGACIÓN DEL RIESGO: Implementar programas de educación continua y sensibilización de la población frente al riesgo.</t>
  </si>
  <si>
    <t xml:space="preserve">SUBTITULO III SISTEMA AMBIENTAL Y DE RECURSOS AMBIENTALES
</t>
  </si>
  <si>
    <t xml:space="preserve">TITULO II SISTEMAS ESTRUCTURANTES DEL MODELO URBANO.
</t>
  </si>
  <si>
    <t xml:space="preserve">No Aplica </t>
  </si>
  <si>
    <t>Meta PGAR 3. Al menos seis grupos sociales tienen como referentes de su marco prospectivo la visión regional de la sostenibilidad ambiental, y para ellos es clara su responsabilidad y la forma en la que la asumen.
Meta PGAR 4. La cultura ambiental se ha posicionado como parte de la identidad regional, en los diferentes espacios de la cotidianidad de la vida en la región, y de manera principal en los tomadores de decisiones de las entidades públicas de orden nacional, regional y local.</t>
  </si>
  <si>
    <t>1. LA INNOVACIÓN SOCIAL Y LA IDENTIDAD REGIONAL HACIA LA SOSTENIBILIDAD AMBIENTAL</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</si>
  <si>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</si>
  <si>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1. La innovación social y la identidad regional hacia la sostenibilidad ambiental
2, Tejido Social para la Corresponsabilidad Ambiental</t>
  </si>
  <si>
    <r>
      <t xml:space="preserve">Se realizó la caracterización biológica mediante estudios de diversidad y ambientales en el territorio determinando las áreas suceptibls a ser declaradas como  de conservación , asi como áreas de protección en restauración y rehabilitación ecológica.(1) Contamos 3 viveros implementados en las veredas de Gualivá, Aposentos y Volcán. 
RESTAURACION ECOLOGICA :    
(2) Sembramos 630 árboles en las  veredas de  Aposentos y Gualivá.              
(3) Iniciamos  proceso de restauracion de  </t>
    </r>
    <r>
      <rPr>
        <sz val="9"/>
        <color theme="1"/>
        <rFont val="Arial"/>
        <family val="2"/>
      </rPr>
      <t xml:space="preserve">   11 hectáreas</t>
    </r>
    <r>
      <rPr>
        <sz val="9"/>
        <rFont val="Arial"/>
        <family val="2"/>
      </rPr>
      <t xml:space="preserve">  en las veredas de Aposentos y Gualivá, con el apoyo de  la CAR, Secretaría Ambiental Departamental, Fundación Sembramos, Bituimeros en acción ambiental, Reserva biológica los Carpinteros y las Juntas de Acción  Comunal.
REHABILITACION ECOLOGICA:        
(4)Realizamos actividades de siembra para cobertura vegetal e</t>
    </r>
    <r>
      <rPr>
        <sz val="9"/>
        <color theme="1"/>
        <rFont val="Arial"/>
        <family val="2"/>
      </rPr>
      <t>n 2 nacedero</t>
    </r>
    <r>
      <rPr>
        <sz val="9"/>
        <rFont val="Arial"/>
        <family val="2"/>
      </rPr>
      <t xml:space="preserve">s: La Pila, Finca Buenos Aires señor Santiago Buitrago.       
 </t>
    </r>
    <r>
      <rPr>
        <sz val="9"/>
        <color theme="1"/>
        <rFont val="Arial"/>
        <family val="2"/>
      </rPr>
      <t>(5) Se identificaron 2 nacederos ( Vereda Aposentos y Palo Blanco Alto) y 2 quebradas ( Vereda Montaña, Sector  El silencio, Centro Rural Payaca zona Alta) se inicia siembra de 200 árboles dentro del proceso de rehabilitación de cobertura vegeta</t>
    </r>
    <r>
      <rPr>
        <sz val="9"/>
        <rFont val="Arial"/>
        <family val="2"/>
      </rPr>
      <t>l.          
(6) Creamos 10  zonas de rehabilitación de cobertura vegetal ( forestal protectora) en fincas de ( Aposentos, Rincón Santo, Cambular, Garita, Gualivá) y entregamos 400 arboles para siembra.      TOTAL DE ARBOLES SEMBRADOS 3500</t>
    </r>
  </si>
  <si>
    <t xml:space="preserve">Desarrollar un proyecto para promover las actividades de forestación y reforestación o restauración de bosques.
</t>
  </si>
  <si>
    <t xml:space="preserve">ARTÍCULO 74. ACCIONES PARA LA PROTECCIÓN Y CONSERVACIÓN DE LAS ÁREAS DE INTERÉS AMBIENTAL. Y MITIGACIÓN DEL RIESGO: Reforestación con especies forestales nativas y guaduales en las áreas de protección de nacimientos.
</t>
  </si>
  <si>
    <t>META PGAR 30. La región ha identificado las mejores formas de abordar metodológicamente la prevención y la adaptación como referentes a sus procesos de planificación; y los decisores de las entidades territoriales, de la autoridad ambiental y de las entidades públicas que generan procesos en el territorio respetan y respaldan tales medidas.</t>
  </si>
  <si>
    <t xml:space="preserve">ARTÍCULO 13. ESTRATEGIA AMBIENTAL. Ordenar ambientalmente el territorio municipal en el marco de las políticas ambientales regionales.
</t>
  </si>
  <si>
    <t>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
META PGAR 14. Los consejos de cuencas integran las diferentes instancias de articulación entre actores en la jurisdicción, contemplando la complementariedad con los espacios de conversación, decisión y actuación en temas comunes a varias cuencas o de mayor alcance regional, nacional e internacional.
META PGAR 16. Organizaciones comunitarias por cuenca fortalecidas en la interacción directa con la Autoridad Ambiental.
META PGAR 26. Las entidades territoriales y autoridad ambiental comparten la responsabilidad de la sostenibilidad ambiental del territorio,  para lo cual comparten espacios como el de la transparencia y el  de la rendición de cuentas.</t>
  </si>
  <si>
    <t>2 Tejido  Social para la  Corresponsabilidad Ambiental</t>
  </si>
  <si>
    <t>9. PROMOCIÓN Y FORTALECIMIENTO DEL SERVICIO MILITAR AMBIENTAL</t>
  </si>
  <si>
    <t xml:space="preserve">(1) Contamos con plan de acción con actividades para la recuperación y  el  manejo de la Cuenca del Rio Contador, como afluente del Rio Negro.
 (2) Hemos desarrollado 5   jornadas de sensibilización con los propietarios cercanos a la margen de la ronda hídrica, 5 propietarios sensibilizados.  
(3) Realizamos 4   visitas a predios aledaños a la cuenca del Río Contador para seguimiento y monitoreo del estado del predio.                       
(4) Hacemos parte del grupo de trabajo de la cuenca del Río Negro a través de el grupo ambiental - Paisaje sonoro Río Negro -  liderado por la CAR. 
</t>
  </si>
  <si>
    <t xml:space="preserve">Desarrollar acciones en el marco del plan de acción establecido para el manejo ambiental de la cuenca del Rio Negro.
</t>
  </si>
  <si>
    <t>(1)  Contamos con  base de datos   4 beneficiarios de 11 que cumplieron con los requisitos. 
(2) Realizamos un estudio de factibilidad para el programa Banco de Agua, BAMA y se evidencia que debido a las condiciones de realización,  manejo y monitoreo no aplica para el municipio de Bituima, dada el topografía, la captación para represa y las necesidades de la comunidad por ende se propende por manejo de zonas de nacimientos y reservorios  
(3) Se incluyen 50 beneficiarios al programa "Lluvia para vida" se realiza proceso de documentación para posterior etapa de capacitación.</t>
  </si>
  <si>
    <t xml:space="preserve">Implementar el programa de uso eficiente y ahorro del agua – PUEAA.
</t>
  </si>
  <si>
    <t xml:space="preserve">(1) Realizamos 1 jornada de limpieza en el nacedero La Pila, recogimos 5 kilos de residuos sólidos.
(2) Realizamos 1 jornada de limpieza en la zona urbana, recogimos 500 kilos de residuos sólidos con la participación de 10 personas </t>
  </si>
  <si>
    <t>Realizar jornadas ciudadanas de limpieza de Bituima.</t>
  </si>
  <si>
    <t>1. La innovación social y la identidad regional hacia la sostenibilidad ambiental
2. Tejido social para la corresponsabilidad ambiental</t>
  </si>
  <si>
    <t>8. IMPULSO A PROYECTOS AMBIENTALES CON PERSPECTIVA DE GÉNERO Y PARTICIPACIÓN CIUDADANA</t>
  </si>
  <si>
    <t xml:space="preserve">Creación del vivero municipal. </t>
  </si>
  <si>
    <t xml:space="preserve">ARTÍCULO 14. POLÍTICAS AMBIENTALES: Articulación de las áreas protegidas y de manejo especial a los procesos de planificación y ordenamiento territorial
</t>
  </si>
  <si>
    <t xml:space="preserve">Desarrollar un proyecto para la capacitación, almacenamiento y abastecimiento de agua.
</t>
  </si>
  <si>
    <t>1. La innovación social y la identidad regional hacia la sostenibilidad ambiental
2.  Tejido social para la corresponsabilidad ambiental</t>
  </si>
  <si>
    <t xml:space="preserve">ARTÍCULO 74. ACCIONES PARA LA PROTECCIÓN Y CONSERVACIÓN DE LAS ÁREAS DE INTERÉS AMBIENTAL. Y MITIGACIÓN DEL RIESGO: Plan de manejo ambiental del área de amortiguación y protección de la laguna Cacique Bituima.
</t>
  </si>
  <si>
    <t xml:space="preserve">Desarrollar un proyecto para realizar y participar en eventos culturales y artísticos.
</t>
  </si>
  <si>
    <t xml:space="preserve">Identidad de nuestro municipio
</t>
  </si>
  <si>
    <t xml:space="preserve">COMPROMETIDOS CON LA CULTURA BITUIMA RENACE 
</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</si>
  <si>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</si>
  <si>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r>
      <t>(1) Habilitamos el funcionamiento de un  recuperador ambiental para la zona urbana,   realizamos la recuperacion de materiales así:  135 kilos de carton,  300 kilos vidrio, 225 kilos de papel recuperados en 6 meses de implementación del proyecto.  
(2) Contamos con 7 contenedores PETCAR  para recolección de botellas plásticas, tapas y baterías y realizamos reporte en la aplicación APLICAR. Recuperamos 250 kg de material PET en 6 meses de implementación del proyecto.  
 (4) Cambiamos el esquema de  recolección de la basura implementando la separación en la fuente para recuperación de plástico, papel, cartón y  material orgánico. 
(5) Realizamos 2  Jornadas de Reciclatón en el casco urbano -  la primera en el mes de 19 de septiembre recolectamos 150 kg de material recuperable</t>
    </r>
    <r>
      <rPr>
        <sz val="9"/>
        <color rgb="FFFF0000"/>
        <rFont val="Arial"/>
        <family val="2"/>
      </rPr>
      <t>,</t>
    </r>
    <r>
      <rPr>
        <sz val="9"/>
        <rFont val="Arial"/>
        <family val="2"/>
      </rPr>
      <t xml:space="preserve">  y el 4 de Diciembre con apoyo de economia circular de la CAR mediante Ciclo Reciclo  recolectamos 300 Kilos de material recuperable incluyendo baterias , electrodomesticos, metales y llantas.</t>
    </r>
  </si>
  <si>
    <t xml:space="preserve">Implementar un proyecto municipal de consumo responsable articulado con el sistema municipal organizado 3R – Reduce – Reutiliza y Recicla.
</t>
  </si>
  <si>
    <t>ARTÍCULO 54. DISPOSICIÓN DE RESIDUOS SÓLIDOS
Para el manejo de los residuos sólidos del Municipio de Bituima en su área Urbana tendrá en cuenta la opción de disponer
dichos residuos en el municipio de San Juan de Ríoseco, en el cual se implementará una planta de aprovechamiento de
residuos sólidos de nivel regional el cual cubrirá inicialmente las poblaciones de San Juan, Pulí, Vianí y Bituima.</t>
  </si>
  <si>
    <t>SUBTITULO II USOS DEL SUELO</t>
  </si>
  <si>
    <t xml:space="preserve">TITULO II COMPONENTE GENERAL
</t>
  </si>
  <si>
    <t xml:space="preserve">Actualizar e implementar al 100% el plan de acción anual el Plan de Gestión Integral de Residuos Sólidos PGIRS de Bituima
</t>
  </si>
  <si>
    <t xml:space="preserve">Aseo y bienestar para Bituima 
</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</si>
  <si>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</si>
  <si>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 xml:space="preserve">ARTÍCULO 7. OBJETIVOS ESPECÍFICOS DE ORDENAMIENTO TERRITORIAL: Orientar el ordenamiento ambiental del municipio hacia procesos de desarrollo sostenible
</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</si>
  <si>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</si>
  <si>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 xml:space="preserve">Desarrollar un proyecto integral de extensionismo rural con transferencia, tecnología, innovación, buenas prácticas agrícolas y ganaderas BPA y producción más limpia.  
</t>
  </si>
  <si>
    <t xml:space="preserve">Sembrando oportunidades con desarrollo rural 
</t>
  </si>
  <si>
    <t xml:space="preserve">BITUIMA RENACE CON UN CAMPO PRODUCTIVO
</t>
  </si>
  <si>
    <t>(1)Realizamos  2  jornadas de sensibilización sobre el uso adecuado de la energía eléctrica y energías alternativas. (2)  Contamos con  base de datos para  posibles usuarios de estufas ecológicas.</t>
  </si>
  <si>
    <t xml:space="preserve">Desarrollar un proyecto que fomente el uso de energías sostenibles y renovables.
</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</si>
  <si>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</si>
  <si>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 xml:space="preserve">Formular e implementar al 100% el plan de acción anual del plan turístico municipal.
</t>
  </si>
  <si>
    <t xml:space="preserve">Nuestro orgullo, tu destino 
</t>
  </si>
  <si>
    <t xml:space="preserve">BITUIMA RENACE HACIA SU DESARROLLO ECONÓMICO INTEGRAL 
</t>
  </si>
  <si>
    <t>ARTÍCULO 14. POLÍTICAS AMBIENTALES: Educación ambiental para que la comunidad valore la oferta ambiental del territorio y su potencial productivo y turístico</t>
  </si>
  <si>
    <t>7. PROMOCIÓN DE LA ETNOEDUCACIÓN EN LA EDUCACIÓN AMBIENTAL</t>
  </si>
  <si>
    <t>META PGAR 1. Consolidación de un modelo de gestión del conocimiento a nivel regional (La autoridad ambiental diseña y pone en marcha un modelo de gestión del conocimiento para la apropiación del valorambiental del territorio de su jurisdición).
META PGAR 2. La CAR administra un centro de información ambiental y territorial en el que soporta las decisiones territoriales para los diferentes usuarios y pobladores del territorio, tanto de gobierno como ciudadanos.
META PGAR 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</si>
  <si>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META PGAR 3. Al menos seis grupos sociales tienen como referentes de su marco prospectivo la visión regional de la sostenibilidad ambiental, y para ellos es clara su responsabilidad y la forma en la que la asumen.
META PGAR PGAR 4. La cultura ambiental se ha posicionado como parte de la identidad regional, en los diferentes espacios de la cotidianidad de la vida en la región, y de manera principal en los tomadores de decisiones de las entidades públicas de orden nacional, regional y local.</t>
  </si>
  <si>
    <t>(1)  SIGAM actualizado al 100% Acuerdo No 2000.3.2020-009 determinado por gestión con el Concejo Municipal 
 (2)  Creamos el Consejo Ambiental  Municipal bajo el Acuerdo No 2000.3.2020-009 , se realiza la reuniiones de coordinación con el mismo y se presenta el plan de acción ambiental por 12 años.
3) Se realiza entrega final al 100% del  Plan de acción y matriz de planeación 2020- 2023   al 100% .</t>
  </si>
  <si>
    <t xml:space="preserve">Actualizar e implementar al 100% el plan de acción anual de la agenda ambiental Municipal SIGAM, Sistema de gestión ambiental municipal.
</t>
  </si>
  <si>
    <t>META PGAR 6. La CAR se ha convertido en una entidad que provee, reconoce y dinamiza la capacidad regional, convirtiendo al conjunto social en un desarrollador de formas sostenibles de generación y distribución de valor ambiental.
META PGAR 7. La CAR ha liderado la formulación de propuestas de políticas, normas e instrumentos requeridos para le gestión ambiental en la jurisdicción, construidos en conjunto con los actores regionales.</t>
  </si>
  <si>
    <t>6. FORTALECIMIENTO DEL SISTEMA NACIONAL AMBIENTAL EN MATERIA DE EDUCACIÓN AMBIENTAL</t>
  </si>
  <si>
    <t>Se realizó una reunión extraordinaria en la Estación de policía de Bituima con los siguientes resultados:
• Informar sobre la estrategia de realizar un pendón con toda la información del
comparendo el cual se pueda llevar a diferentes eventos (El pendón ya se mandó a
realizar)
• Se recibieron observaciones acerca de información faltante de los folletos que se han venido entregando, los cuales ya fueron modificados 
• Se ha realizado acompañamietno en 2 jornadas de bienestar animal del municipio (Vereda volcán y Palo Blanco Alto) donde se entregaron folletos informativos socializando con los presentes el tema de Comparendo Ambiental apoyados en el pendón</t>
  </si>
  <si>
    <t>(1) Contamos con  proyecto de Acuerdo Municipal   No 014 del 26 Agosto de 2020   el cual ajusta la aplicación del  comparendo ambiental en Bituima         
(2) Realizamos  un plan de socialización para la implementación del comparendo en el territorio municipal.</t>
  </si>
  <si>
    <t xml:space="preserve">Implementar una estrategia para aplicar el comparendo ambiental en articulación con la policía nacional en defensa del patrimonio ecológico de Bituima.
</t>
  </si>
  <si>
    <t>5. DISEÑO, IMPLEMENTACIÓN, APOYO Y PROMOCIÓN DE PLANES Y ACCIONES DE COMUNICACIÓN Y DIVULGACIÓN</t>
  </si>
  <si>
    <t>4. FORMACIÓN DE EDUCADORAS/ES Y/O DINAMIZADORAS/ES AMBIENTALES</t>
  </si>
  <si>
    <t>ARTÍCULO 70. ÁREAS DE PROTECCIÓN AMBIENTAL. Se adoptan e incorporan como áreas de Protección Ambiental Urbana, todas aquellas zonas de terreno que demandan prioridad para su protección, conservación y/o recuperación por sus valores ecológicos, culturales, paisajísticos o por los beneficios ambientales prestados a la población o al desarrollo municipal o por el mantenimiento de la diversidad biológica o de los recursos naturales y por lo tanto se establecen en este EOT sus condiciones de uso y manejo.</t>
  </si>
  <si>
    <t>META PGAR 01. Consolidación de un modelo de gestión del conocimiento a nivel regional (La autoridad ambiental diseña y pone en marcha un modelo de gestión del conocimiento para la apropiación del valor 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</si>
  <si>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 xml:space="preserve"> Manejo de área inundable de Río Bajo Negro y Guagaquí</t>
  </si>
  <si>
    <t>Conservacion</t>
  </si>
  <si>
    <t xml:space="preserve">Implementación de red de monitoreo de calidad de aire </t>
  </si>
  <si>
    <t>Recuperación</t>
  </si>
  <si>
    <t xml:space="preserve">Educación ambiental
</t>
  </si>
  <si>
    <t>3. LA DIMENSIÓN AMBIENTAL EN LA EDUCACIÓN NO FORMAL</t>
  </si>
  <si>
    <t xml:space="preserve">Conservación de nacimientos
</t>
  </si>
  <si>
    <t xml:space="preserve"> Manejo De Residuos Sólidos En Área Rural</t>
  </si>
  <si>
    <t>2. LA DIMENSIÓN AMBIENTAL EN LA EDUCACIÓN FORMAL</t>
  </si>
  <si>
    <t>Control de Incendios</t>
  </si>
  <si>
    <t>1. FORTALECIMIENTO DE LOS COMITÉS TÉCNICOS INTERINSTITUCIONALES DE EDUCACIÓN AMBIENTAL – CIDEA</t>
  </si>
  <si>
    <t>INDICADOR
(2023)</t>
  </si>
  <si>
    <t>EJECUTADA
(2023)</t>
  </si>
  <si>
    <t xml:space="preserve"> PLANEADA
(2023)</t>
  </si>
  <si>
    <t>AVANCE DEL PROYECTO 2023 (Hasta Junio)</t>
  </si>
  <si>
    <t>AVANCE DEL PROYECTO 2022</t>
  </si>
  <si>
    <t>AVANCE DEL PROYECTO año 2020-2021</t>
  </si>
  <si>
    <t xml:space="preserve">ESTRATEGIA </t>
  </si>
  <si>
    <t>LÍNEA ESTRATÉGICA</t>
  </si>
  <si>
    <t>ARTICULO</t>
  </si>
  <si>
    <t>CAPITULO</t>
  </si>
  <si>
    <t>TITULO</t>
  </si>
  <si>
    <t>META</t>
  </si>
  <si>
    <t>METAS PGAR PLAN DE ACCIÒN 2012 - 2023</t>
  </si>
  <si>
    <t xml:space="preserve">LINEA ESTRATEGICA PGAR </t>
  </si>
  <si>
    <t>ESTRATEGIAS</t>
  </si>
  <si>
    <t>AVANCES DEL PLAN TERRITORIAL DE EDUCACIÓN AMBIENTAL-PTEA 
2020-2023.CUMPLIMIENTO DE METAS DEL PLAN DE DESARROLLO "CONSTRUYENDO JUNTOS BITUIMA RENACE"</t>
  </si>
  <si>
    <t>PLAN DE DESARROLLO MUNICIPAL 2020-2023 "CONSTRUYENDO JUNTOS BITUIMA RENACE" ACUERDO 2000.3.2020-011 DEL 29 DE MAYO DE 2020</t>
  </si>
  <si>
    <t xml:space="preserve">ESQUEMA DE ORDENAMIENTO TERRITORIAL BITUIMA - EOT  </t>
  </si>
  <si>
    <t xml:space="preserve">POMCA RIO NEGRO  </t>
  </si>
  <si>
    <t>PLAN DE GESTIÓN AMBIENTAL REGIONAL PGAR 2012-2023 CAR</t>
  </si>
  <si>
    <t>POLITICA NACIONAL DE EDUCACIÓN AMBIENTAL</t>
  </si>
  <si>
    <t>PLATAFORMA SIGAM</t>
  </si>
  <si>
    <t>1. 06 de julio 2023</t>
  </si>
  <si>
    <t>1. interacciones (20)</t>
  </si>
  <si>
    <t>Para darle cumplimento a la meta, se evaluó la realización de mantenimiento del predio del municipio denominado El Cural mediante el aislamiento, por lo tanto, se realizaron 2 visitas al predio
1) Visita 1: Se realizó un reconocimiento preliminar del terreno, que posteriormente permitió realizar la salida gráfica (Mapa) en el software ArcGis mediante la georreferenciación de un levantamiento topográfico en físico con el que contaba la SDEAT, cuya finalidad fue determinar el perímetro y área del predio
2)Visita 2: Se realizó la segunda visita para determinar el estado del cercado y las zonas donde se necesita realizar el aislamiento, se tomaron coordenadas y trayectos mediante el del GPS y se definió realizar 760 m de cerca permitral a la vía
3)Se adelanta la realización de estudios previos para el inicio de de la contratación
4) Se ejecutó el contrato cuyo objeto fue "CONSERVACIÓN Y MEJORAMIENTO AMBIENTAL MEDIANTE EL AISLAMIENTO PARCIAL DEL PREDIO RURAL DENOMINADO EL CURAL EN BITUIMA-CUNDINAMARCA"</t>
  </si>
  <si>
    <t>1. Vereda Palo Blanco- Predio El Cural
2. Vereda Palo Blanco- Predio El Cural
3. Oficina SDEAT
4. Vereda Palo Blanco- Predio El Cural</t>
  </si>
  <si>
    <t>1.02 de febrero 2023
2. 14 de febrero de 2023
3. 05 de mayo de 2023
4. 27 de junio de 2023</t>
  </si>
  <si>
    <t>1. (4)
2. (4)
3. (2)
4. (2)</t>
  </si>
  <si>
    <t xml:space="preserve">1. Desarrollar un  proyecto de identificación, adquisición de predios, protección y mantenimiento de áreas de reserva hídrica.  </t>
  </si>
  <si>
    <r>
      <t xml:space="preserve">2. Actualizar e implementar al 100%  el plan de acción anual de la Agenda Ambiental Municipal - </t>
    </r>
    <r>
      <rPr>
        <sz val="12"/>
        <rFont val="Arial"/>
        <family val="2"/>
      </rPr>
      <t xml:space="preserve">SIGAM </t>
    </r>
    <r>
      <rPr>
        <sz val="12"/>
        <color theme="1"/>
        <rFont val="Arial"/>
        <family val="2"/>
      </rPr>
      <t>-  Sistema de Gestión Ambiental Municipal.</t>
    </r>
  </si>
  <si>
    <t xml:space="preserve">3.Implementar  un estrategia  para aplicar el Comparendo Ambiental en articulación con la Policía Nacional en defensa del Patrimonio Ecológico de Bituima </t>
  </si>
  <si>
    <t>4.Desarrollar acciones en el marco del  plan de acción establecido para el manejo ambiental de la Cuenca del Rio Negro</t>
  </si>
  <si>
    <t>1.Desarrollar  un proyecto de Educación Ambiental Municipal a nivel institucional, educativo y del sector privado.</t>
  </si>
  <si>
    <r>
      <t>2. Implementar el Plan Institucional de Gestión Ambiental PIGA</t>
    </r>
    <r>
      <rPr>
        <sz val="9"/>
        <color theme="1"/>
        <rFont val="Arial"/>
        <family val="2"/>
      </rPr>
      <t xml:space="preserve"> para  disminuir la huella de carbono a nivel institucional.</t>
    </r>
  </si>
  <si>
    <t>3. Implementar un proyecto municipal de consumo responsable articulado con Sistema Municipal Organizado  3R - Reduce - Reutiliza y Recicla.</t>
  </si>
  <si>
    <t>4. Generar boletines semestrales de los logros en materia ambiental.</t>
  </si>
  <si>
    <t xml:space="preserve">5. Realizar jornadas ciudadanas de limpieza de Bituima </t>
  </si>
  <si>
    <t>1.Formular  e implementar al 100%  del plan de acción anual  el Plan Integral de Gestión al  Cambio Climático</t>
  </si>
  <si>
    <t xml:space="preserve">2.Desarrollar un proyecto para promover las  actividades de forestación, reforestación o restauración de bosques  en el marco del CIDEA </t>
  </si>
  <si>
    <t>3.Desarrollar un proyecto para fomentar el uso de Energías Sostenibles y Renovables</t>
  </si>
  <si>
    <t>4.Desarrollar un proyecto para la captación, almacenamiento y  abastecimiento de agua.</t>
  </si>
  <si>
    <t>1) Se realizó una jornada de limpieza en la vía Volcán - Aposentos y en la quebrada Gallinazo el día de 24 de abril, se reocgieron 200 kilogramos de residuos sólidos, y se tuvo el acompañamiento de la Corporación Autónoma Regional-CAR, Defensa Civil, Oficina de Servicios Públicos, SDEAT  y Policia Nacional
2) Se realizó una jornada de limpieza en el sector La Laguna, Quebrada la Payaca el día 15 de septiembre en conmemoración del día mundial de la limpieza uniendonos a la campaña de "Vamos a Hacerlo", se reocgieron 125 kilogramos de residuos sólidos, y se tuvo el acompañamiento de la Corporación Autónoma Regional-CAR, Oficina de Servicios Públicos, SDEAT  y  Consejo de juventudes</t>
  </si>
  <si>
    <t>1. Vía Volcán- Aposentos, Quebrada Gallinazo
2. Sector la Laguna, Quebrada la Payaca</t>
  </si>
  <si>
    <t>1.24 de abril de 2023
2. 15 de septiembre de 2023</t>
  </si>
  <si>
    <t>1. (7)
2. (6)</t>
  </si>
  <si>
    <t>1) Se apoyo la gestión que permitió vincular al colegio José María Vergara y Vergara con un gestor con el fin de que este recoja los residuos orgánicos generados en dicho espacio para darles su respectivo manejo y/o disposición final, además, por parte de la SDEAT se le hizo entrega a la institución de canecas para facilitar el almacenamiento y traslado de los residuos
2) Se realizo siembra como estrategia de reforestación en la finca Guadualito en conmemoración del día del agua 
3) Se entregó material forestal como estrategia de reforestación en la finca la mesa de los González, donde se hizo un reconocimiento del terreno y se dieron indicaciones de siembra
4) Se realizaron ajustes a la justificación técnica para acceder al programa de lluvias para la vida el cual es una estrategia de adaptación al cambio climático mediante el uso adecuado del recurso hídrico
5) Teniendo en cuenta el objetivo de agricultura sostenible y resiliente al clima, se han entregado mediante el programa de seguridad alimentaria semillas de maiz, frijol, cilantro
6) Energía Sostenibles: Se solicitó el curso complementario ofertado por el SENA denominado: Energías Alternativas el cual tiene una duración de 240 horas, para el cual se realizó un post y forms de pre-registro para la inscripción de la comunidad interesada
7) Se realizó el acompañamiento de la entrega de 8 reservorios de agua con capacidad de 120 m3, los cuales fueron entregados mediante un proyecto de la corporación autónoma regioanl CAR
8) Capacitación de Cambio cliamtico con los estudiantes de grados novenos de la I.E.D José María Vergara y Vergara liderada por la Corporación Autónoma Regional CAR
9)Programación y asistencia de la socialización de la poli´tica pública de gestión integral del cambio climatico de la Secretaria de Ambiente de la Gobernación de Cundinamarca</t>
  </si>
  <si>
    <t xml:space="preserve">1. I.E.D José Maria Vergara y Vergara-Casco Urbano
2. Finca Guadualito-Vereda Volcán
3. Vereda Volcán
4. Oficina SDEAT
5. Oficina SDEAT
6. Oficina SDEAT-Página Facebook del municipio
7. Veredas: Rincon santo, caracol, Gualiva, San Cristobal, Volcán
8. I.E.D José Maria Vergara y Vergara-Casco Urbano
9. Oficina Secretaría de Desarrollo Economico Ambiental y de Turismo
</t>
  </si>
  <si>
    <t>1.  20 de febrero  2023
2. 21 de marzo de 2023
3. 23 de marzo de 2023
4. 18 de enero 2023
5. Periodica
6. 01 de febrero 2023
7. 26 de junio de 2023
8. 9 de septiembre de 2023
9. 04 de octubre de 2023</t>
  </si>
  <si>
    <t>1.  (4)
2. (46)
3. (4)
4. (2)
5. (75)
6. (11)
7. (16)
8. (100)
9. (10)</t>
  </si>
  <si>
    <r>
      <t>1.Se realizó una reunión extraordinaria en la Estación de policía de Bituima con los siguientes resultados:
• Informar sobre la estrategia de realizar un pendón con toda la información del comparendo el cual se pueda llevar a diferentes eventos (El pendón ya se mandó arealizar)
• Se recibieron observaciones acerca de información faltante de los folletos que se han venido entregando, los cuales ya fueron modificados 
2. Entrega de folletos con información del comaprendo ambiental a la Estación Bituima
3.A</t>
    </r>
    <r>
      <rPr>
        <sz val="11"/>
        <color theme="1"/>
        <rFont val="Arial"/>
        <family val="2"/>
      </rPr>
      <t>compañamiento en  jornada de bienestar animal del municipio Vereda volcán donde se entregaron folletos informativos socializando con los presentes el tema de Comparendo Ambiental apoyados en el pendón
4.Acompañamiento en  jornada de bienestar animal del municipio Vereda Palo Blanco Alto do</t>
    </r>
    <r>
      <rPr>
        <sz val="11"/>
        <color theme="1"/>
        <rFont val="Abadi"/>
        <family val="2"/>
      </rPr>
      <t xml:space="preserve">nde se entregaron folletos informativos socializando con los presentes el tema de Comparendo Ambiental apoyados en el pendón
5. Entrega de folletos con información del comaprendo ambiental a la Estación Bituima y se solicitó la información de cuantos comaprendos se han impuesto en lo corrido del año, informandonos que se han impuesto 2
</t>
    </r>
  </si>
  <si>
    <t xml:space="preserve">1-Estacion de Policia
2.-Estacion de Policia
3. Vereda Volcán
4. Vereda Palo Blanco Alto
5. Estación de Polcia
</t>
  </si>
  <si>
    <t>1.20 de enero de 2023
2. 31 de enero de 2023
3. 27 de enero de 2023
4. 17 de febrero de 2023
5. 22 de noviembre de 2023</t>
  </si>
  <si>
    <t>1. (3)
2. (2)
3. (14)
4. (29)
5. (3)</t>
  </si>
  <si>
    <t xml:space="preserve">Se está a la espera de la publicación de la Actualización del POMCA de Río Negro (Plan de Ordenación y Manejo de la Cuenca Hidrográfica)
1.Se realizó una jornada de limpieza  en la vía Volcán-Aposentos y en la quebrada Gallinazo el 24 de abril  donde se recogieron 200 kg de residuos con participación de la PONAL, CAR, Defensa Civil, Funcionarios de la SDEAT  y Servicios Públicos
2. Huerta escolar en la vereda  volcán, con el acompañamiento de la nutricionista PIC, ingeniera ambiental, y tecnico agropecuario de la alcaldía municipal, incorporando un modelo con botellas plásticas, abono, y semillas de tomate, cebolla larga, espinaca, lechuga, zanahoria, acelga, ahuyama, pimentón y cilantro
3. Huerta escolar en la vereda montaña con el acompañamiento de la nutricionista PIC, ingeniera ambiental, y tecnico agropecuario de la alcaldía municipal, incorporando un modelo con botellas plásticas, abono, y semillas de tomate, cebolla larga, espinaca, lechuga, zanahoria, acelga, ahuyama, pimentón y cilantro
4. Huerta escolar en la vereda caracol  con el acompañamiento de la nutricionista PIC, ingeniera ambiental, y tecnico agropecuario de la alcaldía municipal, incorporando un modelo con botellas plásticas, abono, y semillas de tomate, cebolla larga, espinaca, lechuga, zanahoria, acelga, ahuyama, pimentón y cilantro
5. Huerta escolar en la vereda pajitas con el acompañamiento de la nutricionista PIC, ingeniera ambiental, y tecnico agropecuario de la alcaldía municipal, incorporando un modelo con botellas plásticas, abono, y semillas de tomate, cebolla larga, espinaca, lechuga, zanahoria, acelga, ahuyama, pimentón y cilantro
6) Se realizó una jornada de limpieza en el sector La Laguna, Quebrada la Payaca el día 15 de septiembre en conmemoración del día mundial de la limpieza uniendonos a la campaña de "Vamos a Hacerlo", se reocgieron 125 kilogramos de residuos sólidos, y se tuvo el acompañamiento de la Corporación Autónoma Regional-CAR, Oficina de Servicios Públicos, SDEAT  y  Consejo de juventudes
7. Huerta escolar en la vereda RincónSanto con el acompañamiento de la nutricionista PIC, ingeniera ambiental, y tecnico agropecuario de la alcaldía municipal, incorporando un modelo con botellas plásticas, abono, y semillas de tomate, cebolla larga, espinaca, lechuga, zanahoria, acelga, ahuyama, pimentón y cilantro
</t>
  </si>
  <si>
    <t>1. Vía Volcán- Aposentos, Quebrada Gallinazo
2. Vereda Volcán
3. Vereda Montaña
4. Vereda Caracol
5. Vereda Pajitas
6. Sector la Laguna, Quebrada la Payaca
7. Vereda Rincón Santo</t>
  </si>
  <si>
    <t>1. 24 de abril de 2023
2. 24 de julio de 2023
3. 09 de agosto de 2023
4. 15 de agosto de 2023
5. 12 de septiembre de 2023
6. 15 de septimbre de 2023
7, 17 de noviembre de 2023</t>
  </si>
  <si>
    <t>1. (7)
2. (10)
3. (9)
4. (8)
5. (14)
6, (6)
7. (19)</t>
  </si>
  <si>
    <r>
      <rPr>
        <b/>
        <sz val="11"/>
        <color theme="1"/>
        <rFont val="Abadi"/>
        <family val="2"/>
      </rPr>
      <t>PRAE:</t>
    </r>
    <r>
      <rPr>
        <sz val="11"/>
        <color theme="1"/>
        <rFont val="Abadi"/>
        <family val="2"/>
      </rPr>
      <t xml:space="preserve">
 1) Se asistió a la primer reunión 2023, en la cual se socializó el documento “Guardianes y protectores del medio ambiente” realizado por el equipo de docentes encargados del PRAE, se ratifica el acompañamiento por parte de la SDEAT y se revisan fechas ambientales próximas como lo es el día del agua para la programación de actividades, 
2) Se está llevando a cabo con la profesional de la CAR Laura Ochoa el plan de formación de Ciclo Reciclo ofertado por la CAR inicialmente a los estudiantes de 7°, 8° y 9°
3) Se presentó el borrador de la cartilla del huerto escolar la cual será entregada a los estudiantes de las diferentes escuelas como estrategia didáctica participativa, la cual fue aprobada en el CIDEA
4) Se les comunicó a los docentes del equipo PRAE que ya se tiene el contacto para intercambiar las botellitas de amor por madera plástica
5) Se realizó la actividad en conmemoración del día del agua con los estudiantes de decimo y once en la finca guadualito, donde se realizó un taller con el profesional de la CAR y posteriormente se realizó siembra de material forestal
6) Se postulo el PRAE  a los premios ambientales CAR 2023
7) Elaboración de invernaderos fase 1 
8) Reuniones socialización premios ambientales CAR
9)  Jornada elaboración de invernaderos en guadua para orquidiario, compostera y mariposario
10) Capacitación de Cambio cliamtico con los estudiantes de grados novenos de la I.E.D José María Vergara y Vergara liderada por la Corporación Autónoma Regional CAR
11)  Certificación de estudiantes de grados 7° 8° y  9° que culminaron el ciclo de formación de Ciclo Re Ciclo liderado por la Corporación Autónoma Regional CAR
•</t>
    </r>
    <r>
      <rPr>
        <b/>
        <sz val="11"/>
        <color theme="1"/>
        <rFont val="Abadi"/>
        <family val="2"/>
      </rPr>
      <t xml:space="preserve"> PROCEDA: </t>
    </r>
    <r>
      <rPr>
        <sz val="11"/>
        <color theme="1"/>
        <rFont val="Abadi"/>
        <family val="2"/>
      </rPr>
      <t xml:space="preserve">
12) Se realizó una visita a la EcoTienda del Municipio de Guayabal con el acompañamiento de 2 miembros de la asociación para la articulación de idea de proyecto, dicha información se socializó en la reunión programada con los demás miembros de la asociación. Se realizaron varios diseños de logo para que las integrantes escogieran el más acorde para su identificación
13) El jueves 01 de junio se llevó a cabo la reciclatón en compañia de la Asociación de Mujeres Bituima Avanza ASOMUBIA, en apoyo del  PROCEDA : Asomubia recicla por un futuro mejor, se recolectaron un aproximado de 880 kg de residuos entre aprovechables, posconsumo, Raee, entre otros. Se manejo la estrategia de Eco Trueque, donde a cada persona que llevo residuos se le entregó una prenda completamente nueva (73 personas participaron)
14) se participó del taller virtual de presentación de los PROCEDAS ante la CAR, para el cual se extendio la invitación a todos los participantes </t>
    </r>
  </si>
  <si>
    <t xml:space="preserve">1.I.E.D José Maria Vergara y Vergara-Casco Urbano
2. I.E.D José Maria Vergara y Vergara-Casco Urbano
3. Sala de juntas Alcaldía Municipal
4. Virtual-Grupo de Whatsapp
5. Finca Guadualito-Vereda Volcán
6. I.E.D José Maria Vergara y Vergara-Casco Urbano
7.  I.E.D José Maria Vergara y Vergara-Casco Urbano
8. Sala de juntas Alcaldía Municipal
9. I.E.D José Maria Vergara y Vergara-Casco Urbano
10. I.E.D José Maria Vergara y Vergara-Casco Urbano
11. I.E.D José Maria Vergara y Vergara-Casco Urbano
12.Municipio de Guayabal de siquima
13. Parque Principal Bituima
14. Virtual
</t>
  </si>
  <si>
    <t>1. 15 de febrero de 2023
2. 16 de mayo de 2023
3. 13 de abril de 2023
4.  29 de agosto 2023
5. 21 de marzo de 2023
6. 30 de marzo de 2023
7. 13 de junio 2023
8. 07 de juino de 2023 - 30 agosto 2023
9. 06 de septiembre de 2023
10. 19 de semptimbre de 2023
11. 22 de septiembre de 2023
12. 09 de febrero de 2023
13. 01de junio de 2023
14. 09 de noviembre de 2023</t>
  </si>
  <si>
    <t xml:space="preserve">1. (7)
2. (100)
3. (13)
4. (13)
5. (46)
6. (7)
7. (36)
8. (11)
9. (15)
10 (aprox 30)
11. (100)
12.(3)
13. (73)
14.virtual
</t>
  </si>
  <si>
    <t>1) Se realizó un formato para realizar las respectivas revisiones de las unidades hidrosanitarias semestralmente, se realizó la revisión semestral de las instalaciones hidrosanitarias de la Administración Municipal, donde se encontrópresencia de fugas en el lavamanos de la Secretaría de Desarrollo Económico,Ambiental y de Turismo -SDEAT, por lo tanto, se procedió a realizar la compra y cambio de la llave, realizando el respectivo informe
2) Se realizó la revisión semestral de las instalaciones hidrosanitarias de la Administración Municipal, donde no se encontró presencia de fugas 
3). Se gestionó una capacitación de residuos sólidos con la profesional de CAR para los funcionarios
4). Se realizó caapcitaciones con tematicas del PIGA, huella de carbono, energía, agua apoyado de material visual y entregando stikers del cuidado del agua</t>
  </si>
  <si>
    <t>1.Administración municipal- Casco Urbano
2.Administración municipal- Casco Urbano
3.Administración municipal- Casco Urbano
4.Administración municipal- Casco Urbano</t>
  </si>
  <si>
    <t>1. 20 de enero de 2023
2. 4 de septeimbre de 2023
3.15 de noviembre de 2023
4. 23 de noviembre de 2023</t>
  </si>
  <si>
    <t>1. (76)
2. (76)
3.(3)
4.(10)</t>
  </si>
  <si>
    <t>1) Se realizó reunión con la profesional de la CAR y docentes del equipo PRAE de I.E.D José María Vergara y Vergara, donde se aprobó iniciar con el plan de formación certificlable de Ciclo Re Ciclo con estudiantes y docentes de la institución, el cual inción con los cursos de 7° 8° y 9°
2) El jueves 01 de junio se llevó a cabo la reciclatón en compañia de la Asociación de Mujeres Bituima Avanza ASOMUBIA, en apoyo del  PROCEDA : Asomubia recicla por un futuro mejor, se recolectaron un aproximado de 880 kg de residuos entre aprovechables, posconsumo, Raee, entre otros. Se manejo la estrategia de Eco Trueque, donde a cada persona que llevo residuos se le entregó una prenda completamente nueva (73 personas participaron)
3) Certificación de estudiantes de grados 7° 8° y  9° que culminaron el ciclo de formación de Ciclo Re Ciclo liderado por la Corporación Autónoma Regional CAR
4) Se procedio a realizar la reubicación de la herramienta pedagogica PET CAR el cual se econtraba en la zona de santa rosa y fue trasladado al barrio Boyacá para darle un uso adecuado
5) se recibio contenedor de 200 lt para el aceite de cocina usado y 48 contenedores de la estrategia de separado de la CAR para entregar a la comunidad</t>
  </si>
  <si>
    <t>1..I.E.D José Maria Vergara y Vergara-Casco Urbano
2. Parque Principal-Casco urbano
3. .I.E.D José Maria Vergara y Vergara-Casco Urbano
4. Sector santa rosa-barrio Boyacá
5. Administración Municipal</t>
  </si>
  <si>
    <t>1. 16 de mayo de 2023
2. 01 de junio de 2023
3. 22 de septiembre de 2023
4. 05 de octubre de 2023
5. 22 de noviembre de 2023</t>
  </si>
  <si>
    <t>Se está recopilando la información y fotografías para realizar el boletín semestral en el mes de junio-
1.Se realizó el boletín semestral en video para ser compartido con la comunidad el cual está en proceso de publicación
2. Se tiene el material para sacar el bolentin de todos los logros ambientales</t>
  </si>
  <si>
    <t>1. Página Facebook de la Alcaldía Municipal
2. Página Facebook de la Alcaldía Municipal</t>
  </si>
  <si>
    <t>1) Se presentaron 200 benefeciarios para acceder al programa de lluvias para la vida de la Corporación Autónoma Regional CAR 
2) Se realizaron 21 visitas para acceder al porgrama de reservorios de la Corporación Autónoma Regional CAR, de los cuales fueron aprobados 8 
3) Se realizó la primer charla dando inició la ejecución del contrato, en la cual participarón funcionarios de la Corporación Autónoma Regional-CAR, el contratista, los beneficiarios y funcionarios de la Alcaldía Municipal 
4) Se realizó el acompañamiento de la entrega de 8 reservorios de agua con capacidad de 120 m3, los cuales fueron entregados mediante un proyecto de la corporación autónoma regioanl CAR, dando como terminado el proyecto
5) Apoyo en la capacitacion de los beneficiarios de lluvias para la vida de la vereda Centro, Volcan, Aposentos, Periquito, Cambular y Cajón
6) Apoyo en la capacitacion de los beneficiarios de lluvias para la vida de la vereda Gualivá y Rincon santo
7. entrega de 197 lluvias para la vida</t>
  </si>
  <si>
    <t>1. Oficina Servicios Públicos
2. Sector rural del municipio
3. Biblioteca Municipal
4. Veredas: Rincon santo, caracol, Gualiva, San Cristobal, Volcán
5. Salon comunal Casco Urbano
6. Salón comunal de cada vereda
7. parque principal</t>
  </si>
  <si>
    <t>1.Febrero
2. 2021-2023
3. 31 marzo de 2023
4.26 de junio de 2023
5. 25 de agosto 2023
6. 8 de septimebre de 2023
7. 23 de septiembre de 2023</t>
  </si>
  <si>
    <t>1. (200)
2. (21)
3. (14)
4.(16)
5. (95)
6. (78)
7. 197</t>
  </si>
  <si>
    <t>1. (100)
2. (10)
3. (100)
4. (6)
5. (49)</t>
  </si>
  <si>
    <t>1) Se realizó la solicitud del material vegetal a la Secretaría de Ambiente de la Gobernación de Cundinamarca para procesos de reforestación, rehabilitación, y restauración ecológica en el municipio, dicha solicitud fue aceptada, para la cual asignaron un total de 1000 árboles los cuales serán entregados en el vivero Las Mercedes en el municipio de Nocaima
2) Se realizo siembra de 120 árboles como estrategia de reforestación en la finca Guadualito en conmemoración del día del agua
 3) Se entregó material forestal como estrategia de reforestación en la finca la mesa de los González, donde se hizo un reconocimiento del terreno y se dieron indicaciones de siembra
4) Recoleción de 500 árboles (igua, guayacan amarillo, chicala, acacia amarilla) para reforestación del municipio
5) Entrega de material forestal (200 árboles) para la asociación de suscriptores del acueducto el palmar en la vereda de rincon santo, quienes estan preparando el terreno para posteriormente realizar la seimbra
6) Entrega de material forestal 140 árboles para la fundación siembramor para siembra enla finca guadualito apoyando el proceso de restauración</t>
  </si>
  <si>
    <t>1. Oficina SDEAT
2. Finca Guadualito-Vereda Volcán
3. Vereda Volcán
4. Vivero Nocaima
5. Vereda Rincón Santo
6, Vereda Periquito</t>
  </si>
  <si>
    <t>1. 08 de febrero de 2023
2. 21 de marzo de 2023
3. 23 de marzo de 2023
4. 13 de septeimbre de 2023
5. 19 de octubre de 2023
6,  18 de novimbre de 2023</t>
  </si>
  <si>
    <t>1. (2)
2. (46)
3. (4)
4. N/A
5,(10)
6 (18)</t>
  </si>
  <si>
    <t>1) Energía Sostenibles: Se solicitó el curso complementario ofertado por el SENA denominado: Energías Alternativas el cual tiene una duración de 240 horas, para el cual se realizó un post y forms de pre-registro para la inscripción de la comunidad interesada
2). Energia limpia de la gobernación en isntalación de paneles solares en la el escenario deportivo, con concejales
3).  Instalación de paneles solares  en la planta de tratamiento de agua potable del municipio</t>
  </si>
  <si>
    <t>1. Oficina SDEAT-Página Facebook del municipio
2. pajitas
3, Casco Urbano</t>
  </si>
  <si>
    <t>1. 01 de febrero de 2023
2.22 de noviembre
3,  10 noviembre</t>
  </si>
  <si>
    <t>1. (11)
2.5
3.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</si>
</sst>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164" formatCode="d/m/yyyy"/>
    <numFmt numFmtId="165" formatCode="_-&quot;$&quot;\ * #,##0_-;\-&quot;$&quot;\ * #,##0_-;_-&quot;$&quot;\ * &quot;-&quot;_-;_-@"/>
    <numFmt numFmtId="166" formatCode="&quot;$&quot;\ #,##0"/>
    <numFmt numFmtId="167" formatCode="dd/mm/yyyy"/>
    <numFmt numFmtId="168" formatCode="#,##0_ ;\-#,##0\ "/>
    <numFmt numFmtId="169" formatCode="_(&quot;$&quot;* #,##0.00_);_(&quot;$&quot;* \(#,##0.00\);_(&quot;$&quot;* &quot;-&quot;??_);_(@_)"/>
  </numFmts>
  <fonts count="82" x14ac:knownFonts="1">
    <font>
      <sz val="11"/>
      <color theme="1"/>
      <name val="Calibri"/>
      <scheme val="minor"/>
    </font>
    <font>
      <sz val="11"/>
      <color theme="1"/>
      <name val="Calibri"/>
      <family val="2"/>
      <scheme val="minor"/>
    </font>
    <font>
      <sz val="11"/>
      <color theme="1"/>
      <name val="Calibri"/>
      <family val="2"/>
      <scheme val="minor"/>
    </font>
    <font>
      <b/>
      <sz val="14"/>
      <color theme="1"/>
      <name val="Calibri"/>
      <family val="2"/>
    </font>
    <font>
      <sz val="11"/>
      <name val="Calibri"/>
      <family val="2"/>
    </font>
    <font>
      <b/>
      <sz val="12"/>
      <color theme="1"/>
      <name val="Arial"/>
      <family val="2"/>
    </font>
    <font>
      <sz val="11"/>
      <color theme="1"/>
      <name val="Calibri"/>
      <family val="2"/>
    </font>
    <font>
      <u/>
      <sz val="11"/>
      <color theme="10"/>
      <name val="Calibri"/>
      <family val="2"/>
    </font>
    <font>
      <u/>
      <sz val="11"/>
      <color theme="10"/>
      <name val="Calibri"/>
      <family val="2"/>
    </font>
    <font>
      <u/>
      <sz val="11"/>
      <color theme="10"/>
      <name val="Arial"/>
      <family val="2"/>
    </font>
    <font>
      <u/>
      <sz val="11"/>
      <color theme="10"/>
      <name val="Arial"/>
      <family val="2"/>
    </font>
    <font>
      <u/>
      <sz val="11"/>
      <color theme="10"/>
      <name val="Arial"/>
      <family val="2"/>
    </font>
    <font>
      <u/>
      <sz val="11"/>
      <color theme="10"/>
      <name val="Arial"/>
      <family val="2"/>
    </font>
    <font>
      <sz val="9"/>
      <color rgb="FF000000"/>
      <name val="Arial"/>
      <family val="2"/>
    </font>
    <font>
      <u/>
      <sz val="11"/>
      <color theme="10"/>
      <name val="Arial"/>
      <family val="2"/>
    </font>
    <font>
      <u/>
      <sz val="11"/>
      <color rgb="FF0000FF"/>
      <name val="Arial"/>
      <family val="2"/>
    </font>
    <font>
      <u/>
      <sz val="11"/>
      <color theme="10"/>
      <name val="Arial"/>
      <family val="2"/>
    </font>
    <font>
      <u/>
      <sz val="11"/>
      <color theme="10"/>
      <name val="Calibri"/>
      <family val="2"/>
    </font>
    <font>
      <u/>
      <sz val="11"/>
      <color theme="10"/>
      <name val="Calibri"/>
      <family val="2"/>
    </font>
    <font>
      <u/>
      <sz val="11"/>
      <color theme="1"/>
      <name val="Arial"/>
      <family val="2"/>
    </font>
    <font>
      <b/>
      <sz val="12"/>
      <color theme="0"/>
      <name val="Arial"/>
      <family val="2"/>
    </font>
    <font>
      <sz val="12"/>
      <color theme="1"/>
      <name val="Arial"/>
      <family val="2"/>
    </font>
    <font>
      <sz val="12"/>
      <color theme="1"/>
      <name val="Calibri"/>
      <family val="2"/>
    </font>
    <font>
      <b/>
      <sz val="18"/>
      <color theme="1"/>
      <name val="Calibri"/>
      <family val="2"/>
    </font>
    <font>
      <b/>
      <sz val="16"/>
      <color theme="1"/>
      <name val="Arial"/>
      <family val="2"/>
    </font>
    <font>
      <u/>
      <sz val="11"/>
      <color theme="10"/>
      <name val="Arial"/>
      <family val="2"/>
    </font>
    <font>
      <u/>
      <sz val="11"/>
      <color theme="10"/>
      <name val="Arial"/>
      <family val="2"/>
    </font>
    <font>
      <u/>
      <sz val="11"/>
      <color theme="1"/>
      <name val="Arial"/>
      <family val="2"/>
    </font>
    <font>
      <u/>
      <sz val="11"/>
      <color theme="1"/>
      <name val="Arial"/>
      <family val="2"/>
    </font>
    <font>
      <u/>
      <sz val="11"/>
      <color rgb="FF0000FF"/>
      <name val="Arial"/>
      <family val="2"/>
    </font>
    <font>
      <b/>
      <sz val="11"/>
      <color theme="1"/>
      <name val="Arial"/>
      <family val="2"/>
    </font>
    <font>
      <b/>
      <sz val="8"/>
      <color rgb="FF000000"/>
      <name val="Arial"/>
      <family val="2"/>
    </font>
    <font>
      <b/>
      <sz val="11"/>
      <color theme="1"/>
      <name val="Calibri"/>
      <family val="2"/>
    </font>
    <font>
      <sz val="8"/>
      <color rgb="FF000000"/>
      <name val="Arial"/>
      <family val="2"/>
    </font>
    <font>
      <b/>
      <sz val="8"/>
      <color theme="1"/>
      <name val="Arial"/>
      <family val="2"/>
    </font>
    <font>
      <b/>
      <sz val="11"/>
      <color rgb="FF000000"/>
      <name val="Calibri"/>
      <family val="2"/>
    </font>
    <font>
      <sz val="8"/>
      <color theme="1"/>
      <name val="Arial"/>
      <family val="2"/>
    </font>
    <font>
      <b/>
      <sz val="20"/>
      <color theme="1"/>
      <name val="Calibri"/>
      <family val="2"/>
    </font>
    <font>
      <b/>
      <sz val="12"/>
      <color theme="1"/>
      <name val="Calibri"/>
      <family val="2"/>
    </font>
    <font>
      <u/>
      <sz val="11"/>
      <color rgb="FF0563C1"/>
      <name val="Calibri"/>
      <family val="2"/>
    </font>
    <font>
      <sz val="11"/>
      <color rgb="FF000000"/>
      <name val="Calibri"/>
      <family val="2"/>
    </font>
    <font>
      <u/>
      <sz val="11"/>
      <color rgb="FF0563C1"/>
      <name val="Calibri"/>
      <family val="2"/>
    </font>
    <font>
      <u/>
      <sz val="11"/>
      <color rgb="FF0563C1"/>
      <name val="Calibri"/>
      <family val="2"/>
    </font>
    <font>
      <u/>
      <sz val="11"/>
      <color rgb="FF0563C1"/>
      <name val="Arial"/>
      <family val="2"/>
    </font>
    <font>
      <sz val="11"/>
      <color theme="1"/>
      <name val="Arial"/>
      <family val="2"/>
    </font>
    <font>
      <sz val="11"/>
      <color theme="1"/>
      <name val="Calibri"/>
      <family val="2"/>
      <scheme val="minor"/>
    </font>
    <font>
      <sz val="11"/>
      <color rgb="FF000000"/>
      <name val="Roboto"/>
    </font>
    <font>
      <u/>
      <sz val="11"/>
      <color rgb="FF000000"/>
      <name val="Calibri"/>
      <family val="2"/>
    </font>
    <font>
      <sz val="11"/>
      <color rgb="FF000000"/>
      <name val="Arial"/>
      <family val="2"/>
    </font>
    <font>
      <sz val="11"/>
      <color rgb="FF222222"/>
      <name val="Arial"/>
      <family val="2"/>
    </font>
    <font>
      <u/>
      <sz val="11"/>
      <color rgb="FF0563C1"/>
      <name val="Calibri"/>
      <family val="2"/>
    </font>
    <font>
      <sz val="11"/>
      <color rgb="FF222222"/>
      <name val="Calibri"/>
      <family val="2"/>
    </font>
    <font>
      <b/>
      <sz val="9"/>
      <color theme="0"/>
      <name val="Arial"/>
      <family val="2"/>
    </font>
    <font>
      <sz val="12"/>
      <color theme="0"/>
      <name val="Arial"/>
      <family val="2"/>
    </font>
    <font>
      <b/>
      <sz val="12"/>
      <color rgb="FFFF0000"/>
      <name val="Calibri"/>
      <family val="2"/>
    </font>
    <font>
      <sz val="11"/>
      <color theme="1"/>
      <name val="Calibri"/>
      <family val="2"/>
    </font>
    <font>
      <b/>
      <sz val="20"/>
      <color theme="1"/>
      <name val="Arial"/>
      <family val="2"/>
    </font>
    <font>
      <b/>
      <sz val="12"/>
      <color theme="1"/>
      <name val="Arial"/>
      <family val="2"/>
    </font>
    <font>
      <sz val="11"/>
      <color theme="1"/>
      <name val="Arial"/>
      <family val="2"/>
    </font>
    <font>
      <sz val="12"/>
      <color theme="1"/>
      <name val="Arial"/>
      <family val="2"/>
    </font>
    <font>
      <b/>
      <sz val="12"/>
      <color theme="1"/>
      <name val="Calibri"/>
      <family val="2"/>
    </font>
    <font>
      <b/>
      <sz val="10"/>
      <color theme="1"/>
      <name val="Arial"/>
      <family val="2"/>
    </font>
    <font>
      <b/>
      <sz val="12"/>
      <name val="Calibri"/>
      <family val="2"/>
    </font>
    <font>
      <sz val="18"/>
      <color theme="1"/>
      <name val="Arial"/>
      <family val="2"/>
    </font>
    <font>
      <sz val="12"/>
      <name val="Arial"/>
      <family val="2"/>
    </font>
    <font>
      <b/>
      <sz val="11"/>
      <color theme="1"/>
      <name val="Arial"/>
      <family val="2"/>
    </font>
    <font>
      <sz val="9"/>
      <name val="Arial"/>
      <family val="2"/>
    </font>
    <font>
      <sz val="9"/>
      <color theme="1"/>
      <name val="Arial"/>
      <family val="2"/>
    </font>
    <font>
      <sz val="9"/>
      <color theme="1"/>
      <name val="Calibri"/>
      <family val="2"/>
      <scheme val="minor"/>
    </font>
    <font>
      <sz val="11"/>
      <color theme="1"/>
      <name val="Abadi"/>
      <family val="2"/>
    </font>
    <font>
      <sz val="11"/>
      <color theme="1"/>
      <name val="Calibri"/>
      <scheme val="minor"/>
    </font>
    <font>
      <sz val="12"/>
      <color theme="1"/>
      <name val="Calibri"/>
      <family val="2"/>
      <scheme val="minor"/>
    </font>
    <font>
      <b/>
      <sz val="12"/>
      <name val="Arial"/>
      <family val="2"/>
    </font>
    <font>
      <sz val="9"/>
      <color rgb="FFFF0000"/>
      <name val="Arial"/>
      <family val="2"/>
    </font>
    <font>
      <sz val="12"/>
      <color rgb="FF000000"/>
      <name val="Arial"/>
      <family val="2"/>
    </font>
    <font>
      <b/>
      <sz val="12"/>
      <color theme="1"/>
      <name val="Abadi"/>
      <family val="2"/>
    </font>
    <font>
      <b/>
      <sz val="9"/>
      <color theme="1"/>
      <name val="Calibri"/>
      <family val="2"/>
      <scheme val="minor"/>
    </font>
    <font>
      <b/>
      <sz val="9"/>
      <name val="Arial"/>
      <family val="2"/>
    </font>
    <font>
      <b/>
      <sz val="15"/>
      <color theme="1"/>
      <name val="Arial"/>
      <family val="2"/>
    </font>
    <font>
      <sz val="11"/>
      <name val="Arial"/>
      <family val="2"/>
    </font>
    <font>
      <b/>
      <sz val="12"/>
      <color rgb="FFFFFFFF"/>
      <name val="Arial"/>
      <family val="2"/>
    </font>
    <font>
      <b/>
      <sz val="11"/>
      <color theme="1"/>
      <name val="Abadi"/>
      <family val="2"/>
    </font>
  </fonts>
  <fills count="48">
    <fill>
      <patternFill patternType="none"/>
    </fill>
    <fill>
      <patternFill patternType="gray125"/>
    </fill>
    <fill>
      <patternFill patternType="solid">
        <fgColor rgb="FFFFE598"/>
        <bgColor rgb="FFFFE598"/>
      </patternFill>
    </fill>
    <fill>
      <patternFill patternType="solid">
        <fgColor rgb="FFCEFEF6"/>
        <bgColor rgb="FFCEFEF6"/>
      </patternFill>
    </fill>
    <fill>
      <patternFill patternType="solid">
        <fgColor rgb="FFFFCC99"/>
        <bgColor rgb="FFFFCC99"/>
      </patternFill>
    </fill>
    <fill>
      <patternFill patternType="solid">
        <fgColor rgb="FFBDD6EE"/>
        <bgColor rgb="FFBDD6EE"/>
      </patternFill>
    </fill>
    <fill>
      <patternFill patternType="solid">
        <fgColor rgb="FFC5E0B3"/>
        <bgColor rgb="FFC5E0B3"/>
      </patternFill>
    </fill>
    <fill>
      <patternFill patternType="solid">
        <fgColor rgb="FFF4B083"/>
        <bgColor rgb="FFF4B083"/>
      </patternFill>
    </fill>
    <fill>
      <patternFill patternType="solid">
        <fgColor rgb="FFDEEAF6"/>
        <bgColor rgb="FFDEEAF6"/>
      </patternFill>
    </fill>
    <fill>
      <patternFill patternType="solid">
        <fgColor rgb="FFF7CAAC"/>
        <bgColor rgb="FFF7CAAC"/>
      </patternFill>
    </fill>
    <fill>
      <patternFill patternType="solid">
        <fgColor rgb="FFFBE4D5"/>
        <bgColor rgb="FFFBE4D5"/>
      </patternFill>
    </fill>
    <fill>
      <patternFill patternType="solid">
        <fgColor rgb="FFFFC000"/>
        <bgColor rgb="FFFFC000"/>
      </patternFill>
    </fill>
    <fill>
      <patternFill patternType="solid">
        <fgColor theme="7"/>
        <bgColor theme="7"/>
      </patternFill>
    </fill>
    <fill>
      <patternFill patternType="solid">
        <fgColor rgb="FFB4C6E7"/>
        <bgColor rgb="FFB4C6E7"/>
      </patternFill>
    </fill>
    <fill>
      <patternFill patternType="solid">
        <fgColor rgb="FFECECEC"/>
        <bgColor rgb="FFECECEC"/>
      </patternFill>
    </fill>
    <fill>
      <patternFill patternType="solid">
        <fgColor rgb="FFCCFFFF"/>
        <bgColor rgb="FFCCFFFF"/>
      </patternFill>
    </fill>
    <fill>
      <patternFill patternType="solid">
        <fgColor rgb="FF5DAEC1"/>
        <bgColor rgb="FF5DAEC1"/>
      </patternFill>
    </fill>
    <fill>
      <patternFill patternType="solid">
        <fgColor rgb="FFFEF2CB"/>
        <bgColor rgb="FFFEF2CB"/>
      </patternFill>
    </fill>
    <fill>
      <patternFill patternType="solid">
        <fgColor rgb="FF51CFB7"/>
        <bgColor rgb="FF51CFB7"/>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theme="0"/>
        <bgColor theme="0"/>
      </patternFill>
    </fill>
    <fill>
      <patternFill patternType="solid">
        <fgColor rgb="FFF2F2F2"/>
        <bgColor rgb="FFF2F2F2"/>
      </patternFill>
    </fill>
    <fill>
      <patternFill patternType="solid">
        <fgColor theme="5"/>
        <bgColor theme="5"/>
      </patternFill>
    </fill>
    <fill>
      <patternFill patternType="solid">
        <fgColor rgb="FFD9E2F3"/>
        <bgColor rgb="FFD9E2F3"/>
      </patternFill>
    </fill>
    <fill>
      <patternFill patternType="solid">
        <fgColor theme="9" tint="0.59999389629810485"/>
        <bgColor rgb="FF006666"/>
      </patternFill>
    </fill>
    <fill>
      <patternFill patternType="solid">
        <fgColor theme="9" tint="0.59999389629810485"/>
        <bgColor indexed="64"/>
      </patternFill>
    </fill>
    <fill>
      <patternFill patternType="solid">
        <fgColor rgb="FFFFFF00"/>
        <bgColor rgb="FFFF0000"/>
      </patternFill>
    </fill>
    <fill>
      <patternFill patternType="solid">
        <fgColor rgb="FFFFC000"/>
        <bgColor rgb="FFFFFF00"/>
      </patternFill>
    </fill>
    <fill>
      <patternFill patternType="solid">
        <fgColor rgb="FFFF0000"/>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9999"/>
        <bgColor indexed="64"/>
      </patternFill>
    </fill>
    <fill>
      <patternFill patternType="solid">
        <fgColor theme="8" tint="0.79998168889431442"/>
        <bgColor rgb="FFFEF2CB"/>
      </patternFill>
    </fill>
    <fill>
      <patternFill patternType="solid">
        <fgColor rgb="FF92D050"/>
        <bgColor rgb="FF006666"/>
      </patternFill>
    </fill>
    <fill>
      <patternFill patternType="solid">
        <fgColor rgb="FF92D050"/>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rgb="FF0058B0"/>
        <bgColor rgb="FF0058B0"/>
      </patternFill>
    </fill>
    <fill>
      <patternFill patternType="solid">
        <fgColor rgb="FFCC9900"/>
        <bgColor rgb="FF00B050"/>
      </patternFill>
    </fill>
    <fill>
      <patternFill patternType="solid">
        <fgColor rgb="FF008080"/>
        <bgColor rgb="FF00B050"/>
      </patternFill>
    </fill>
    <fill>
      <patternFill patternType="solid">
        <fgColor theme="1" tint="0.499984740745262"/>
        <bgColor indexed="64"/>
      </patternFill>
    </fill>
    <fill>
      <patternFill patternType="solid">
        <fgColor rgb="FF008080"/>
        <bgColor indexed="64"/>
      </patternFill>
    </fill>
  </fills>
  <borders count="6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medium">
        <color indexed="64"/>
      </top>
      <bottom/>
      <diagonal/>
    </border>
    <border>
      <left style="thin">
        <color rgb="FF000000"/>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right/>
      <top style="medium">
        <color indexed="64"/>
      </top>
      <bottom/>
      <diagonal/>
    </border>
    <border>
      <left style="thin">
        <color rgb="FF000000"/>
      </left>
      <right/>
      <top style="medium">
        <color indexed="64"/>
      </top>
      <bottom/>
      <diagonal/>
    </border>
    <border>
      <left style="thin">
        <color indexed="64"/>
      </left>
      <right style="thin">
        <color indexed="64"/>
      </right>
      <top style="medium">
        <color indexed="64"/>
      </top>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rgb="FF000000"/>
      </left>
      <right style="thin">
        <color indexed="64"/>
      </right>
      <top style="medium">
        <color indexed="64"/>
      </top>
      <bottom style="medium">
        <color indexed="64"/>
      </bottom>
      <diagonal/>
    </border>
    <border>
      <left/>
      <right style="thin">
        <color rgb="FF000000"/>
      </right>
      <top style="medium">
        <color indexed="64"/>
      </top>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auto="1"/>
      </right>
      <top style="thin">
        <color auto="1"/>
      </top>
      <bottom/>
      <diagonal/>
    </border>
    <border>
      <left/>
      <right/>
      <top/>
      <bottom style="thin">
        <color indexed="64"/>
      </bottom>
      <diagonal/>
    </border>
    <border>
      <left style="thin">
        <color indexed="64"/>
      </left>
      <right/>
      <top/>
      <bottom style="thin">
        <color indexed="64"/>
      </bottom>
      <diagonal/>
    </border>
  </borders>
  <cellStyleXfs count="7">
    <xf numFmtId="0" fontId="0" fillId="0" borderId="0"/>
    <xf numFmtId="0" fontId="44" fillId="0" borderId="24"/>
    <xf numFmtId="42" fontId="58" fillId="0" borderId="24" applyFont="0" applyFill="0" applyBorder="0" applyAlignment="0" applyProtection="0"/>
    <xf numFmtId="0" fontId="58" fillId="0" borderId="24"/>
    <xf numFmtId="0" fontId="70" fillId="0" borderId="24"/>
    <xf numFmtId="0" fontId="2" fillId="0" borderId="24"/>
    <xf numFmtId="169" fontId="2" fillId="0" borderId="24" applyFont="0" applyFill="0" applyBorder="0" applyAlignment="0" applyProtection="0"/>
  </cellStyleXfs>
  <cellXfs count="455">
    <xf numFmtId="0" fontId="0" fillId="0" borderId="0" xfId="0"/>
    <xf numFmtId="0" fontId="5" fillId="2"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6" fillId="4" borderId="4" xfId="0" applyFont="1" applyFill="1" applyBorder="1" applyAlignment="1">
      <alignment horizontal="center" vertical="center"/>
    </xf>
    <xf numFmtId="0" fontId="6" fillId="4" borderId="4" xfId="0" applyFont="1" applyFill="1" applyBorder="1" applyAlignment="1">
      <alignment wrapText="1"/>
    </xf>
    <xf numFmtId="0" fontId="6" fillId="4" borderId="4" xfId="0" applyFont="1" applyFill="1" applyBorder="1"/>
    <xf numFmtId="164" fontId="6" fillId="4" borderId="4" xfId="0" applyNumberFormat="1" applyFont="1" applyFill="1" applyBorder="1"/>
    <xf numFmtId="1" fontId="6" fillId="4" borderId="4"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6" fillId="2" borderId="4" xfId="0" applyFont="1" applyFill="1" applyBorder="1" applyAlignment="1">
      <alignment wrapText="1"/>
    </xf>
    <xf numFmtId="0" fontId="6" fillId="2" borderId="4" xfId="0" applyFont="1" applyFill="1" applyBorder="1"/>
    <xf numFmtId="164" fontId="6" fillId="2" borderId="4" xfId="0" applyNumberFormat="1" applyFont="1" applyFill="1" applyBorder="1"/>
    <xf numFmtId="0" fontId="6" fillId="2" borderId="4" xfId="0" applyFont="1" applyFill="1" applyBorder="1" applyAlignment="1">
      <alignment horizontal="center"/>
    </xf>
    <xf numFmtId="9" fontId="6" fillId="2" borderId="4" xfId="0" applyNumberFormat="1" applyFont="1" applyFill="1" applyBorder="1" applyAlignment="1">
      <alignment horizontal="center" vertical="center"/>
    </xf>
    <xf numFmtId="0" fontId="6" fillId="5" borderId="4" xfId="0" applyFont="1" applyFill="1" applyBorder="1" applyAlignment="1">
      <alignment horizontal="center" vertical="center"/>
    </xf>
    <xf numFmtId="0" fontId="6" fillId="5" borderId="4" xfId="0" applyFont="1" applyFill="1" applyBorder="1" applyAlignment="1">
      <alignment wrapText="1"/>
    </xf>
    <xf numFmtId="0" fontId="6" fillId="5" borderId="4" xfId="0" applyFont="1" applyFill="1" applyBorder="1"/>
    <xf numFmtId="164" fontId="6" fillId="5" borderId="4" xfId="0" applyNumberFormat="1" applyFont="1" applyFill="1" applyBorder="1"/>
    <xf numFmtId="9" fontId="6" fillId="5" borderId="4"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4" xfId="0" applyFont="1" applyFill="1" applyBorder="1" applyAlignment="1">
      <alignment wrapText="1"/>
    </xf>
    <xf numFmtId="0" fontId="6" fillId="6" borderId="4" xfId="0" applyFont="1" applyFill="1" applyBorder="1"/>
    <xf numFmtId="164" fontId="6" fillId="6" borderId="4" xfId="0" applyNumberFormat="1" applyFont="1" applyFill="1" applyBorder="1"/>
    <xf numFmtId="9" fontId="6" fillId="6" borderId="4" xfId="0" applyNumberFormat="1" applyFont="1" applyFill="1" applyBorder="1" applyAlignment="1">
      <alignment horizontal="center" vertical="center"/>
    </xf>
    <xf numFmtId="0" fontId="6" fillId="7" borderId="4" xfId="0" applyFont="1" applyFill="1" applyBorder="1" applyAlignment="1">
      <alignment horizontal="center" vertical="center"/>
    </xf>
    <xf numFmtId="0" fontId="6" fillId="7" borderId="4" xfId="0" applyFont="1" applyFill="1" applyBorder="1" applyAlignment="1">
      <alignment wrapText="1"/>
    </xf>
    <xf numFmtId="0" fontId="6" fillId="7" borderId="4" xfId="0" applyFont="1" applyFill="1" applyBorder="1"/>
    <xf numFmtId="164" fontId="6" fillId="7" borderId="4" xfId="0" applyNumberFormat="1" applyFont="1" applyFill="1" applyBorder="1"/>
    <xf numFmtId="9" fontId="6" fillId="7" borderId="4" xfId="0" applyNumberFormat="1" applyFont="1" applyFill="1" applyBorder="1" applyAlignment="1">
      <alignment horizontal="center" vertical="center"/>
    </xf>
    <xf numFmtId="0" fontId="6" fillId="8" borderId="4" xfId="0" applyFont="1" applyFill="1" applyBorder="1" applyAlignment="1">
      <alignment horizontal="center" vertical="center"/>
    </xf>
    <xf numFmtId="0" fontId="6" fillId="8" borderId="4" xfId="0" applyFont="1" applyFill="1" applyBorder="1" applyAlignment="1">
      <alignment wrapText="1"/>
    </xf>
    <xf numFmtId="0" fontId="6" fillId="8" borderId="4" xfId="0" applyFont="1" applyFill="1" applyBorder="1"/>
    <xf numFmtId="164" fontId="6" fillId="8" borderId="4" xfId="0" applyNumberFormat="1" applyFont="1" applyFill="1" applyBorder="1"/>
    <xf numFmtId="9" fontId="6" fillId="8" borderId="4" xfId="0" applyNumberFormat="1" applyFont="1" applyFill="1" applyBorder="1" applyAlignment="1">
      <alignment horizontal="center" vertical="center"/>
    </xf>
    <xf numFmtId="0" fontId="6" fillId="9" borderId="4" xfId="0" applyFont="1" applyFill="1" applyBorder="1" applyAlignment="1">
      <alignment horizontal="center" vertical="center"/>
    </xf>
    <xf numFmtId="0" fontId="6" fillId="9" borderId="4" xfId="0" applyFont="1" applyFill="1" applyBorder="1" applyAlignment="1">
      <alignment wrapText="1"/>
    </xf>
    <xf numFmtId="0" fontId="6" fillId="9" borderId="4" xfId="0" applyFont="1" applyFill="1" applyBorder="1"/>
    <xf numFmtId="164" fontId="6" fillId="9" borderId="4" xfId="0" applyNumberFormat="1" applyFont="1" applyFill="1" applyBorder="1"/>
    <xf numFmtId="9" fontId="6" fillId="9" borderId="4" xfId="0" applyNumberFormat="1" applyFont="1" applyFill="1" applyBorder="1" applyAlignment="1">
      <alignment horizontal="center" vertical="center"/>
    </xf>
    <xf numFmtId="0" fontId="6" fillId="10" borderId="4" xfId="0" applyFont="1" applyFill="1" applyBorder="1" applyAlignment="1">
      <alignment horizontal="center" vertical="center"/>
    </xf>
    <xf numFmtId="0" fontId="6" fillId="10" borderId="4" xfId="0" applyFont="1" applyFill="1" applyBorder="1" applyAlignment="1">
      <alignment wrapText="1"/>
    </xf>
    <xf numFmtId="0" fontId="6" fillId="10" borderId="4" xfId="0" applyFont="1" applyFill="1" applyBorder="1"/>
    <xf numFmtId="164" fontId="6" fillId="10" borderId="4" xfId="0" applyNumberFormat="1" applyFont="1" applyFill="1" applyBorder="1"/>
    <xf numFmtId="9" fontId="6" fillId="10" borderId="4" xfId="0" applyNumberFormat="1" applyFont="1" applyFill="1" applyBorder="1" applyAlignment="1">
      <alignment horizontal="center" vertical="center"/>
    </xf>
    <xf numFmtId="0" fontId="6" fillId="10" borderId="4"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8" fillId="10" borderId="4" xfId="0" applyFont="1" applyFill="1" applyBorder="1" applyAlignment="1">
      <alignment horizontal="center" vertical="center"/>
    </xf>
    <xf numFmtId="0" fontId="9" fillId="10" borderId="4" xfId="0" applyFont="1" applyFill="1" applyBorder="1" applyAlignment="1">
      <alignment horizontal="center" vertical="center" wrapText="1"/>
    </xf>
    <xf numFmtId="0" fontId="10" fillId="10" borderId="4" xfId="0" applyFont="1" applyFill="1" applyBorder="1" applyAlignment="1">
      <alignment horizontal="center" vertical="center"/>
    </xf>
    <xf numFmtId="0" fontId="6" fillId="11" borderId="4" xfId="0" applyFont="1" applyFill="1" applyBorder="1" applyAlignment="1">
      <alignment horizontal="center" vertical="center"/>
    </xf>
    <xf numFmtId="0" fontId="6" fillId="11" borderId="4" xfId="0" applyFont="1" applyFill="1" applyBorder="1" applyAlignment="1">
      <alignment wrapText="1"/>
    </xf>
    <xf numFmtId="0" fontId="6" fillId="11" borderId="4" xfId="0" applyFont="1" applyFill="1" applyBorder="1"/>
    <xf numFmtId="164" fontId="6" fillId="11" borderId="4" xfId="0" applyNumberFormat="1" applyFont="1" applyFill="1" applyBorder="1" applyAlignment="1">
      <alignment horizontal="center" vertical="center"/>
    </xf>
    <xf numFmtId="9" fontId="6" fillId="11" borderId="4" xfId="0" applyNumberFormat="1" applyFont="1" applyFill="1" applyBorder="1" applyAlignment="1">
      <alignment horizontal="center" vertical="center"/>
    </xf>
    <xf numFmtId="9" fontId="6" fillId="12" borderId="4" xfId="0" applyNumberFormat="1" applyFont="1" applyFill="1" applyBorder="1" applyAlignment="1">
      <alignment horizontal="center" vertical="center"/>
    </xf>
    <xf numFmtId="164" fontId="6" fillId="6" borderId="4" xfId="0" applyNumberFormat="1" applyFont="1" applyFill="1" applyBorder="1" applyAlignment="1">
      <alignment horizontal="center" vertical="center"/>
    </xf>
    <xf numFmtId="0" fontId="6" fillId="13" borderId="4" xfId="0" applyFont="1" applyFill="1" applyBorder="1" applyAlignment="1">
      <alignment horizontal="center" vertical="center"/>
    </xf>
    <xf numFmtId="0" fontId="6" fillId="13" borderId="4" xfId="0"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2" fillId="13" borderId="4" xfId="0" applyFont="1" applyFill="1" applyBorder="1" applyAlignment="1">
      <alignment horizontal="center" vertical="center"/>
    </xf>
    <xf numFmtId="0" fontId="6" fillId="13" borderId="4" xfId="0" applyFont="1" applyFill="1" applyBorder="1" applyAlignment="1">
      <alignment wrapText="1"/>
    </xf>
    <xf numFmtId="0" fontId="6" fillId="13" borderId="4" xfId="0" applyFont="1" applyFill="1" applyBorder="1"/>
    <xf numFmtId="164" fontId="6" fillId="13" borderId="4" xfId="0" applyNumberFormat="1" applyFont="1" applyFill="1" applyBorder="1" applyAlignment="1">
      <alignment horizontal="center" vertical="center"/>
    </xf>
    <xf numFmtId="9" fontId="6" fillId="13" borderId="4" xfId="0" applyNumberFormat="1"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Font="1" applyFill="1" applyBorder="1" applyAlignment="1">
      <alignment wrapText="1"/>
    </xf>
    <xf numFmtId="0" fontId="13" fillId="3" borderId="4" xfId="0" applyFont="1" applyFill="1" applyBorder="1" applyAlignment="1">
      <alignment horizontal="center" vertical="center" wrapText="1"/>
    </xf>
    <xf numFmtId="0" fontId="13" fillId="3" borderId="4" xfId="0" applyFont="1" applyFill="1" applyBorder="1" applyAlignment="1">
      <alignment horizontal="left" vertical="center" wrapText="1"/>
    </xf>
    <xf numFmtId="164" fontId="6" fillId="3" borderId="4" xfId="0" applyNumberFormat="1" applyFont="1" applyFill="1" applyBorder="1" applyAlignment="1">
      <alignment horizontal="center" vertical="center"/>
    </xf>
    <xf numFmtId="0" fontId="6" fillId="3" borderId="4" xfId="0" applyFont="1" applyFill="1" applyBorder="1"/>
    <xf numFmtId="9" fontId="6" fillId="3" borderId="4" xfId="0" applyNumberFormat="1" applyFont="1" applyFill="1" applyBorder="1" applyAlignment="1">
      <alignment horizontal="center" vertical="center"/>
    </xf>
    <xf numFmtId="164" fontId="13" fillId="3" borderId="4" xfId="0" applyNumberFormat="1" applyFont="1" applyFill="1" applyBorder="1" applyAlignment="1">
      <alignment horizontal="center" vertical="center" wrapText="1"/>
    </xf>
    <xf numFmtId="164" fontId="13" fillId="3" borderId="4" xfId="0" applyNumberFormat="1" applyFont="1" applyFill="1" applyBorder="1" applyAlignment="1">
      <alignment horizontal="left" vertical="center" wrapText="1"/>
    </xf>
    <xf numFmtId="0" fontId="6"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9" fontId="6" fillId="3" borderId="5" xfId="0" applyNumberFormat="1" applyFont="1" applyFill="1" applyBorder="1" applyAlignment="1">
      <alignment horizontal="center" vertical="center"/>
    </xf>
    <xf numFmtId="0" fontId="16" fillId="3" borderId="4" xfId="0" applyFont="1" applyFill="1" applyBorder="1" applyAlignment="1">
      <alignment vertical="center" wrapText="1"/>
    </xf>
    <xf numFmtId="0" fontId="6" fillId="3" borderId="4" xfId="0" applyFont="1" applyFill="1" applyBorder="1" applyAlignment="1">
      <alignment vertical="center" wrapText="1"/>
    </xf>
    <xf numFmtId="0" fontId="17" fillId="3" borderId="4" xfId="0" applyFont="1" applyFill="1" applyBorder="1" applyAlignment="1">
      <alignment vertical="center" wrapText="1"/>
    </xf>
    <xf numFmtId="0" fontId="6" fillId="3" borderId="5" xfId="0" applyFont="1" applyFill="1" applyBorder="1"/>
    <xf numFmtId="164" fontId="6" fillId="3" borderId="4" xfId="0" applyNumberFormat="1" applyFont="1" applyFill="1" applyBorder="1"/>
    <xf numFmtId="164" fontId="18" fillId="3" borderId="4" xfId="0" applyNumberFormat="1" applyFont="1" applyFill="1" applyBorder="1" applyAlignment="1">
      <alignment horizontal="center" vertical="center" wrapText="1"/>
    </xf>
    <xf numFmtId="1" fontId="6" fillId="3" borderId="4" xfId="0" applyNumberFormat="1" applyFont="1" applyFill="1" applyBorder="1" applyAlignment="1">
      <alignment horizontal="center" vertical="center"/>
    </xf>
    <xf numFmtId="0" fontId="19" fillId="3" borderId="4" xfId="0" applyFont="1" applyFill="1" applyBorder="1" applyAlignment="1">
      <alignment wrapText="1"/>
    </xf>
    <xf numFmtId="0" fontId="6" fillId="14" borderId="4" xfId="0" applyFont="1" applyFill="1" applyBorder="1" applyAlignment="1">
      <alignment horizontal="center" vertical="center"/>
    </xf>
    <xf numFmtId="0" fontId="6" fillId="14" borderId="4" xfId="0" applyFont="1" applyFill="1" applyBorder="1" applyAlignment="1">
      <alignment wrapText="1"/>
    </xf>
    <xf numFmtId="0" fontId="6" fillId="14" borderId="4" xfId="0" applyFont="1" applyFill="1" applyBorder="1"/>
    <xf numFmtId="164" fontId="6" fillId="14" borderId="4" xfId="0" applyNumberFormat="1" applyFont="1" applyFill="1" applyBorder="1" applyAlignment="1">
      <alignment horizontal="center" vertical="center"/>
    </xf>
    <xf numFmtId="9" fontId="6" fillId="14" borderId="4" xfId="0" applyNumberFormat="1" applyFont="1" applyFill="1" applyBorder="1" applyAlignment="1">
      <alignment horizontal="center" vertical="center"/>
    </xf>
    <xf numFmtId="165" fontId="5" fillId="8" borderId="8" xfId="0" applyNumberFormat="1" applyFont="1" applyFill="1" applyBorder="1" applyAlignment="1">
      <alignment horizontal="center" vertical="center" wrapText="1"/>
    </xf>
    <xf numFmtId="0" fontId="5" fillId="8" borderId="8" xfId="0" applyFont="1" applyFill="1" applyBorder="1" applyAlignment="1">
      <alignment horizontal="center" vertical="center" wrapText="1"/>
    </xf>
    <xf numFmtId="165" fontId="5" fillId="2" borderId="8" xfId="0" applyNumberFormat="1" applyFont="1" applyFill="1" applyBorder="1" applyAlignment="1">
      <alignment horizontal="center" vertical="center" wrapText="1"/>
    </xf>
    <xf numFmtId="0" fontId="5" fillId="2" borderId="8" xfId="0" applyFont="1" applyFill="1" applyBorder="1" applyAlignment="1">
      <alignment horizontal="center" vertical="center" wrapText="1"/>
    </xf>
    <xf numFmtId="165" fontId="5" fillId="7" borderId="8" xfId="0" applyNumberFormat="1" applyFont="1" applyFill="1" applyBorder="1" applyAlignment="1">
      <alignment horizontal="center" vertical="center" wrapText="1"/>
    </xf>
    <xf numFmtId="0" fontId="5" fillId="7" borderId="8" xfId="0" applyFont="1" applyFill="1" applyBorder="1" applyAlignment="1">
      <alignment horizontal="center" vertical="center" wrapText="1"/>
    </xf>
    <xf numFmtId="165" fontId="5" fillId="15" borderId="8" xfId="0" applyNumberFormat="1" applyFont="1" applyFill="1" applyBorder="1" applyAlignment="1">
      <alignment horizontal="center" vertical="center" wrapText="1"/>
    </xf>
    <xf numFmtId="0" fontId="5" fillId="15" borderId="8" xfId="0" applyFont="1" applyFill="1" applyBorder="1" applyAlignment="1">
      <alignment horizontal="center" vertical="center" wrapText="1"/>
    </xf>
    <xf numFmtId="166" fontId="21" fillId="0" borderId="4" xfId="0" applyNumberFormat="1" applyFont="1" applyBorder="1" applyAlignment="1">
      <alignment horizontal="center" vertical="center" wrapText="1"/>
    </xf>
    <xf numFmtId="0" fontId="22" fillId="0" borderId="4" xfId="0" applyFont="1" applyBorder="1"/>
    <xf numFmtId="0" fontId="6" fillId="0" borderId="4" xfId="0" applyFont="1" applyBorder="1"/>
    <xf numFmtId="0" fontId="5" fillId="8" borderId="4" xfId="0" applyFont="1" applyFill="1" applyBorder="1" applyAlignment="1">
      <alignment horizontal="center" vertical="center"/>
    </xf>
    <xf numFmtId="0" fontId="5" fillId="8" borderId="4" xfId="0" applyFont="1" applyFill="1" applyBorder="1" applyAlignment="1">
      <alignment horizontal="center" vertical="center" wrapText="1"/>
    </xf>
    <xf numFmtId="165" fontId="5" fillId="17" borderId="4" xfId="0" applyNumberFormat="1" applyFont="1" applyFill="1" applyBorder="1" applyAlignment="1">
      <alignment horizontal="center" vertical="center" wrapText="1"/>
    </xf>
    <xf numFmtId="0" fontId="5" fillId="17" borderId="4" xfId="0" applyFont="1" applyFill="1" applyBorder="1" applyAlignment="1">
      <alignment horizontal="center" vertical="center" wrapText="1"/>
    </xf>
    <xf numFmtId="165" fontId="5" fillId="9" borderId="4" xfId="0" applyNumberFormat="1" applyFont="1" applyFill="1" applyBorder="1" applyAlignment="1">
      <alignment horizontal="center" vertical="center" wrapText="1"/>
    </xf>
    <xf numFmtId="0" fontId="5" fillId="9" borderId="4" xfId="0" applyFont="1" applyFill="1" applyBorder="1" applyAlignment="1">
      <alignment horizontal="center" vertical="center" wrapText="1"/>
    </xf>
    <xf numFmtId="165" fontId="5" fillId="2" borderId="4" xfId="0" applyNumberFormat="1" applyFont="1" applyFill="1" applyBorder="1" applyAlignment="1">
      <alignment horizontal="center" vertical="center" wrapText="1"/>
    </xf>
    <xf numFmtId="165" fontId="5" fillId="3" borderId="4" xfId="0" applyNumberFormat="1" applyFont="1" applyFill="1" applyBorder="1" applyAlignment="1">
      <alignment horizontal="center" vertical="center" wrapText="1"/>
    </xf>
    <xf numFmtId="0" fontId="21" fillId="0" borderId="0" xfId="0" applyFont="1"/>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166" fontId="6" fillId="0" borderId="4" xfId="0" applyNumberFormat="1" applyFont="1" applyBorder="1"/>
    <xf numFmtId="9" fontId="6" fillId="0" borderId="4" xfId="0" applyNumberFormat="1" applyFont="1" applyBorder="1" applyAlignment="1">
      <alignment horizontal="center" vertical="center"/>
    </xf>
    <xf numFmtId="166" fontId="6" fillId="0" borderId="4" xfId="0" applyNumberFormat="1" applyFont="1" applyBorder="1" applyAlignment="1">
      <alignment horizontal="center" vertical="center"/>
    </xf>
    <xf numFmtId="9" fontId="5" fillId="0" borderId="4" xfId="0" applyNumberFormat="1" applyFont="1" applyBorder="1" applyAlignment="1">
      <alignment horizontal="center" vertical="center"/>
    </xf>
    <xf numFmtId="166" fontId="5" fillId="0" borderId="4" xfId="0" applyNumberFormat="1" applyFont="1" applyBorder="1" applyAlignment="1">
      <alignment horizontal="center" vertical="center"/>
    </xf>
    <xf numFmtId="0" fontId="6" fillId="0" borderId="0" xfId="0" applyFont="1"/>
    <xf numFmtId="0" fontId="25" fillId="0" borderId="4" xfId="0" applyFont="1" applyBorder="1" applyAlignment="1">
      <alignment horizontal="center" vertical="center"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0" fontId="28" fillId="0" borderId="4" xfId="0" applyFont="1" applyBorder="1" applyAlignment="1">
      <alignment horizontal="center" vertical="center" wrapText="1"/>
    </xf>
    <xf numFmtId="9" fontId="21" fillId="0" borderId="4" xfId="0" applyNumberFormat="1" applyFont="1" applyBorder="1" applyAlignment="1">
      <alignment horizontal="center" vertical="center"/>
    </xf>
    <xf numFmtId="166" fontId="21" fillId="0" borderId="4" xfId="0" applyNumberFormat="1" applyFont="1" applyBorder="1" applyAlignment="1">
      <alignment horizontal="center" vertical="center"/>
    </xf>
    <xf numFmtId="0" fontId="29" fillId="0" borderId="4" xfId="0" applyFont="1" applyBorder="1" applyAlignment="1">
      <alignment horizontal="center" vertical="center" wrapText="1"/>
    </xf>
    <xf numFmtId="164" fontId="6" fillId="0" borderId="4" xfId="0" applyNumberFormat="1" applyFont="1" applyBorder="1" applyAlignment="1">
      <alignment horizontal="center" vertical="center"/>
    </xf>
    <xf numFmtId="1" fontId="6" fillId="0" borderId="4" xfId="0" applyNumberFormat="1" applyFont="1" applyBorder="1" applyAlignment="1">
      <alignment horizontal="center" vertical="center" wrapText="1"/>
    </xf>
    <xf numFmtId="1" fontId="6" fillId="0" borderId="4" xfId="0" applyNumberFormat="1" applyFont="1" applyBorder="1" applyAlignment="1">
      <alignment horizontal="center" vertical="center"/>
    </xf>
    <xf numFmtId="9" fontId="6" fillId="0" borderId="4" xfId="0" applyNumberFormat="1" applyFont="1" applyBorder="1" applyAlignment="1">
      <alignment horizontal="center" vertical="center" wrapText="1"/>
    </xf>
    <xf numFmtId="0" fontId="6" fillId="0" borderId="0" xfId="0" applyFont="1" applyAlignment="1">
      <alignment horizontal="center" vertical="center"/>
    </xf>
    <xf numFmtId="9" fontId="6" fillId="0" borderId="4" xfId="0" applyNumberFormat="1" applyFont="1" applyBorder="1"/>
    <xf numFmtId="0" fontId="31" fillId="0" borderId="7" xfId="0" applyFont="1" applyBorder="1" applyAlignment="1">
      <alignment horizontal="center" vertical="center" wrapText="1"/>
    </xf>
    <xf numFmtId="0" fontId="31" fillId="19" borderId="5" xfId="0" applyFont="1" applyFill="1" applyBorder="1" applyAlignment="1">
      <alignment horizontal="center" vertical="center" wrapText="1"/>
    </xf>
    <xf numFmtId="0" fontId="32" fillId="0" borderId="9" xfId="0" applyFont="1" applyBorder="1" applyAlignment="1">
      <alignment horizontal="center" vertical="center"/>
    </xf>
    <xf numFmtId="0" fontId="32"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4" fillId="0" borderId="4" xfId="0" applyFont="1" applyBorder="1" applyAlignment="1">
      <alignment vertical="center"/>
    </xf>
    <xf numFmtId="0" fontId="33" fillId="0" borderId="4" xfId="0" applyFont="1" applyBorder="1" applyAlignment="1">
      <alignment horizontal="center" vertical="center" wrapText="1"/>
    </xf>
    <xf numFmtId="0" fontId="34" fillId="0" borderId="4" xfId="0" applyFont="1" applyBorder="1" applyAlignment="1">
      <alignment vertical="center" wrapText="1"/>
    </xf>
    <xf numFmtId="0" fontId="32" fillId="0" borderId="4" xfId="0" applyFont="1" applyBorder="1" applyAlignment="1">
      <alignment horizontal="right"/>
    </xf>
    <xf numFmtId="9" fontId="32" fillId="0" borderId="0" xfId="0" applyNumberFormat="1" applyFont="1" applyAlignment="1">
      <alignment horizontal="center" vertical="center"/>
    </xf>
    <xf numFmtId="0" fontId="30" fillId="0" borderId="0" xfId="0" applyFont="1"/>
    <xf numFmtId="0" fontId="32" fillId="0" borderId="4" xfId="0" applyFont="1" applyBorder="1" applyAlignment="1">
      <alignment horizontal="center" vertical="center"/>
    </xf>
    <xf numFmtId="0" fontId="35" fillId="0" borderId="4" xfId="0" applyFont="1" applyBorder="1" applyAlignment="1">
      <alignment horizontal="center"/>
    </xf>
    <xf numFmtId="0" fontId="35" fillId="0" borderId="9" xfId="0" applyFont="1" applyBorder="1" applyAlignment="1">
      <alignment horizontal="center"/>
    </xf>
    <xf numFmtId="0" fontId="31" fillId="0" borderId="6" xfId="0" applyFont="1" applyBorder="1" applyAlignment="1">
      <alignment horizontal="center" vertical="center" wrapText="1"/>
    </xf>
    <xf numFmtId="0" fontId="36" fillId="0" borderId="4" xfId="0" applyFont="1" applyBorder="1" applyAlignment="1">
      <alignment vertical="center"/>
    </xf>
    <xf numFmtId="0" fontId="31" fillId="0" borderId="4" xfId="0" applyFont="1" applyBorder="1" applyAlignment="1">
      <alignment horizontal="center" vertical="center" wrapText="1"/>
    </xf>
    <xf numFmtId="0" fontId="36" fillId="0" borderId="4" xfId="0" applyFont="1" applyBorder="1" applyAlignment="1">
      <alignment vertical="center" wrapText="1"/>
    </xf>
    <xf numFmtId="0" fontId="32" fillId="0" borderId="11" xfId="0" applyFont="1" applyBorder="1" applyAlignment="1">
      <alignment vertical="center" wrapText="1"/>
    </xf>
    <xf numFmtId="0" fontId="32" fillId="0" borderId="0" xfId="0" applyFont="1" applyAlignment="1">
      <alignment vertical="center" wrapText="1"/>
    </xf>
    <xf numFmtId="0" fontId="32" fillId="8" borderId="4" xfId="0" applyFont="1" applyFill="1" applyBorder="1" applyAlignment="1">
      <alignment horizontal="center" vertical="center" wrapText="1"/>
    </xf>
    <xf numFmtId="0" fontId="32" fillId="0" borderId="4" xfId="0" applyFont="1" applyBorder="1" applyAlignment="1">
      <alignment vertical="center" wrapText="1"/>
    </xf>
    <xf numFmtId="0" fontId="38" fillId="8" borderId="4" xfId="0" applyFont="1" applyFill="1" applyBorder="1" applyAlignment="1">
      <alignment horizontal="center" vertical="center"/>
    </xf>
    <xf numFmtId="0" fontId="38" fillId="8" borderId="4" xfId="0" applyFont="1" applyFill="1" applyBorder="1" applyAlignment="1">
      <alignment horizontal="center" vertical="center" wrapText="1"/>
    </xf>
    <xf numFmtId="0" fontId="32" fillId="20"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0" borderId="8"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8" fillId="21" borderId="8" xfId="0" applyFont="1" applyFill="1" applyBorder="1" applyAlignment="1">
      <alignment horizontal="center" vertical="center" wrapText="1"/>
    </xf>
    <xf numFmtId="0" fontId="22" fillId="0" borderId="0" xfId="0" applyFont="1"/>
    <xf numFmtId="0" fontId="39" fillId="0" borderId="4" xfId="0" applyFont="1" applyBorder="1"/>
    <xf numFmtId="0" fontId="40" fillId="0" borderId="4" xfId="0" applyFont="1" applyBorder="1" applyAlignment="1">
      <alignment horizontal="center"/>
    </xf>
    <xf numFmtId="0" fontId="40" fillId="0" borderId="3" xfId="0" applyFont="1" applyBorder="1" applyAlignment="1">
      <alignment horizontal="center"/>
    </xf>
    <xf numFmtId="9" fontId="6" fillId="0" borderId="1" xfId="0" applyNumberFormat="1" applyFont="1" applyBorder="1" applyAlignment="1">
      <alignment horizontal="center" vertical="center"/>
    </xf>
    <xf numFmtId="9" fontId="38" fillId="17" borderId="21" xfId="0" applyNumberFormat="1" applyFont="1" applyFill="1" applyBorder="1" applyAlignment="1">
      <alignment horizontal="center" vertical="center"/>
    </xf>
    <xf numFmtId="9" fontId="38" fillId="17" borderId="22" xfId="0" applyNumberFormat="1" applyFont="1" applyFill="1" applyBorder="1" applyAlignment="1">
      <alignment horizontal="center" vertical="center"/>
    </xf>
    <xf numFmtId="9" fontId="38" fillId="17" borderId="23" xfId="0" applyNumberFormat="1" applyFont="1" applyFill="1" applyBorder="1" applyAlignment="1">
      <alignment horizontal="center" vertical="center"/>
    </xf>
    <xf numFmtId="0" fontId="6" fillId="22" borderId="24" xfId="0" applyFont="1" applyFill="1" applyBorder="1"/>
    <xf numFmtId="0" fontId="41" fillId="0" borderId="9" xfId="0" applyFont="1" applyBorder="1"/>
    <xf numFmtId="0" fontId="40" fillId="0" borderId="9" xfId="0" applyFont="1" applyBorder="1" applyAlignment="1">
      <alignment horizontal="center"/>
    </xf>
    <xf numFmtId="0" fontId="40" fillId="0" borderId="19" xfId="0" applyFont="1" applyBorder="1" applyAlignment="1">
      <alignment horizontal="center"/>
    </xf>
    <xf numFmtId="9" fontId="38" fillId="17" borderId="25" xfId="0" applyNumberFormat="1" applyFont="1" applyFill="1" applyBorder="1" applyAlignment="1">
      <alignment horizontal="center" vertical="center"/>
    </xf>
    <xf numFmtId="9" fontId="38" fillId="17" borderId="24" xfId="0" applyNumberFormat="1" applyFont="1" applyFill="1" applyBorder="1" applyAlignment="1">
      <alignment horizontal="center" vertical="center"/>
    </xf>
    <xf numFmtId="9" fontId="38" fillId="17" borderId="26" xfId="0" applyNumberFormat="1" applyFont="1" applyFill="1" applyBorder="1" applyAlignment="1">
      <alignment horizontal="center" vertical="center"/>
    </xf>
    <xf numFmtId="164" fontId="40" fillId="0" borderId="9" xfId="0" applyNumberFormat="1" applyFont="1" applyBorder="1" applyAlignment="1">
      <alignment horizontal="center"/>
    </xf>
    <xf numFmtId="0" fontId="42" fillId="0" borderId="9" xfId="0" applyFont="1" applyBorder="1" applyAlignment="1">
      <alignment vertical="center" wrapText="1"/>
    </xf>
    <xf numFmtId="0" fontId="40" fillId="0" borderId="9" xfId="0" applyFont="1" applyBorder="1" applyAlignment="1">
      <alignment horizontal="center" vertical="center"/>
    </xf>
    <xf numFmtId="0" fontId="40" fillId="0" borderId="19" xfId="0" applyFont="1" applyBorder="1" applyAlignment="1">
      <alignment horizontal="center" vertical="center"/>
    </xf>
    <xf numFmtId="0" fontId="6" fillId="22" borderId="24" xfId="0" applyFont="1" applyFill="1" applyBorder="1" applyAlignment="1">
      <alignment vertical="center"/>
    </xf>
    <xf numFmtId="164" fontId="40" fillId="0" borderId="9" xfId="0" applyNumberFormat="1" applyFont="1" applyBorder="1" applyAlignment="1">
      <alignment horizontal="center" vertical="center"/>
    </xf>
    <xf numFmtId="0" fontId="43" fillId="0" borderId="9" xfId="0" applyFont="1" applyBorder="1" applyAlignment="1">
      <alignment vertical="center"/>
    </xf>
    <xf numFmtId="9" fontId="38" fillId="17" borderId="27" xfId="0" applyNumberFormat="1" applyFont="1" applyFill="1" applyBorder="1" applyAlignment="1">
      <alignment horizontal="center" vertical="center"/>
    </xf>
    <xf numFmtId="9" fontId="38" fillId="17" borderId="28" xfId="0" applyNumberFormat="1" applyFont="1" applyFill="1" applyBorder="1" applyAlignment="1">
      <alignment horizontal="center" vertical="center"/>
    </xf>
    <xf numFmtId="9" fontId="38" fillId="17" borderId="29" xfId="0" applyNumberFormat="1" applyFont="1" applyFill="1" applyBorder="1" applyAlignment="1">
      <alignment horizontal="center" vertical="center"/>
    </xf>
    <xf numFmtId="0" fontId="44" fillId="0" borderId="4" xfId="0" applyFont="1" applyBorder="1" applyAlignment="1">
      <alignment horizontal="center" vertical="center"/>
    </xf>
    <xf numFmtId="0" fontId="40" fillId="0" borderId="4" xfId="0" applyFont="1" applyBorder="1"/>
    <xf numFmtId="164" fontId="44" fillId="0" borderId="4" xfId="0" applyNumberFormat="1" applyFont="1" applyBorder="1" applyAlignment="1">
      <alignment horizontal="center" vertical="center" wrapText="1"/>
    </xf>
    <xf numFmtId="9" fontId="38" fillId="23" borderId="21" xfId="0" applyNumberFormat="1" applyFont="1" applyFill="1" applyBorder="1" applyAlignment="1">
      <alignment horizontal="center" vertical="center"/>
    </xf>
    <xf numFmtId="9" fontId="38" fillId="23" borderId="22" xfId="0" applyNumberFormat="1" applyFont="1" applyFill="1" applyBorder="1" applyAlignment="1">
      <alignment horizontal="center" vertical="center"/>
    </xf>
    <xf numFmtId="9" fontId="38" fillId="23" borderId="23" xfId="0" applyNumberFormat="1" applyFont="1" applyFill="1" applyBorder="1" applyAlignment="1">
      <alignment horizontal="center" vertical="center"/>
    </xf>
    <xf numFmtId="9" fontId="38" fillId="23" borderId="25" xfId="0" applyNumberFormat="1" applyFont="1" applyFill="1" applyBorder="1" applyAlignment="1">
      <alignment horizontal="center" vertical="center"/>
    </xf>
    <xf numFmtId="9" fontId="38" fillId="23" borderId="24" xfId="0" applyNumberFormat="1" applyFont="1" applyFill="1" applyBorder="1" applyAlignment="1">
      <alignment horizontal="center" vertical="center"/>
    </xf>
    <xf numFmtId="9" fontId="38" fillId="23" borderId="26" xfId="0" applyNumberFormat="1" applyFont="1" applyFill="1" applyBorder="1" applyAlignment="1">
      <alignment horizontal="center" vertical="center"/>
    </xf>
    <xf numFmtId="9" fontId="38" fillId="23" borderId="27" xfId="0" applyNumberFormat="1" applyFont="1" applyFill="1" applyBorder="1" applyAlignment="1">
      <alignment horizontal="center" vertical="center"/>
    </xf>
    <xf numFmtId="9" fontId="38" fillId="23" borderId="28" xfId="0" applyNumberFormat="1" applyFont="1" applyFill="1" applyBorder="1" applyAlignment="1">
      <alignment horizontal="center" vertical="center"/>
    </xf>
    <xf numFmtId="9" fontId="38" fillId="23" borderId="29" xfId="0" applyNumberFormat="1" applyFont="1" applyFill="1" applyBorder="1" applyAlignment="1">
      <alignment horizontal="center" vertical="center"/>
    </xf>
    <xf numFmtId="164" fontId="40" fillId="0" borderId="3" xfId="0" applyNumberFormat="1" applyFont="1" applyBorder="1" applyAlignment="1">
      <alignment horizontal="center"/>
    </xf>
    <xf numFmtId="9" fontId="38" fillId="24" borderId="21" xfId="0" applyNumberFormat="1" applyFont="1" applyFill="1" applyBorder="1" applyAlignment="1">
      <alignment horizontal="center" vertical="center"/>
    </xf>
    <xf numFmtId="9" fontId="38" fillId="24" borderId="22" xfId="0" applyNumberFormat="1" applyFont="1" applyFill="1" applyBorder="1" applyAlignment="1">
      <alignment horizontal="center" vertical="center"/>
    </xf>
    <xf numFmtId="9" fontId="38" fillId="24" borderId="23" xfId="0" applyNumberFormat="1" applyFont="1" applyFill="1" applyBorder="1" applyAlignment="1">
      <alignment horizontal="center" vertical="center"/>
    </xf>
    <xf numFmtId="0" fontId="40" fillId="19" borderId="24" xfId="0" applyFont="1" applyFill="1" applyBorder="1" applyAlignment="1">
      <alignment horizontal="center"/>
    </xf>
    <xf numFmtId="0" fontId="40" fillId="19" borderId="29" xfId="0" applyFont="1" applyFill="1" applyBorder="1" applyAlignment="1">
      <alignment horizontal="center"/>
    </xf>
    <xf numFmtId="164" fontId="40" fillId="0" borderId="19" xfId="0" applyNumberFormat="1" applyFont="1" applyBorder="1" applyAlignment="1">
      <alignment horizontal="center"/>
    </xf>
    <xf numFmtId="9" fontId="38" fillId="24" borderId="25" xfId="0" applyNumberFormat="1" applyFont="1" applyFill="1" applyBorder="1" applyAlignment="1">
      <alignment horizontal="center" vertical="center"/>
    </xf>
    <xf numFmtId="9" fontId="38" fillId="24" borderId="24" xfId="0" applyNumberFormat="1" applyFont="1" applyFill="1" applyBorder="1" applyAlignment="1">
      <alignment horizontal="center" vertical="center"/>
    </xf>
    <xf numFmtId="9" fontId="38" fillId="24" borderId="26" xfId="0" applyNumberFormat="1" applyFont="1" applyFill="1" applyBorder="1" applyAlignment="1">
      <alignment horizontal="center" vertical="center"/>
    </xf>
    <xf numFmtId="0" fontId="40" fillId="19" borderId="24" xfId="0" applyFont="1" applyFill="1" applyBorder="1"/>
    <xf numFmtId="9" fontId="38" fillId="24" borderId="27" xfId="0" applyNumberFormat="1" applyFont="1" applyFill="1" applyBorder="1" applyAlignment="1">
      <alignment horizontal="center" vertical="center"/>
    </xf>
    <xf numFmtId="9" fontId="38" fillId="24" borderId="28" xfId="0" applyNumberFormat="1" applyFont="1" applyFill="1" applyBorder="1" applyAlignment="1">
      <alignment horizontal="center" vertical="center"/>
    </xf>
    <xf numFmtId="9" fontId="38" fillId="24" borderId="29" xfId="0" applyNumberFormat="1" applyFont="1" applyFill="1" applyBorder="1" applyAlignment="1">
      <alignment horizontal="center" vertical="center"/>
    </xf>
    <xf numFmtId="9" fontId="38" fillId="0" borderId="4" xfId="0" applyNumberFormat="1" applyFont="1" applyBorder="1" applyAlignment="1">
      <alignment horizontal="center" vertical="center"/>
    </xf>
    <xf numFmtId="0" fontId="38" fillId="0" borderId="4" xfId="0" applyFont="1" applyBorder="1" applyAlignment="1">
      <alignment horizontal="center" vertical="center"/>
    </xf>
    <xf numFmtId="164" fontId="6" fillId="0" borderId="4" xfId="0" applyNumberFormat="1" applyFont="1" applyBorder="1" applyAlignment="1">
      <alignment horizontal="center" vertical="center" wrapText="1"/>
    </xf>
    <xf numFmtId="9" fontId="38" fillId="6" borderId="21" xfId="0" applyNumberFormat="1" applyFont="1" applyFill="1" applyBorder="1" applyAlignment="1">
      <alignment horizontal="center" vertical="center"/>
    </xf>
    <xf numFmtId="9" fontId="38" fillId="6" borderId="22" xfId="0" applyNumberFormat="1" applyFont="1" applyFill="1" applyBorder="1" applyAlignment="1">
      <alignment horizontal="center" vertical="center"/>
    </xf>
    <xf numFmtId="9" fontId="38" fillId="6" borderId="23" xfId="0" applyNumberFormat="1" applyFont="1" applyFill="1" applyBorder="1" applyAlignment="1">
      <alignment horizontal="center" vertical="center"/>
    </xf>
    <xf numFmtId="167" fontId="6" fillId="0" borderId="4" xfId="0" applyNumberFormat="1" applyFont="1" applyBorder="1" applyAlignment="1">
      <alignment horizontal="center" vertical="center" wrapText="1"/>
    </xf>
    <xf numFmtId="9" fontId="38" fillId="6" borderId="25" xfId="0" applyNumberFormat="1" applyFont="1" applyFill="1" applyBorder="1" applyAlignment="1">
      <alignment horizontal="center" vertical="center"/>
    </xf>
    <xf numFmtId="9" fontId="38" fillId="6" borderId="24" xfId="0" applyNumberFormat="1" applyFont="1" applyFill="1" applyBorder="1" applyAlignment="1">
      <alignment horizontal="center" vertical="center"/>
    </xf>
    <xf numFmtId="9" fontId="38" fillId="6" borderId="26" xfId="0" applyNumberFormat="1" applyFont="1" applyFill="1" applyBorder="1" applyAlignment="1">
      <alignment horizontal="center" vertical="center"/>
    </xf>
    <xf numFmtId="9" fontId="38" fillId="6" borderId="27" xfId="0" applyNumberFormat="1" applyFont="1" applyFill="1" applyBorder="1" applyAlignment="1">
      <alignment horizontal="center" vertical="center"/>
    </xf>
    <xf numFmtId="9" fontId="38" fillId="6" borderId="28" xfId="0" applyNumberFormat="1" applyFont="1" applyFill="1" applyBorder="1" applyAlignment="1">
      <alignment horizontal="center" vertical="center"/>
    </xf>
    <xf numFmtId="9" fontId="38" fillId="6" borderId="29" xfId="0" applyNumberFormat="1" applyFont="1" applyFill="1" applyBorder="1" applyAlignment="1">
      <alignment horizontal="center" vertical="center"/>
    </xf>
    <xf numFmtId="0" fontId="45" fillId="0" borderId="4" xfId="0" applyFont="1" applyBorder="1" applyAlignment="1">
      <alignment horizontal="center"/>
    </xf>
    <xf numFmtId="164" fontId="45" fillId="0" borderId="4" xfId="0" applyNumberFormat="1" applyFont="1" applyBorder="1" applyAlignment="1">
      <alignment horizontal="center"/>
    </xf>
    <xf numFmtId="0" fontId="45" fillId="0" borderId="4" xfId="0" applyFont="1" applyBorder="1"/>
    <xf numFmtId="0" fontId="45" fillId="0" borderId="4" xfId="0" applyFont="1" applyBorder="1" applyAlignment="1">
      <alignment horizontal="left"/>
    </xf>
    <xf numFmtId="0" fontId="46" fillId="19" borderId="24" xfId="0" applyFont="1" applyFill="1" applyBorder="1"/>
    <xf numFmtId="0" fontId="40" fillId="0" borderId="0" xfId="0" applyFont="1" applyAlignment="1">
      <alignment horizontal="center"/>
    </xf>
    <xf numFmtId="0" fontId="47" fillId="0" borderId="3" xfId="0" applyFont="1" applyBorder="1" applyAlignment="1">
      <alignment horizontal="center"/>
    </xf>
    <xf numFmtId="0" fontId="40" fillId="0" borderId="10" xfId="0" applyFont="1" applyBorder="1" applyAlignment="1">
      <alignment horizontal="center"/>
    </xf>
    <xf numFmtId="0" fontId="48" fillId="0" borderId="0" xfId="0" applyFont="1"/>
    <xf numFmtId="0" fontId="40" fillId="0" borderId="1" xfId="0" applyFont="1" applyBorder="1" applyAlignment="1">
      <alignment horizontal="center"/>
    </xf>
    <xf numFmtId="0" fontId="48" fillId="0" borderId="4" xfId="0" applyFont="1" applyBorder="1"/>
    <xf numFmtId="0" fontId="40" fillId="0" borderId="2" xfId="0" applyFont="1" applyBorder="1" applyAlignment="1">
      <alignment horizontal="center"/>
    </xf>
    <xf numFmtId="0" fontId="49" fillId="19" borderId="30" xfId="0" applyFont="1" applyFill="1" applyBorder="1" applyAlignment="1">
      <alignment vertical="top"/>
    </xf>
    <xf numFmtId="0" fontId="50" fillId="0" borderId="4" xfId="0" applyFont="1" applyBorder="1" applyAlignment="1">
      <alignment horizontal="center" wrapText="1"/>
    </xf>
    <xf numFmtId="0" fontId="6" fillId="0" borderId="0" xfId="0" applyFont="1" applyAlignment="1">
      <alignment horizontal="center"/>
    </xf>
    <xf numFmtId="0" fontId="51" fillId="19" borderId="24" xfId="0" applyFont="1" applyFill="1" applyBorder="1" applyAlignment="1">
      <alignment horizontal="center"/>
    </xf>
    <xf numFmtId="0" fontId="40" fillId="19" borderId="24" xfId="0" applyFont="1" applyFill="1" applyBorder="1" applyAlignment="1">
      <alignment horizontal="center" vertical="top"/>
    </xf>
    <xf numFmtId="167" fontId="45" fillId="0" borderId="4" xfId="0" applyNumberFormat="1" applyFont="1" applyBorder="1" applyAlignment="1">
      <alignment horizontal="center"/>
    </xf>
    <xf numFmtId="9" fontId="38" fillId="25" borderId="4" xfId="0" applyNumberFormat="1" applyFont="1" applyFill="1" applyBorder="1" applyAlignment="1">
      <alignment horizontal="center" vertical="center"/>
    </xf>
    <xf numFmtId="0" fontId="38" fillId="25" borderId="4" xfId="0" applyFont="1" applyFill="1" applyBorder="1" applyAlignment="1">
      <alignment horizontal="center" vertical="center"/>
    </xf>
    <xf numFmtId="9" fontId="38" fillId="2" borderId="4" xfId="0" applyNumberFormat="1" applyFont="1" applyFill="1" applyBorder="1" applyAlignment="1">
      <alignment horizontal="center" vertical="center"/>
    </xf>
    <xf numFmtId="0" fontId="38" fillId="2" borderId="4" xfId="0" applyFont="1" applyFill="1" applyBorder="1" applyAlignment="1">
      <alignment horizontal="center" vertical="center"/>
    </xf>
    <xf numFmtId="9" fontId="32" fillId="10" borderId="21" xfId="0" applyNumberFormat="1" applyFont="1" applyFill="1" applyBorder="1" applyAlignment="1">
      <alignment horizontal="center" vertical="center"/>
    </xf>
    <xf numFmtId="9" fontId="32" fillId="10" borderId="22" xfId="0" applyNumberFormat="1" applyFont="1" applyFill="1" applyBorder="1" applyAlignment="1">
      <alignment horizontal="center" vertical="center"/>
    </xf>
    <xf numFmtId="9" fontId="32" fillId="10" borderId="23" xfId="0" applyNumberFormat="1" applyFont="1" applyFill="1" applyBorder="1" applyAlignment="1">
      <alignment horizontal="center" vertical="center"/>
    </xf>
    <xf numFmtId="9" fontId="32" fillId="10" borderId="25" xfId="0" applyNumberFormat="1" applyFont="1" applyFill="1" applyBorder="1" applyAlignment="1">
      <alignment horizontal="center" vertical="center"/>
    </xf>
    <xf numFmtId="9" fontId="32" fillId="10" borderId="24" xfId="0" applyNumberFormat="1" applyFont="1" applyFill="1" applyBorder="1" applyAlignment="1">
      <alignment horizontal="center" vertical="center"/>
    </xf>
    <xf numFmtId="9" fontId="32" fillId="10" borderId="26" xfId="0" applyNumberFormat="1" applyFont="1" applyFill="1" applyBorder="1" applyAlignment="1">
      <alignment horizontal="center" vertical="center"/>
    </xf>
    <xf numFmtId="9" fontId="32" fillId="10" borderId="27" xfId="0" applyNumberFormat="1" applyFont="1" applyFill="1" applyBorder="1" applyAlignment="1">
      <alignment horizontal="center" vertical="center"/>
    </xf>
    <xf numFmtId="9" fontId="32" fillId="10" borderId="28" xfId="0" applyNumberFormat="1" applyFont="1" applyFill="1" applyBorder="1" applyAlignment="1">
      <alignment horizontal="center" vertical="center"/>
    </xf>
    <xf numFmtId="9" fontId="32" fillId="10" borderId="29" xfId="0" applyNumberFormat="1" applyFont="1" applyFill="1" applyBorder="1" applyAlignment="1">
      <alignment horizontal="center" vertical="center"/>
    </xf>
    <xf numFmtId="9" fontId="38" fillId="5" borderId="21" xfId="0" applyNumberFormat="1" applyFont="1" applyFill="1" applyBorder="1" applyAlignment="1">
      <alignment horizontal="center" vertical="center"/>
    </xf>
    <xf numFmtId="9" fontId="38" fillId="5" borderId="22" xfId="0" applyNumberFormat="1" applyFont="1" applyFill="1" applyBorder="1" applyAlignment="1">
      <alignment horizontal="center" vertical="center"/>
    </xf>
    <xf numFmtId="9" fontId="38" fillId="5" borderId="23" xfId="0" applyNumberFormat="1" applyFont="1" applyFill="1" applyBorder="1" applyAlignment="1">
      <alignment horizontal="center" vertical="center"/>
    </xf>
    <xf numFmtId="9" fontId="38" fillId="5" borderId="25" xfId="0" applyNumberFormat="1" applyFont="1" applyFill="1" applyBorder="1" applyAlignment="1">
      <alignment horizontal="center" vertical="center"/>
    </xf>
    <xf numFmtId="9" fontId="38" fillId="5" borderId="24" xfId="0" applyNumberFormat="1" applyFont="1" applyFill="1" applyBorder="1" applyAlignment="1">
      <alignment horizontal="center" vertical="center"/>
    </xf>
    <xf numFmtId="9" fontId="38" fillId="5" borderId="26" xfId="0" applyNumberFormat="1" applyFont="1" applyFill="1" applyBorder="1" applyAlignment="1">
      <alignment horizontal="center" vertical="center"/>
    </xf>
    <xf numFmtId="0" fontId="6" fillId="22" borderId="24" xfId="0" applyFont="1" applyFill="1" applyBorder="1" applyAlignment="1">
      <alignment horizontal="center" vertical="center"/>
    </xf>
    <xf numFmtId="9" fontId="38" fillId="5" borderId="27" xfId="0" applyNumberFormat="1" applyFont="1" applyFill="1" applyBorder="1" applyAlignment="1">
      <alignment horizontal="center" vertical="center"/>
    </xf>
    <xf numFmtId="9" fontId="38" fillId="5" borderId="28" xfId="0" applyNumberFormat="1" applyFont="1" applyFill="1" applyBorder="1" applyAlignment="1">
      <alignment horizontal="center" vertical="center"/>
    </xf>
    <xf numFmtId="9" fontId="38" fillId="5" borderId="29" xfId="0" applyNumberFormat="1" applyFont="1" applyFill="1" applyBorder="1" applyAlignment="1">
      <alignment horizontal="center" vertical="center"/>
    </xf>
    <xf numFmtId="9" fontId="38" fillId="7" borderId="4" xfId="0" applyNumberFormat="1" applyFont="1" applyFill="1" applyBorder="1" applyAlignment="1">
      <alignment horizontal="center" vertical="center"/>
    </xf>
    <xf numFmtId="0" fontId="38" fillId="7" borderId="4" xfId="0" applyFont="1" applyFill="1" applyBorder="1" applyAlignment="1">
      <alignment horizontal="center" vertical="center"/>
    </xf>
    <xf numFmtId="0" fontId="32" fillId="0" borderId="4" xfId="0" applyFont="1" applyBorder="1" applyAlignment="1">
      <alignment horizontal="center" vertical="center" wrapText="1"/>
    </xf>
    <xf numFmtId="0" fontId="44" fillId="0" borderId="24" xfId="1"/>
    <xf numFmtId="0" fontId="63" fillId="0" borderId="24" xfId="1" applyFont="1"/>
    <xf numFmtId="0" fontId="44" fillId="30" borderId="24" xfId="1" applyFill="1"/>
    <xf numFmtId="165" fontId="61" fillId="26" borderId="35" xfId="3" applyNumberFormat="1" applyFont="1" applyFill="1" applyBorder="1" applyAlignment="1">
      <alignment horizontal="center" vertical="center" wrapText="1"/>
    </xf>
    <xf numFmtId="165" fontId="61" fillId="26" borderId="35" xfId="3" applyNumberFormat="1" applyFont="1" applyFill="1" applyBorder="1" applyAlignment="1">
      <alignment horizontal="center" wrapText="1"/>
    </xf>
    <xf numFmtId="165" fontId="57" fillId="26" borderId="35" xfId="1" applyNumberFormat="1" applyFont="1" applyFill="1" applyBorder="1" applyAlignment="1">
      <alignment horizontal="center" vertical="center" wrapText="1"/>
    </xf>
    <xf numFmtId="0" fontId="60" fillId="28" borderId="35" xfId="1" applyFont="1" applyFill="1" applyBorder="1" applyAlignment="1">
      <alignment horizontal="center" vertical="center" wrapText="1"/>
    </xf>
    <xf numFmtId="0" fontId="60" fillId="29" borderId="35" xfId="1" applyFont="1" applyFill="1" applyBorder="1" applyAlignment="1">
      <alignment horizontal="center" vertical="center" wrapText="1"/>
    </xf>
    <xf numFmtId="0" fontId="62" fillId="21" borderId="35" xfId="1" applyFont="1" applyFill="1" applyBorder="1" applyAlignment="1">
      <alignment horizontal="center" vertical="center" wrapText="1"/>
    </xf>
    <xf numFmtId="1" fontId="59" fillId="0" borderId="40" xfId="1" applyNumberFormat="1" applyFont="1" applyBorder="1" applyAlignment="1">
      <alignment horizontal="center" vertical="center" wrapText="1"/>
    </xf>
    <xf numFmtId="165" fontId="64" fillId="0" borderId="41" xfId="1" applyNumberFormat="1" applyFont="1" applyBorder="1" applyAlignment="1">
      <alignment horizontal="center" vertical="center" wrapText="1"/>
    </xf>
    <xf numFmtId="0" fontId="59" fillId="0" borderId="42" xfId="1" applyFont="1" applyBorder="1" applyAlignment="1">
      <alignment horizontal="center" vertical="center" wrapText="1"/>
    </xf>
    <xf numFmtId="0" fontId="59" fillId="0" borderId="41" xfId="1" applyFont="1" applyBorder="1" applyAlignment="1">
      <alignment horizontal="center" vertical="center" wrapText="1"/>
    </xf>
    <xf numFmtId="9" fontId="59" fillId="0" borderId="41" xfId="1" applyNumberFormat="1" applyFont="1" applyBorder="1" applyAlignment="1">
      <alignment horizontal="center" vertical="center" wrapText="1"/>
    </xf>
    <xf numFmtId="168" fontId="64" fillId="0" borderId="41" xfId="1" applyNumberFormat="1" applyFont="1" applyBorder="1" applyAlignment="1">
      <alignment horizontal="center" vertical="center" wrapText="1"/>
    </xf>
    <xf numFmtId="9" fontId="59" fillId="0" borderId="38" xfId="1" applyNumberFormat="1" applyFont="1" applyBorder="1" applyAlignment="1">
      <alignment horizontal="center" vertical="center" wrapText="1"/>
    </xf>
    <xf numFmtId="9" fontId="59" fillId="0" borderId="39" xfId="1" applyNumberFormat="1" applyFont="1" applyBorder="1" applyAlignment="1">
      <alignment horizontal="center" vertical="center" wrapText="1"/>
    </xf>
    <xf numFmtId="0" fontId="62" fillId="0" borderId="43" xfId="1" applyFont="1" applyBorder="1" applyAlignment="1">
      <alignment horizontal="center" vertical="center" wrapText="1"/>
    </xf>
    <xf numFmtId="0" fontId="44" fillId="0" borderId="43" xfId="1" applyBorder="1"/>
    <xf numFmtId="9" fontId="55" fillId="0" borderId="44" xfId="1" applyNumberFormat="1" applyFont="1" applyBorder="1" applyAlignment="1">
      <alignment horizontal="center" vertical="center"/>
    </xf>
    <xf numFmtId="1" fontId="59" fillId="0" borderId="45" xfId="1" applyNumberFormat="1" applyFont="1" applyBorder="1" applyAlignment="1">
      <alignment horizontal="center" vertical="center" wrapText="1"/>
    </xf>
    <xf numFmtId="165" fontId="64" fillId="0" borderId="38" xfId="1" applyNumberFormat="1" applyFont="1" applyBorder="1" applyAlignment="1">
      <alignment horizontal="center" vertical="center" wrapText="1"/>
    </xf>
    <xf numFmtId="168" fontId="64" fillId="0" borderId="38" xfId="1" applyNumberFormat="1" applyFont="1" applyBorder="1" applyAlignment="1">
      <alignment horizontal="center" vertical="center" wrapText="1"/>
    </xf>
    <xf numFmtId="1" fontId="59" fillId="0" borderId="48" xfId="1" applyNumberFormat="1" applyFont="1" applyBorder="1" applyAlignment="1">
      <alignment horizontal="center" vertical="center" wrapText="1"/>
    </xf>
    <xf numFmtId="165" fontId="64" fillId="0" borderId="46" xfId="1" applyNumberFormat="1" applyFont="1" applyBorder="1" applyAlignment="1">
      <alignment horizontal="center" vertical="center" wrapText="1"/>
    </xf>
    <xf numFmtId="9" fontId="59" fillId="0" borderId="46" xfId="1" applyNumberFormat="1" applyFont="1" applyBorder="1" applyAlignment="1">
      <alignment horizontal="center" vertical="center" wrapText="1"/>
    </xf>
    <xf numFmtId="168" fontId="64" fillId="0" borderId="46" xfId="1" applyNumberFormat="1" applyFont="1" applyBorder="1" applyAlignment="1">
      <alignment horizontal="center" vertical="center" wrapText="1"/>
    </xf>
    <xf numFmtId="0" fontId="44" fillId="0" borderId="49" xfId="1" applyBorder="1"/>
    <xf numFmtId="0" fontId="58" fillId="0" borderId="38" xfId="1" applyFont="1" applyBorder="1" applyAlignment="1">
      <alignment horizontal="center" vertical="center" wrapText="1"/>
    </xf>
    <xf numFmtId="0" fontId="58" fillId="0" borderId="44" xfId="1" applyFont="1" applyBorder="1" applyAlignment="1">
      <alignment horizontal="center" vertical="center" wrapText="1"/>
    </xf>
    <xf numFmtId="0" fontId="44" fillId="0" borderId="50" xfId="1" applyBorder="1"/>
    <xf numFmtId="0" fontId="44" fillId="0" borderId="34" xfId="1" applyBorder="1"/>
    <xf numFmtId="0" fontId="58" fillId="0" borderId="47" xfId="1" applyFont="1" applyBorder="1" applyAlignment="1">
      <alignment horizontal="center" vertical="center" wrapText="1"/>
    </xf>
    <xf numFmtId="9" fontId="55" fillId="0" borderId="51" xfId="1" applyNumberFormat="1" applyFont="1" applyBorder="1" applyAlignment="1">
      <alignment horizontal="center" vertical="center"/>
    </xf>
    <xf numFmtId="0" fontId="44" fillId="0" borderId="48" xfId="1" applyBorder="1"/>
    <xf numFmtId="14" fontId="59" fillId="0" borderId="40" xfId="1" applyNumberFormat="1" applyFont="1" applyBorder="1" applyAlignment="1">
      <alignment horizontal="center" vertical="center" wrapText="1"/>
    </xf>
    <xf numFmtId="14" fontId="44" fillId="0" borderId="48" xfId="1" applyNumberFormat="1" applyBorder="1"/>
    <xf numFmtId="0" fontId="68" fillId="0" borderId="34" xfId="0" applyFont="1" applyBorder="1" applyAlignment="1">
      <alignment horizontal="center" vertical="center" wrapText="1"/>
    </xf>
    <xf numFmtId="0" fontId="44" fillId="0" borderId="40" xfId="1" applyBorder="1" applyAlignment="1">
      <alignment horizontal="center" vertical="center"/>
    </xf>
    <xf numFmtId="0" fontId="68" fillId="31" borderId="34" xfId="0" applyFont="1" applyFill="1" applyBorder="1" applyAlignment="1">
      <alignment horizontal="center" vertical="center" wrapText="1"/>
    </xf>
    <xf numFmtId="0" fontId="44" fillId="0" borderId="48" xfId="1" applyBorder="1" applyAlignment="1">
      <alignment horizontal="center"/>
    </xf>
    <xf numFmtId="0" fontId="44" fillId="0" borderId="48" xfId="1" applyBorder="1" applyAlignment="1">
      <alignment horizontal="center" vertical="center" wrapText="1"/>
    </xf>
    <xf numFmtId="0" fontId="44" fillId="0" borderId="48" xfId="1" applyBorder="1" applyAlignment="1">
      <alignment horizontal="center" vertical="center"/>
    </xf>
    <xf numFmtId="0" fontId="58" fillId="0" borderId="48" xfId="1" applyFont="1" applyBorder="1" applyAlignment="1">
      <alignment horizontal="center" vertical="center"/>
    </xf>
    <xf numFmtId="0" fontId="44" fillId="0" borderId="24" xfId="1" applyAlignment="1">
      <alignment horizontal="center" vertical="center"/>
    </xf>
    <xf numFmtId="1" fontId="21" fillId="0" borderId="40" xfId="1" applyNumberFormat="1" applyFont="1" applyBorder="1" applyAlignment="1">
      <alignment horizontal="center" vertical="center" wrapText="1"/>
    </xf>
    <xf numFmtId="0" fontId="21" fillId="0" borderId="44" xfId="1" applyFont="1" applyBorder="1" applyAlignment="1">
      <alignment horizontal="center" vertical="center" wrapText="1"/>
    </xf>
    <xf numFmtId="0" fontId="69" fillId="0" borderId="58" xfId="0" applyFont="1" applyBorder="1" applyAlignment="1">
      <alignment horizontal="left" vertical="center" wrapText="1"/>
    </xf>
    <xf numFmtId="0" fontId="69" fillId="0" borderId="59" xfId="0" applyFont="1" applyBorder="1" applyAlignment="1">
      <alignment horizontal="left" vertical="center" wrapText="1"/>
    </xf>
    <xf numFmtId="0" fontId="69" fillId="31" borderId="59" xfId="0" applyFont="1" applyFill="1" applyBorder="1" applyAlignment="1">
      <alignment horizontal="left" vertical="center" wrapText="1"/>
    </xf>
    <xf numFmtId="0" fontId="69" fillId="0" borderId="60" xfId="0" applyFont="1" applyBorder="1" applyAlignment="1">
      <alignment horizontal="left" vertical="center" wrapText="1"/>
    </xf>
    <xf numFmtId="1" fontId="44" fillId="0" borderId="24" xfId="1" applyNumberFormat="1"/>
    <xf numFmtId="0" fontId="44" fillId="0" borderId="24" xfId="4" applyFont="1"/>
    <xf numFmtId="0" fontId="44" fillId="0" borderId="34" xfId="4" applyFont="1" applyBorder="1"/>
    <xf numFmtId="0" fontId="21" fillId="0" borderId="24" xfId="4" applyFont="1"/>
    <xf numFmtId="0" fontId="44" fillId="0" borderId="24" xfId="4" applyFont="1" applyAlignment="1">
      <alignment wrapText="1"/>
    </xf>
    <xf numFmtId="0" fontId="44" fillId="0" borderId="24" xfId="5" applyFont="1"/>
    <xf numFmtId="9" fontId="21" fillId="32" borderId="34" xfId="1" applyNumberFormat="1" applyFont="1" applyFill="1" applyBorder="1" applyAlignment="1">
      <alignment horizontal="center" vertical="center" wrapText="1"/>
    </xf>
    <xf numFmtId="168" fontId="64" fillId="32" borderId="34" xfId="1" applyNumberFormat="1" applyFont="1" applyFill="1" applyBorder="1" applyAlignment="1">
      <alignment horizontal="center" vertical="center" wrapText="1"/>
    </xf>
    <xf numFmtId="0" fontId="71" fillId="32" borderId="34" xfId="4" applyFont="1" applyFill="1" applyBorder="1" applyAlignment="1">
      <alignment horizontal="left" vertical="center" wrapText="1"/>
    </xf>
    <xf numFmtId="0" fontId="68" fillId="32" borderId="34" xfId="4" applyFont="1" applyFill="1" applyBorder="1" applyAlignment="1">
      <alignment horizontal="center" vertical="center" wrapText="1"/>
    </xf>
    <xf numFmtId="0" fontId="66" fillId="32" borderId="34" xfId="6" applyNumberFormat="1" applyFont="1" applyFill="1" applyBorder="1" applyAlignment="1">
      <alignment horizontal="center" vertical="center" wrapText="1"/>
    </xf>
    <xf numFmtId="0" fontId="21" fillId="33" borderId="31" xfId="5" applyFont="1" applyFill="1" applyBorder="1" applyAlignment="1">
      <alignment horizontal="center" vertical="center" wrapText="1"/>
    </xf>
    <xf numFmtId="0" fontId="21" fillId="33" borderId="34" xfId="5" applyFont="1" applyFill="1" applyBorder="1" applyAlignment="1">
      <alignment horizontal="center" vertical="center" wrapText="1"/>
    </xf>
    <xf numFmtId="0" fontId="44" fillId="34" borderId="34" xfId="5" applyFont="1" applyFill="1" applyBorder="1" applyAlignment="1">
      <alignment horizontal="center" vertical="center" wrapText="1"/>
    </xf>
    <xf numFmtId="0" fontId="21" fillId="35" borderId="34" xfId="4" applyFont="1" applyFill="1" applyBorder="1"/>
    <xf numFmtId="0" fontId="64" fillId="36" borderId="34" xfId="5" applyFont="1" applyFill="1" applyBorder="1" applyAlignment="1">
      <alignment horizontal="center" vertical="center" wrapText="1"/>
    </xf>
    <xf numFmtId="0" fontId="72" fillId="36" borderId="34" xfId="5" applyFont="1" applyFill="1" applyBorder="1" applyAlignment="1">
      <alignment horizontal="center" vertical="center" wrapText="1"/>
    </xf>
    <xf numFmtId="0" fontId="20" fillId="37" borderId="61" xfId="5" applyFont="1" applyFill="1" applyBorder="1" applyAlignment="1">
      <alignment horizontal="center" vertical="center" wrapText="1"/>
    </xf>
    <xf numFmtId="0" fontId="44" fillId="32" borderId="34" xfId="1" applyFill="1" applyBorder="1"/>
    <xf numFmtId="0" fontId="21" fillId="34" borderId="34" xfId="5" applyFont="1" applyFill="1" applyBorder="1" applyAlignment="1">
      <alignment horizontal="center" vertical="center" wrapText="1"/>
    </xf>
    <xf numFmtId="0" fontId="44" fillId="32" borderId="34" xfId="4" applyFont="1" applyFill="1" applyBorder="1"/>
    <xf numFmtId="0" fontId="21" fillId="32" borderId="34" xfId="4" applyFont="1" applyFill="1" applyBorder="1"/>
    <xf numFmtId="0" fontId="44" fillId="32" borderId="34" xfId="4" applyFont="1" applyFill="1" applyBorder="1" applyAlignment="1">
      <alignment wrapText="1"/>
    </xf>
    <xf numFmtId="0" fontId="21" fillId="36" borderId="34" xfId="5" applyFont="1" applyFill="1" applyBorder="1" applyAlignment="1">
      <alignment horizontal="center" vertical="center" wrapText="1"/>
    </xf>
    <xf numFmtId="0" fontId="44" fillId="33" borderId="31" xfId="5" applyFont="1" applyFill="1" applyBorder="1" applyAlignment="1">
      <alignment horizontal="center" vertical="center" wrapText="1"/>
    </xf>
    <xf numFmtId="0" fontId="44" fillId="33" borderId="34" xfId="5" applyFont="1" applyFill="1" applyBorder="1" applyAlignment="1">
      <alignment horizontal="center" vertical="center" wrapText="1"/>
    </xf>
    <xf numFmtId="0" fontId="5" fillId="36" borderId="34" xfId="5" applyFont="1" applyFill="1" applyBorder="1" applyAlignment="1">
      <alignment horizontal="center" vertical="center" wrapText="1"/>
    </xf>
    <xf numFmtId="0" fontId="20" fillId="37" borderId="34" xfId="5" applyFont="1" applyFill="1" applyBorder="1" applyAlignment="1">
      <alignment horizontal="center" vertical="center" wrapText="1"/>
    </xf>
    <xf numFmtId="0" fontId="20" fillId="37" borderId="35" xfId="5" applyFont="1" applyFill="1" applyBorder="1" applyAlignment="1">
      <alignment horizontal="center" vertical="center" wrapText="1"/>
    </xf>
    <xf numFmtId="0" fontId="71" fillId="32" borderId="34" xfId="4" applyFont="1" applyFill="1" applyBorder="1" applyAlignment="1">
      <alignment vertical="center" wrapText="1"/>
    </xf>
    <xf numFmtId="0" fontId="21" fillId="35" borderId="34" xfId="4" applyFont="1" applyFill="1" applyBorder="1" applyAlignment="1">
      <alignment horizontal="left" vertical="center"/>
    </xf>
    <xf numFmtId="0" fontId="74" fillId="38" borderId="34" xfId="4" applyFont="1" applyFill="1" applyBorder="1" applyAlignment="1">
      <alignment horizontal="justify" vertical="center" wrapText="1"/>
    </xf>
    <xf numFmtId="0" fontId="74" fillId="38" borderId="34" xfId="4" applyFont="1" applyFill="1" applyBorder="1" applyAlignment="1">
      <alignment horizontal="center" vertical="center" wrapText="1"/>
    </xf>
    <xf numFmtId="0" fontId="21" fillId="35" borderId="34" xfId="4" applyFont="1" applyFill="1" applyBorder="1" applyAlignment="1">
      <alignment vertical="center"/>
    </xf>
    <xf numFmtId="0" fontId="21" fillId="35" borderId="34" xfId="4" applyFont="1" applyFill="1" applyBorder="1" applyAlignment="1">
      <alignment horizontal="center" vertical="center"/>
    </xf>
    <xf numFmtId="165" fontId="5" fillId="39" borderId="34" xfId="1" applyNumberFormat="1" applyFont="1" applyFill="1" applyBorder="1" applyAlignment="1">
      <alignment horizontal="center" vertical="center" wrapText="1"/>
    </xf>
    <xf numFmtId="0" fontId="75" fillId="40" borderId="34" xfId="4" applyFont="1" applyFill="1" applyBorder="1" applyAlignment="1">
      <alignment horizontal="center" vertical="center" wrapText="1"/>
    </xf>
    <xf numFmtId="0" fontId="76" fillId="40" borderId="34" xfId="4" applyFont="1" applyFill="1" applyBorder="1" applyAlignment="1">
      <alignment horizontal="center" vertical="center" wrapText="1"/>
    </xf>
    <xf numFmtId="0" fontId="77" fillId="40" borderId="34" xfId="6" applyNumberFormat="1" applyFont="1" applyFill="1" applyBorder="1" applyAlignment="1">
      <alignment horizontal="center" vertical="center" wrapText="1"/>
    </xf>
    <xf numFmtId="0" fontId="20" fillId="41" borderId="31" xfId="5" applyFont="1" applyFill="1" applyBorder="1" applyAlignment="1">
      <alignment horizontal="center" vertical="center"/>
    </xf>
    <xf numFmtId="0" fontId="20" fillId="41" borderId="34" xfId="5" applyFont="1" applyFill="1" applyBorder="1" applyAlignment="1">
      <alignment horizontal="center" vertical="center" wrapText="1"/>
    </xf>
    <xf numFmtId="0" fontId="20" fillId="42" borderId="37" xfId="5" applyFont="1" applyFill="1" applyBorder="1" applyAlignment="1">
      <alignment horizontal="center" vertical="center"/>
    </xf>
    <xf numFmtId="0" fontId="20" fillId="42" borderId="37" xfId="5" applyFont="1" applyFill="1" applyBorder="1" applyAlignment="1">
      <alignment horizontal="center" vertical="center" wrapText="1"/>
    </xf>
    <xf numFmtId="0" fontId="20" fillId="43" borderId="8" xfId="4" applyFont="1" applyFill="1" applyBorder="1" applyAlignment="1">
      <alignment horizontal="center" vertical="center" wrapText="1"/>
    </xf>
    <xf numFmtId="0" fontId="20" fillId="44" borderId="34" xfId="5" applyFont="1" applyFill="1" applyBorder="1" applyAlignment="1">
      <alignment horizontal="center" vertical="center" wrapText="1"/>
    </xf>
    <xf numFmtId="0" fontId="20" fillId="45" borderId="34" xfId="5" applyFont="1" applyFill="1" applyBorder="1" applyAlignment="1">
      <alignment horizontal="center" vertical="center" wrapText="1"/>
    </xf>
    <xf numFmtId="0" fontId="20" fillId="47" borderId="34" xfId="5" applyFont="1" applyFill="1" applyBorder="1" applyAlignment="1">
      <alignment horizontal="center" vertical="center" wrapText="1"/>
    </xf>
    <xf numFmtId="1" fontId="21" fillId="0" borderId="55" xfId="1" applyNumberFormat="1" applyFont="1" applyBorder="1" applyAlignment="1">
      <alignment horizontal="left" vertical="center" wrapText="1"/>
    </xf>
    <xf numFmtId="1" fontId="21" fillId="0" borderId="40" xfId="1" applyNumberFormat="1" applyFont="1" applyBorder="1" applyAlignment="1">
      <alignment horizontal="left" vertical="center" wrapText="1"/>
    </xf>
    <xf numFmtId="1" fontId="21" fillId="0" borderId="48" xfId="1" applyNumberFormat="1" applyFont="1" applyBorder="1" applyAlignment="1">
      <alignment vertical="center" wrapText="1"/>
    </xf>
    <xf numFmtId="1" fontId="21" fillId="0" borderId="45" xfId="1" applyNumberFormat="1" applyFont="1" applyBorder="1" applyAlignment="1">
      <alignment horizontal="left" vertical="center" wrapText="1"/>
    </xf>
    <xf numFmtId="0" fontId="44" fillId="0" borderId="57" xfId="1" applyBorder="1" applyAlignment="1">
      <alignment horizontal="left" vertical="center" wrapText="1"/>
    </xf>
    <xf numFmtId="0" fontId="44" fillId="0" borderId="57" xfId="1" applyBorder="1" applyAlignment="1">
      <alignment vertical="center" wrapText="1"/>
    </xf>
    <xf numFmtId="1" fontId="21" fillId="0" borderId="48" xfId="1" applyNumberFormat="1" applyFont="1" applyBorder="1" applyAlignment="1">
      <alignment horizontal="left" vertical="center" wrapText="1"/>
    </xf>
    <xf numFmtId="1" fontId="44" fillId="0" borderId="55" xfId="1" applyNumberFormat="1" applyBorder="1" applyAlignment="1">
      <alignment horizontal="left" vertical="center" wrapText="1"/>
    </xf>
    <xf numFmtId="0" fontId="44" fillId="0" borderId="55" xfId="1" applyBorder="1" applyAlignment="1">
      <alignment horizontal="center" vertical="center"/>
    </xf>
    <xf numFmtId="1" fontId="44" fillId="0" borderId="56" xfId="1" applyNumberFormat="1" applyBorder="1" applyAlignment="1">
      <alignment horizontal="left" vertical="center" wrapText="1"/>
    </xf>
    <xf numFmtId="1" fontId="44" fillId="0" borderId="57" xfId="1" applyNumberFormat="1" applyBorder="1" applyAlignment="1">
      <alignment vertical="center" wrapText="1"/>
    </xf>
    <xf numFmtId="0" fontId="44" fillId="0" borderId="44" xfId="1" applyBorder="1" applyAlignment="1">
      <alignment horizontal="center" vertical="center" wrapText="1"/>
    </xf>
    <xf numFmtId="0" fontId="44" fillId="0" borderId="47" xfId="1" applyBorder="1" applyAlignment="1">
      <alignment horizontal="center" vertical="center" wrapText="1"/>
    </xf>
    <xf numFmtId="0" fontId="1" fillId="0" borderId="34" xfId="0" applyFont="1" applyBorder="1" applyAlignment="1">
      <alignment vertical="center" wrapText="1"/>
    </xf>
    <xf numFmtId="0" fontId="44" fillId="0" borderId="48" xfId="1" applyBorder="1" applyAlignment="1">
      <alignment vertical="center" wrapText="1"/>
    </xf>
    <xf numFmtId="9" fontId="55" fillId="0" borderId="35" xfId="1" applyNumberFormat="1" applyFont="1" applyBorder="1" applyAlignment="1">
      <alignment horizontal="center" vertical="center"/>
    </xf>
    <xf numFmtId="9" fontId="55" fillId="0" borderId="37" xfId="1" applyNumberFormat="1" applyFont="1" applyBorder="1" applyAlignment="1">
      <alignment horizontal="center" vertical="center"/>
    </xf>
    <xf numFmtId="9" fontId="55" fillId="0" borderId="36" xfId="1" applyNumberFormat="1" applyFont="1" applyBorder="1" applyAlignment="1">
      <alignment horizontal="center" vertical="center"/>
    </xf>
    <xf numFmtId="0" fontId="44" fillId="0" borderId="38" xfId="1" applyBorder="1" applyAlignment="1">
      <alignment horizontal="center" vertical="center" wrapText="1"/>
    </xf>
    <xf numFmtId="0" fontId="58" fillId="0" borderId="20" xfId="1" applyFont="1" applyBorder="1" applyAlignment="1">
      <alignment horizontal="center" vertical="center" wrapText="1"/>
    </xf>
    <xf numFmtId="0" fontId="58" fillId="0" borderId="54" xfId="1" applyFont="1" applyBorder="1" applyAlignment="1">
      <alignment horizontal="center" vertical="center" wrapText="1"/>
    </xf>
    <xf numFmtId="0" fontId="56" fillId="26" borderId="31" xfId="1" applyFont="1" applyFill="1" applyBorder="1" applyAlignment="1">
      <alignment horizontal="center" vertical="center" wrapText="1"/>
    </xf>
    <xf numFmtId="0" fontId="56" fillId="26" borderId="32" xfId="1" applyFont="1" applyFill="1" applyBorder="1" applyAlignment="1">
      <alignment horizontal="center" vertical="center" wrapText="1"/>
    </xf>
    <xf numFmtId="0" fontId="56" fillId="26" borderId="33" xfId="1" applyFont="1" applyFill="1" applyBorder="1" applyAlignment="1">
      <alignment horizontal="center" vertical="center" wrapText="1"/>
    </xf>
    <xf numFmtId="165" fontId="57" fillId="26" borderId="34" xfId="1" applyNumberFormat="1" applyFont="1" applyFill="1" applyBorder="1" applyAlignment="1">
      <alignment horizontal="center" vertical="center" wrapText="1"/>
    </xf>
    <xf numFmtId="42" fontId="57" fillId="27" borderId="34" xfId="2" applyFont="1" applyFill="1" applyBorder="1" applyAlignment="1">
      <alignment horizontal="center" vertical="center" wrapText="1"/>
    </xf>
    <xf numFmtId="42" fontId="57" fillId="27" borderId="35" xfId="2" applyFont="1" applyFill="1" applyBorder="1" applyAlignment="1">
      <alignment horizontal="center" vertical="center" wrapText="1"/>
    </xf>
    <xf numFmtId="42" fontId="30" fillId="27" borderId="34" xfId="2" applyFont="1" applyFill="1" applyBorder="1" applyAlignment="1">
      <alignment horizontal="center" vertical="center" wrapText="1"/>
    </xf>
    <xf numFmtId="0" fontId="57" fillId="26" borderId="35" xfId="1" applyFont="1" applyFill="1" applyBorder="1" applyAlignment="1">
      <alignment horizontal="center" vertical="center" wrapText="1"/>
    </xf>
    <xf numFmtId="0" fontId="57" fillId="26" borderId="36" xfId="1" applyFont="1" applyFill="1" applyBorder="1" applyAlignment="1">
      <alignment horizontal="center" vertical="center" wrapText="1"/>
    </xf>
    <xf numFmtId="0" fontId="60" fillId="26" borderId="34" xfId="1" applyFont="1" applyFill="1" applyBorder="1" applyAlignment="1">
      <alignment horizontal="center" vertical="center" wrapText="1"/>
    </xf>
    <xf numFmtId="0" fontId="58" fillId="27" borderId="34" xfId="1" applyFont="1" applyFill="1" applyBorder="1"/>
    <xf numFmtId="165" fontId="57" fillId="26" borderId="31" xfId="1" applyNumberFormat="1" applyFont="1" applyFill="1" applyBorder="1" applyAlignment="1">
      <alignment horizontal="center" vertical="center" wrapText="1"/>
    </xf>
    <xf numFmtId="165" fontId="57" fillId="26" borderId="32" xfId="1" applyNumberFormat="1" applyFont="1" applyFill="1" applyBorder="1" applyAlignment="1">
      <alignment horizontal="center" vertical="center" wrapText="1"/>
    </xf>
    <xf numFmtId="165" fontId="57" fillId="26" borderId="33" xfId="1" applyNumberFormat="1" applyFont="1" applyFill="1" applyBorder="1" applyAlignment="1">
      <alignment horizontal="center" vertical="center" wrapText="1"/>
    </xf>
    <xf numFmtId="0" fontId="65" fillId="0" borderId="52" xfId="1" applyFont="1" applyBorder="1" applyAlignment="1">
      <alignment horizontal="center" vertical="center" wrapText="1"/>
    </xf>
    <xf numFmtId="0" fontId="65" fillId="0" borderId="26" xfId="1" applyFont="1" applyBorder="1" applyAlignment="1">
      <alignment horizontal="center" vertical="center" wrapText="1"/>
    </xf>
    <xf numFmtId="0" fontId="65" fillId="0" borderId="53" xfId="1" applyFont="1" applyBorder="1" applyAlignment="1">
      <alignment horizontal="center" vertical="center" wrapText="1"/>
    </xf>
    <xf numFmtId="0" fontId="58" fillId="0" borderId="38" xfId="1" applyFont="1" applyBorder="1" applyAlignment="1">
      <alignment horizontal="center" vertical="center" wrapText="1"/>
    </xf>
    <xf numFmtId="0" fontId="20" fillId="44" borderId="31" xfId="5" applyFont="1" applyFill="1" applyBorder="1" applyAlignment="1">
      <alignment horizontal="center" vertical="center" wrapText="1"/>
    </xf>
    <xf numFmtId="0" fontId="20" fillId="44" borderId="33" xfId="5" applyFont="1" applyFill="1" applyBorder="1" applyAlignment="1">
      <alignment horizontal="center" vertical="center" wrapText="1"/>
    </xf>
    <xf numFmtId="0" fontId="80" fillId="43" borderId="30" xfId="4" applyFont="1" applyFill="1" applyBorder="1" applyAlignment="1">
      <alignment horizontal="center" vertical="center" wrapText="1"/>
    </xf>
    <xf numFmtId="0" fontId="79" fillId="0" borderId="3" xfId="4" applyFont="1" applyBorder="1"/>
    <xf numFmtId="0" fontId="20" fillId="46" borderId="34" xfId="5" applyFont="1" applyFill="1" applyBorder="1" applyAlignment="1">
      <alignment horizontal="center" vertical="center" wrapText="1"/>
    </xf>
    <xf numFmtId="0" fontId="20" fillId="41" borderId="31" xfId="5" applyFont="1" applyFill="1" applyBorder="1" applyAlignment="1">
      <alignment horizontal="center" vertical="center" wrapText="1"/>
    </xf>
    <xf numFmtId="0" fontId="20" fillId="41" borderId="32" xfId="5" applyFont="1" applyFill="1" applyBorder="1" applyAlignment="1">
      <alignment horizontal="center" vertical="center" wrapText="1"/>
    </xf>
    <xf numFmtId="0" fontId="78" fillId="40" borderId="63" xfId="4" applyFont="1" applyFill="1" applyBorder="1" applyAlignment="1">
      <alignment horizontal="center" vertical="center" wrapText="1"/>
    </xf>
    <xf numFmtId="0" fontId="78" fillId="40" borderId="62" xfId="4" applyFont="1" applyFill="1" applyBorder="1" applyAlignment="1">
      <alignment horizontal="center" vertical="center" wrapText="1"/>
    </xf>
    <xf numFmtId="0" fontId="3" fillId="2" borderId="1" xfId="0" applyFont="1" applyFill="1" applyBorder="1" applyAlignment="1">
      <alignment horizontal="center" vertical="center"/>
    </xf>
    <xf numFmtId="0" fontId="4" fillId="0" borderId="2" xfId="0" applyFont="1" applyBorder="1"/>
    <xf numFmtId="0" fontId="4" fillId="0" borderId="3" xfId="0" applyFont="1" applyBorder="1"/>
    <xf numFmtId="0" fontId="3" fillId="3" borderId="1" xfId="0" applyFont="1" applyFill="1" applyBorder="1" applyAlignment="1">
      <alignment horizontal="center" vertical="center"/>
    </xf>
    <xf numFmtId="165" fontId="20" fillId="16" borderId="6" xfId="0" applyNumberFormat="1" applyFont="1" applyFill="1" applyBorder="1" applyAlignment="1">
      <alignment horizontal="center" vertical="center" wrapText="1"/>
    </xf>
    <xf numFmtId="0" fontId="4" fillId="0" borderId="7" xfId="0" applyFont="1" applyBorder="1"/>
    <xf numFmtId="0" fontId="4" fillId="0" borderId="9" xfId="0" applyFont="1" applyBorder="1"/>
    <xf numFmtId="0" fontId="5" fillId="8" borderId="1" xfId="0" applyFont="1" applyFill="1" applyBorder="1" applyAlignment="1">
      <alignment horizontal="center" vertical="center" wrapText="1"/>
    </xf>
    <xf numFmtId="0" fontId="5" fillId="15" borderId="1" xfId="0" applyFont="1" applyFill="1" applyBorder="1" applyAlignment="1">
      <alignment horizontal="center" vertical="center"/>
    </xf>
    <xf numFmtId="0" fontId="5" fillId="15"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7" borderId="1" xfId="0" applyFont="1" applyFill="1" applyBorder="1" applyAlignment="1">
      <alignment horizontal="center" vertical="center"/>
    </xf>
    <xf numFmtId="165" fontId="20" fillId="18" borderId="6" xfId="0" applyNumberFormat="1" applyFont="1" applyFill="1" applyBorder="1" applyAlignment="1">
      <alignment horizontal="center" vertical="center" wrapText="1"/>
    </xf>
    <xf numFmtId="0" fontId="20" fillId="18" borderId="6" xfId="0" applyFont="1" applyFill="1" applyBorder="1" applyAlignment="1">
      <alignment horizontal="center" vertical="center" wrapText="1"/>
    </xf>
    <xf numFmtId="0" fontId="23" fillId="0" borderId="10" xfId="0" applyFont="1" applyBorder="1" applyAlignment="1">
      <alignment horizontal="center" vertical="center"/>
    </xf>
    <xf numFmtId="0" fontId="4" fillId="0" borderId="10" xfId="0" applyFont="1" applyBorder="1"/>
    <xf numFmtId="0" fontId="23" fillId="8" borderId="1" xfId="0" applyFont="1" applyFill="1" applyBorder="1" applyAlignment="1">
      <alignment horizontal="center" vertical="center"/>
    </xf>
    <xf numFmtId="0" fontId="24" fillId="17" borderId="1" xfId="0" applyFont="1" applyFill="1" applyBorder="1" applyAlignment="1">
      <alignment horizontal="center"/>
    </xf>
    <xf numFmtId="0" fontId="24" fillId="9" borderId="1" xfId="0" applyFont="1" applyFill="1" applyBorder="1" applyAlignment="1">
      <alignment horizontal="center"/>
    </xf>
    <xf numFmtId="0" fontId="24" fillId="2" borderId="1" xfId="0" applyFont="1" applyFill="1" applyBorder="1" applyAlignment="1">
      <alignment horizontal="center"/>
    </xf>
    <xf numFmtId="0" fontId="24" fillId="3" borderId="1" xfId="0" applyFont="1" applyFill="1" applyBorder="1" applyAlignment="1">
      <alignment horizontal="center"/>
    </xf>
    <xf numFmtId="0" fontId="30" fillId="0" borderId="1" xfId="0" applyFont="1" applyBorder="1" applyAlignment="1">
      <alignment horizontal="center"/>
    </xf>
    <xf numFmtId="0" fontId="37" fillId="8" borderId="12" xfId="0" applyFont="1" applyFill="1" applyBorder="1" applyAlignment="1">
      <alignment horizontal="center" vertical="center" wrapText="1"/>
    </xf>
    <xf numFmtId="0" fontId="4" fillId="0" borderId="13" xfId="0" applyFont="1" applyBorder="1"/>
    <xf numFmtId="0" fontId="4" fillId="0" borderId="14" xfId="0" applyFont="1" applyBorder="1"/>
    <xf numFmtId="0" fontId="32" fillId="2" borderId="11" xfId="0" applyFont="1" applyFill="1" applyBorder="1" applyAlignment="1">
      <alignment horizontal="center" vertical="center"/>
    </xf>
    <xf numFmtId="0" fontId="4" fillId="0" borderId="15" xfId="0" applyFont="1" applyBorder="1"/>
    <xf numFmtId="0" fontId="4" fillId="0" borderId="16" xfId="0" applyFont="1" applyBorder="1"/>
    <xf numFmtId="0" fontId="4" fillId="0" borderId="18" xfId="0" applyFont="1" applyBorder="1"/>
    <xf numFmtId="0" fontId="4" fillId="0" borderId="19" xfId="0" applyFont="1" applyBorder="1"/>
    <xf numFmtId="0" fontId="32" fillId="2" borderId="1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2" fillId="8" borderId="1" xfId="0" applyFont="1" applyFill="1" applyBorder="1" applyAlignment="1">
      <alignment horizontal="center" vertical="center"/>
    </xf>
    <xf numFmtId="0" fontId="4" fillId="0" borderId="17" xfId="0" applyFont="1" applyBorder="1"/>
    <xf numFmtId="0" fontId="44" fillId="0" borderId="48" xfId="1" applyBorder="1" applyAlignment="1">
      <alignment vertical="center"/>
    </xf>
  </cellXfs>
  <cellStyles count="7">
    <cellStyle name="Moneda [0] 2" xfId="2" xr:uid="{00000000-0005-0000-0000-000000000000}"/>
    <cellStyle name="Moneda 13" xfId="6" xr:uid="{BC44A647-0BC6-4B8C-95E2-B21A7C5BC6F3}"/>
    <cellStyle name="Normal" xfId="0" builtinId="0"/>
    <cellStyle name="Normal 2" xfId="1" xr:uid="{00000000-0005-0000-0000-000002000000}"/>
    <cellStyle name="Normal 2 2" xfId="3" xr:uid="{00000000-0005-0000-0000-000003000000}"/>
    <cellStyle name="Normal 3" xfId="4" xr:uid="{84FB0ED0-ED3E-43A7-A9EE-509471F02B75}"/>
    <cellStyle name="Normal 3 2" xfId="5" xr:uid="{40D297B6-6762-4D31-A757-8C907B07B4B1}"/>
  </cellStyles>
  <dxfs count="27">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theme="9"/>
          <bgColor theme="9"/>
        </patternFill>
      </fill>
    </dxf>
    <dxf>
      <fill>
        <patternFill>
          <fgColor rgb="FFFFFF00"/>
          <bgColor rgb="FFFFFF00"/>
        </patternFill>
      </fill>
    </dxf>
    <dxf>
      <fill>
        <patternFill patternType="solid">
          <fgColor rgb="FFFFC000"/>
          <bgColor rgb="FFFFC000"/>
        </patternFill>
      </fill>
    </dxf>
    <dxf>
      <fill>
        <patternFill>
          <fgColor rgb="FFFFFF00"/>
          <bgColor rgb="FFFFFF00"/>
        </patternFill>
      </fill>
    </dxf>
    <dxf>
      <fill>
        <patternFill patternType="solid">
          <fgColor rgb="FFFFC000"/>
          <bgColor rgb="FFFFC000"/>
        </patternFill>
      </fill>
    </dxf>
    <dxf>
      <fill>
        <patternFill>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theme="9"/>
          <bgColor theme="9"/>
        </patternFill>
      </fill>
    </dxf>
    <dxf>
      <fill>
        <patternFill>
          <fgColor rgb="FFFFFF00"/>
          <bgColor rgb="FFFFFF00"/>
        </patternFill>
      </fill>
    </dxf>
    <dxf>
      <fill>
        <patternFill patternType="solid">
          <fgColor rgb="FFFFC000"/>
          <bgColor rgb="FFFFC000"/>
        </patternFill>
      </fill>
    </dxf>
    <dxf>
      <fill>
        <patternFill>
          <fgColor rgb="FFFFFF00"/>
          <bgColor rgb="FFFFFF00"/>
        </patternFill>
      </fill>
    </dxf>
    <dxf>
      <fill>
        <patternFill patternType="solid">
          <fgColor rgb="FFFFC000"/>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409575</xdr:colOff>
      <xdr:row>0</xdr:row>
      <xdr:rowOff>76200</xdr:rowOff>
    </xdr:from>
    <xdr:ext cx="8124825" cy="12954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1288350" y="3137063"/>
          <a:ext cx="8115300" cy="1285875"/>
        </a:xfrm>
        <a:prstGeom prst="rect">
          <a:avLst/>
        </a:prstGeom>
        <a:solidFill>
          <a:srgbClr val="FFFF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800"/>
            <a:buFont typeface="Arial"/>
            <a:buNone/>
          </a:pPr>
          <a:r>
            <a:rPr lang="en-US" sz="1800">
              <a:solidFill>
                <a:schemeClr val="dk1"/>
              </a:solidFill>
              <a:latin typeface="Arial"/>
              <a:ea typeface="Arial"/>
              <a:cs typeface="Arial"/>
              <a:sym typeface="Arial"/>
            </a:rPr>
            <a:t>Este será el formato que se deberá configurar en cada uno de los PTEA Municipales, con el fin de realizar el respectivo seguimiento y evaluación a la implementación de los PTEA (Ver ejemplo hipotético en el documento denominado, Contenido Programático San Antonio del Tequendama).</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9.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22</xdr:row>
      <xdr:rowOff>76200</xdr:rowOff>
    </xdr:from>
    <xdr:ext cx="7934325" cy="34385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752475</xdr:colOff>
      <xdr:row>22</xdr:row>
      <xdr:rowOff>47625</xdr:rowOff>
    </xdr:from>
    <xdr:ext cx="7934325" cy="34385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323850</xdr:colOff>
      <xdr:row>22</xdr:row>
      <xdr:rowOff>66675</xdr:rowOff>
    </xdr:from>
    <xdr:ext cx="7972425" cy="3438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21</xdr:row>
      <xdr:rowOff>0</xdr:rowOff>
    </xdr:from>
    <xdr:ext cx="7962900" cy="3429000"/>
    <xdr:pic>
      <xdr:nvPicPr>
        <xdr:cNvPr id="2" name="image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22</xdr:row>
      <xdr:rowOff>0</xdr:rowOff>
    </xdr:from>
    <xdr:ext cx="7934325" cy="342900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495300</xdr:colOff>
      <xdr:row>21</xdr:row>
      <xdr:rowOff>0</xdr:rowOff>
    </xdr:from>
    <xdr:ext cx="7915275" cy="3429000"/>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21</xdr:row>
      <xdr:rowOff>0</xdr:rowOff>
    </xdr:from>
    <xdr:ext cx="8105775" cy="3429000"/>
    <xdr:pic>
      <xdr:nvPicPr>
        <xdr:cNvPr id="2" name="image7.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523875</xdr:colOff>
      <xdr:row>20</xdr:row>
      <xdr:rowOff>85725</xdr:rowOff>
    </xdr:from>
    <xdr:ext cx="8115300" cy="3438525"/>
    <xdr:pic>
      <xdr:nvPicPr>
        <xdr:cNvPr id="2" name="image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8" Type="http://schemas.openxmlformats.org/officeDocument/2006/relationships/hyperlink" Target="mailto:UMATA@lapalma-cundinamarca.gov.co" TargetMode="External"/><Relationship Id="rId3" Type="http://schemas.openxmlformats.org/officeDocument/2006/relationships/hyperlink" Target="mailto:umata@macheta-cundinamarca.gov.co" TargetMode="External"/><Relationship Id="rId7" Type="http://schemas.openxmlformats.org/officeDocument/2006/relationships/hyperlink" Target="mailto:umata@tibirita-cundinamarca.gov.co" TargetMode="External"/><Relationship Id="rId12" Type="http://schemas.openxmlformats.org/officeDocument/2006/relationships/hyperlink" Target="mailto:umata@sanbernardo-cundinamarca.gov.co" TargetMode="External"/><Relationship Id="rId2" Type="http://schemas.openxmlformats.org/officeDocument/2006/relationships/hyperlink" Target="mailto:umata.guatavita@hotmail.com" TargetMode="External"/><Relationship Id="rId1" Type="http://schemas.openxmlformats.org/officeDocument/2006/relationships/hyperlink" Target="mailto:umata@choconta-cundinamarca.gov.co" TargetMode="External"/><Relationship Id="rId6" Type="http://schemas.openxmlformats.org/officeDocument/2006/relationships/hyperlink" Target="mailto:unidaddedesarrolloagropecuario@suesca-cundinamarca.gov.co" TargetMode="External"/><Relationship Id="rId11" Type="http://schemas.openxmlformats.org/officeDocument/2006/relationships/hyperlink" Target="mailto:fcruzg@gmail.com" TargetMode="External"/><Relationship Id="rId5" Type="http://schemas.openxmlformats.org/officeDocument/2006/relationships/hyperlink" Target="mailto:secdesarrollorural@sesquile-cundinamarca.gov.co" TargetMode="External"/><Relationship Id="rId10" Type="http://schemas.openxmlformats.org/officeDocument/2006/relationships/hyperlink" Target="mailto:sama@fusagasuga-cundinamarca.gov.co" TargetMode="External"/><Relationship Id="rId4" Type="http://schemas.openxmlformats.org/officeDocument/2006/relationships/hyperlink" Target="mailto:desarrollorural@manta-cundinamarca.gov.co" TargetMode="External"/><Relationship Id="rId9" Type="http://schemas.openxmlformats.org/officeDocument/2006/relationships/hyperlink" Target="mailto:desarrolloeconomico@gachancipa-cundinamarca.gov.co"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mailto:alcalde@sanantoniodeltequendama-cundinamarca.gov.co" TargetMode="External"/><Relationship Id="rId21" Type="http://schemas.openxmlformats.org/officeDocument/2006/relationships/hyperlink" Target="mailto:secretariadeagricultura@arbelaez-cundinamarca.gov.co" TargetMode="External"/><Relationship Id="rId42" Type="http://schemas.openxmlformats.org/officeDocument/2006/relationships/hyperlink" Target="mailto:umata@silvania-cundinamarca.gov.co" TargetMode="External"/><Relationship Id="rId63" Type="http://schemas.openxmlformats.org/officeDocument/2006/relationships/hyperlink" Target="mailto:dgambal@car.gov.co" TargetMode="External"/><Relationship Id="rId84" Type="http://schemas.openxmlformats.org/officeDocument/2006/relationships/hyperlink" Target="mailto:desarrolloeconomico@lamesa-cundinamarca.gov.co" TargetMode="External"/><Relationship Id="rId138" Type="http://schemas.openxmlformats.org/officeDocument/2006/relationships/hyperlink" Target="mailto:dgambal@car.gov.co3133925964" TargetMode="External"/><Relationship Id="rId159" Type="http://schemas.openxmlformats.org/officeDocument/2006/relationships/hyperlink" Target="mailto:dgambal@car.gov.co" TargetMode="External"/><Relationship Id="rId170" Type="http://schemas.openxmlformats.org/officeDocument/2006/relationships/hyperlink" Target="mailto:dgambal@car.gov.co3133925964" TargetMode="External"/><Relationship Id="rId191" Type="http://schemas.openxmlformats.org/officeDocument/2006/relationships/hyperlink" Target="mailto:dgambal@car.gov.co3133925964" TargetMode="External"/><Relationship Id="rId205" Type="http://schemas.openxmlformats.org/officeDocument/2006/relationships/hyperlink" Target="mailto:coordinadormambienteviota@gmail.com" TargetMode="External"/><Relationship Id="rId107" Type="http://schemas.openxmlformats.org/officeDocument/2006/relationships/hyperlink" Target="mailto:dgambal@car.gov.co" TargetMode="External"/><Relationship Id="rId11" Type="http://schemas.openxmlformats.org/officeDocument/2006/relationships/hyperlink" Target="mailto:sbeltrana@car.gov.co" TargetMode="External"/><Relationship Id="rId32" Type="http://schemas.openxmlformats.org/officeDocument/2006/relationships/hyperlink" Target="mailto:broseroc@car.gov.co" TargetMode="External"/><Relationship Id="rId53" Type="http://schemas.openxmlformats.org/officeDocument/2006/relationships/hyperlink" Target="mailto:jotalorab@car.gov.co" TargetMode="External"/><Relationship Id="rId74" Type="http://schemas.openxmlformats.org/officeDocument/2006/relationships/hyperlink" Target="mailto:dgambal@car.gov.co3133925964" TargetMode="External"/><Relationship Id="rId128" Type="http://schemas.openxmlformats.org/officeDocument/2006/relationships/hyperlink" Target="mailto:sama@sanantoniodeltequendama-cundinamarca.gov.co" TargetMode="External"/><Relationship Id="rId149" Type="http://schemas.openxmlformats.org/officeDocument/2006/relationships/hyperlink" Target="mailto:jotalorab@car.gov.co" TargetMode="External"/><Relationship Id="rId5" Type="http://schemas.openxmlformats.org/officeDocument/2006/relationships/hyperlink" Target="mailto:sbeltrana@car.gov.co" TargetMode="External"/><Relationship Id="rId95" Type="http://schemas.openxmlformats.org/officeDocument/2006/relationships/hyperlink" Target="mailto:dgambal@car.gov.co" TargetMode="External"/><Relationship Id="rId160" Type="http://schemas.openxmlformats.org/officeDocument/2006/relationships/hyperlink" Target="mailto:sama@sanantoniodeltequendama-cundinamarca.gov.co" TargetMode="External"/><Relationship Id="rId181" Type="http://schemas.openxmlformats.org/officeDocument/2006/relationships/hyperlink" Target="mailto:odama@tena-cundinamarca.gov.co" TargetMode="External"/><Relationship Id="rId22" Type="http://schemas.openxmlformats.org/officeDocument/2006/relationships/hyperlink" Target="mailto:jotalorab@car.gov.co" TargetMode="External"/><Relationship Id="rId43" Type="http://schemas.openxmlformats.org/officeDocument/2006/relationships/hyperlink" Target="mailto:jotalorab@car.gov.co" TargetMode="External"/><Relationship Id="rId64" Type="http://schemas.openxmlformats.org/officeDocument/2006/relationships/hyperlink" Target="mailto:sadea@cachipay-cundinamarca.gov.co" TargetMode="External"/><Relationship Id="rId118" Type="http://schemas.openxmlformats.org/officeDocument/2006/relationships/hyperlink" Target="http://sigam.car.gov.co/mod/forum/view.php?id=5990" TargetMode="External"/><Relationship Id="rId139" Type="http://schemas.openxmlformats.org/officeDocument/2006/relationships/hyperlink" Target="mailto:dgambal@car.gov.co" TargetMode="External"/><Relationship Id="rId85" Type="http://schemas.openxmlformats.org/officeDocument/2006/relationships/hyperlink" Target="mailto:jotalorab@car.gov.co" TargetMode="External"/><Relationship Id="rId150" Type="http://schemas.openxmlformats.org/officeDocument/2006/relationships/hyperlink" Target="mailto:dgambal@car.gov.co3133925964" TargetMode="External"/><Relationship Id="rId171" Type="http://schemas.openxmlformats.org/officeDocument/2006/relationships/hyperlink" Target="mailto:dgambal@car.gov.co" TargetMode="External"/><Relationship Id="rId192" Type="http://schemas.openxmlformats.org/officeDocument/2006/relationships/hyperlink" Target="mailto:dgambal@car.gov.co" TargetMode="External"/><Relationship Id="rId206" Type="http://schemas.openxmlformats.org/officeDocument/2006/relationships/hyperlink" Target="mailto:jotalorab@car.gov.co" TargetMode="External"/><Relationship Id="rId12" Type="http://schemas.openxmlformats.org/officeDocument/2006/relationships/hyperlink" Target="mailto:cideatenjo@gmail.com" TargetMode="External"/><Relationship Id="rId33" Type="http://schemas.openxmlformats.org/officeDocument/2006/relationships/hyperlink" Target="mailto:secretariadecompetitividad@granada-cundinamarca.gov.co" TargetMode="External"/><Relationship Id="rId108" Type="http://schemas.openxmlformats.org/officeDocument/2006/relationships/hyperlink" Target="mailto:serviciospublicos@quipile-cundinamarca.gov.co" TargetMode="External"/><Relationship Id="rId129" Type="http://schemas.openxmlformats.org/officeDocument/2006/relationships/hyperlink" Target="mailto:jotalorab@car.gov.co" TargetMode="External"/><Relationship Id="rId54" Type="http://schemas.openxmlformats.org/officeDocument/2006/relationships/hyperlink" Target="mailto:dgambal@car.gov.co3133925964" TargetMode="External"/><Relationship Id="rId75" Type="http://schemas.openxmlformats.org/officeDocument/2006/relationships/hyperlink" Target="mailto:dgambal@car.gov.co" TargetMode="External"/><Relationship Id="rId96" Type="http://schemas.openxmlformats.org/officeDocument/2006/relationships/hyperlink" Target="mailto:desarrolloeconomico@lamesa-cundinamarca.gov.co" TargetMode="External"/><Relationship Id="rId140" Type="http://schemas.openxmlformats.org/officeDocument/2006/relationships/hyperlink" Target="mailto:sama@sanantoniodeltequendama-cundinamarca.gov.co" TargetMode="External"/><Relationship Id="rId161" Type="http://schemas.openxmlformats.org/officeDocument/2006/relationships/hyperlink" Target="mailto:jotalorab@car.gov.co" TargetMode="External"/><Relationship Id="rId182" Type="http://schemas.openxmlformats.org/officeDocument/2006/relationships/hyperlink" Target="mailto:jotalorab@car.gov.co" TargetMode="External"/><Relationship Id="rId6" Type="http://schemas.openxmlformats.org/officeDocument/2006/relationships/hyperlink" Target="mailto:cideatenjo@gmail.com" TargetMode="External"/><Relationship Id="rId23" Type="http://schemas.openxmlformats.org/officeDocument/2006/relationships/hyperlink" Target="mailto:broseroc@car.gov.co" TargetMode="External"/><Relationship Id="rId119" Type="http://schemas.openxmlformats.org/officeDocument/2006/relationships/hyperlink" Target="mailto:alcalde@sanantoniodeltequendama-cundinamarca.gov.co" TargetMode="External"/><Relationship Id="rId44" Type="http://schemas.openxmlformats.org/officeDocument/2006/relationships/hyperlink" Target="mailto:broseroc@car.gov.co" TargetMode="External"/><Relationship Id="rId65" Type="http://schemas.openxmlformats.org/officeDocument/2006/relationships/hyperlink" Target="mailto:jotalorab@car.gov.co" TargetMode="External"/><Relationship Id="rId86" Type="http://schemas.openxmlformats.org/officeDocument/2006/relationships/hyperlink" Target="mailto:dgambal@car.gov.co3133925964" TargetMode="External"/><Relationship Id="rId130" Type="http://schemas.openxmlformats.org/officeDocument/2006/relationships/hyperlink" Target="mailto:dgambal@car.gov.co3133925964" TargetMode="External"/><Relationship Id="rId151" Type="http://schemas.openxmlformats.org/officeDocument/2006/relationships/hyperlink" Target="mailto:dgambal@car.gov.co" TargetMode="External"/><Relationship Id="rId172" Type="http://schemas.openxmlformats.org/officeDocument/2006/relationships/hyperlink" Target="mailto:sama@sanantoniodeltequendama-cundinamarca.gov.co" TargetMode="External"/><Relationship Id="rId193" Type="http://schemas.openxmlformats.org/officeDocument/2006/relationships/hyperlink" Target="mailto:odama@tena-cundinamarca.gov.co" TargetMode="External"/><Relationship Id="rId207" Type="http://schemas.openxmlformats.org/officeDocument/2006/relationships/hyperlink" Target="mailto:dgambal@car.gov.co3133925964" TargetMode="External"/><Relationship Id="rId13" Type="http://schemas.openxmlformats.org/officeDocument/2006/relationships/hyperlink" Target="mailto:jotalorab@car.gov.co" TargetMode="External"/><Relationship Id="rId109" Type="http://schemas.openxmlformats.org/officeDocument/2006/relationships/hyperlink" Target="mailto:jotalorab@car.gov.co" TargetMode="External"/><Relationship Id="rId34" Type="http://schemas.openxmlformats.org/officeDocument/2006/relationships/hyperlink" Target="mailto:jotalorab@car.gov.co" TargetMode="External"/><Relationship Id="rId55" Type="http://schemas.openxmlformats.org/officeDocument/2006/relationships/hyperlink" Target="mailto:dgambal@car.gov.co" TargetMode="External"/><Relationship Id="rId76" Type="http://schemas.openxmlformats.org/officeDocument/2006/relationships/hyperlink" Target="mailto:desarrolloagropecuario@elcolegio-cundinamarca.gov.co" TargetMode="External"/><Relationship Id="rId97" Type="http://schemas.openxmlformats.org/officeDocument/2006/relationships/hyperlink" Target="mailto:jotalorab@car.gov.co" TargetMode="External"/><Relationship Id="rId120" Type="http://schemas.openxmlformats.org/officeDocument/2006/relationships/hyperlink" Target="http://sigam.car.gov.co/mod/forum/view.php?id=5990" TargetMode="External"/><Relationship Id="rId141" Type="http://schemas.openxmlformats.org/officeDocument/2006/relationships/hyperlink" Target="mailto:jotalorab@car.gov.co" TargetMode="External"/><Relationship Id="rId7" Type="http://schemas.openxmlformats.org/officeDocument/2006/relationships/hyperlink" Target="mailto:jotalorab@car.gov.co" TargetMode="External"/><Relationship Id="rId162" Type="http://schemas.openxmlformats.org/officeDocument/2006/relationships/hyperlink" Target="mailto:dgambal@car.gov.co3133925964" TargetMode="External"/><Relationship Id="rId183" Type="http://schemas.openxmlformats.org/officeDocument/2006/relationships/hyperlink" Target="mailto:dgambal@car.gov.co3133925964" TargetMode="External"/><Relationship Id="rId24" Type="http://schemas.openxmlformats.org/officeDocument/2006/relationships/hyperlink" Target="mailto:secretariadeagricultura@arbelaez-cundinamarca.gov.co" TargetMode="External"/><Relationship Id="rId45" Type="http://schemas.openxmlformats.org/officeDocument/2006/relationships/hyperlink" Target="mailto:umata@silvania-cundinamarca.gov.co" TargetMode="External"/><Relationship Id="rId66" Type="http://schemas.openxmlformats.org/officeDocument/2006/relationships/hyperlink" Target="mailto:dgambal@car.gov.co3133925964" TargetMode="External"/><Relationship Id="rId87" Type="http://schemas.openxmlformats.org/officeDocument/2006/relationships/hyperlink" Target="mailto:dgambal@car.gov.co" TargetMode="External"/><Relationship Id="rId110" Type="http://schemas.openxmlformats.org/officeDocument/2006/relationships/hyperlink" Target="mailto:dgambal@car.gov.co3133925964" TargetMode="External"/><Relationship Id="rId131" Type="http://schemas.openxmlformats.org/officeDocument/2006/relationships/hyperlink" Target="mailto:dgambal@car.gov.co" TargetMode="External"/><Relationship Id="rId61" Type="http://schemas.openxmlformats.org/officeDocument/2006/relationships/hyperlink" Target="mailto:jotalorab@car.gov.co" TargetMode="External"/><Relationship Id="rId82" Type="http://schemas.openxmlformats.org/officeDocument/2006/relationships/hyperlink" Target="mailto:dgambal@car.gov.co3133925964" TargetMode="External"/><Relationship Id="rId152" Type="http://schemas.openxmlformats.org/officeDocument/2006/relationships/hyperlink" Target="mailto:sama@sanantoniodeltequendama-cundinamarca.gov.co" TargetMode="External"/><Relationship Id="rId173" Type="http://schemas.openxmlformats.org/officeDocument/2006/relationships/hyperlink" Target="mailto:jotalorab@car.gov.co" TargetMode="External"/><Relationship Id="rId194" Type="http://schemas.openxmlformats.org/officeDocument/2006/relationships/hyperlink" Target="mailto:jotalorab@car.gov.co" TargetMode="External"/><Relationship Id="rId199" Type="http://schemas.openxmlformats.org/officeDocument/2006/relationships/hyperlink" Target="mailto:dgambal@car.gov.co3133925964" TargetMode="External"/><Relationship Id="rId203" Type="http://schemas.openxmlformats.org/officeDocument/2006/relationships/hyperlink" Target="mailto:dgambal@car.gov.co3133925964" TargetMode="External"/><Relationship Id="rId208" Type="http://schemas.openxmlformats.org/officeDocument/2006/relationships/hyperlink" Target="mailto:dgambal@car.gov.co" TargetMode="External"/><Relationship Id="rId19" Type="http://schemas.openxmlformats.org/officeDocument/2006/relationships/hyperlink" Target="mailto:jotalorab@car.gov.co" TargetMode="External"/><Relationship Id="rId14" Type="http://schemas.openxmlformats.org/officeDocument/2006/relationships/hyperlink" Target="mailto:broseroc@car.gov.co" TargetMode="External"/><Relationship Id="rId30" Type="http://schemas.openxmlformats.org/officeDocument/2006/relationships/hyperlink" Target="mailto:secretariadecompetitividad@granada-cundinamarca.gov.co" TargetMode="External"/><Relationship Id="rId35" Type="http://schemas.openxmlformats.org/officeDocument/2006/relationships/hyperlink" Target="mailto:broseroc@car.gov.co" TargetMode="External"/><Relationship Id="rId56" Type="http://schemas.openxmlformats.org/officeDocument/2006/relationships/hyperlink" Target="mailto:sadea@cachipay-cundinamarca.gov.co" TargetMode="External"/><Relationship Id="rId77" Type="http://schemas.openxmlformats.org/officeDocument/2006/relationships/hyperlink" Target="mailto:jotalorab@car.gov.co" TargetMode="External"/><Relationship Id="rId100" Type="http://schemas.openxmlformats.org/officeDocument/2006/relationships/hyperlink" Target="mailto:serviciospublicos@quipile-cundinamarca.gov.co" TargetMode="External"/><Relationship Id="rId105" Type="http://schemas.openxmlformats.org/officeDocument/2006/relationships/hyperlink" Target="mailto:jotalorab@car.gov.co" TargetMode="External"/><Relationship Id="rId126" Type="http://schemas.openxmlformats.org/officeDocument/2006/relationships/hyperlink" Target="mailto:dgambal@car.gov.co3133925964" TargetMode="External"/><Relationship Id="rId147" Type="http://schemas.openxmlformats.org/officeDocument/2006/relationships/hyperlink" Target="mailto:dgambal@car.gov.co" TargetMode="External"/><Relationship Id="rId168" Type="http://schemas.openxmlformats.org/officeDocument/2006/relationships/hyperlink" Target="mailto:sama@sanantoniodeltequendama-cundinamarca.gov.co" TargetMode="External"/><Relationship Id="rId8" Type="http://schemas.openxmlformats.org/officeDocument/2006/relationships/hyperlink" Target="mailto:sbeltrana@car.gov.co" TargetMode="External"/><Relationship Id="rId51" Type="http://schemas.openxmlformats.org/officeDocument/2006/relationships/hyperlink" Target="mailto:dgambal@car.gov.co" TargetMode="External"/><Relationship Id="rId72" Type="http://schemas.openxmlformats.org/officeDocument/2006/relationships/hyperlink" Target="mailto:desarrolloagropecuario@elcolegio-cundinamarca.gov.co" TargetMode="External"/><Relationship Id="rId93" Type="http://schemas.openxmlformats.org/officeDocument/2006/relationships/hyperlink" Target="mailto:jotalorab@car.gov.co" TargetMode="External"/><Relationship Id="rId98" Type="http://schemas.openxmlformats.org/officeDocument/2006/relationships/hyperlink" Target="mailto:dgambal@car.gov.co3133925964" TargetMode="External"/><Relationship Id="rId121" Type="http://schemas.openxmlformats.org/officeDocument/2006/relationships/hyperlink" Target="mailto:jotalorab@car.gov.co" TargetMode="External"/><Relationship Id="rId142" Type="http://schemas.openxmlformats.org/officeDocument/2006/relationships/hyperlink" Target="mailto:dgambal@car.gov.co3133925964" TargetMode="External"/><Relationship Id="rId163" Type="http://schemas.openxmlformats.org/officeDocument/2006/relationships/hyperlink" Target="mailto:dgambal@car.gov.co" TargetMode="External"/><Relationship Id="rId184" Type="http://schemas.openxmlformats.org/officeDocument/2006/relationships/hyperlink" Target="mailto:dgambal@car.gov.co" TargetMode="External"/><Relationship Id="rId189" Type="http://schemas.openxmlformats.org/officeDocument/2006/relationships/hyperlink" Target="mailto:odama@tena-cundinamarca.gov.co" TargetMode="External"/><Relationship Id="rId3" Type="http://schemas.openxmlformats.org/officeDocument/2006/relationships/hyperlink" Target="mailto:cideatenjo@gmail.com" TargetMode="External"/><Relationship Id="rId25" Type="http://schemas.openxmlformats.org/officeDocument/2006/relationships/hyperlink" Target="mailto:jotalorab@car.gov.co" TargetMode="External"/><Relationship Id="rId46" Type="http://schemas.openxmlformats.org/officeDocument/2006/relationships/hyperlink" Target="mailto:jotalorab@car.gov.co" TargetMode="External"/><Relationship Id="rId67" Type="http://schemas.openxmlformats.org/officeDocument/2006/relationships/hyperlink" Target="mailto:dgambal@car.gov.co" TargetMode="External"/><Relationship Id="rId116" Type="http://schemas.openxmlformats.org/officeDocument/2006/relationships/hyperlink" Target="mailto:sama@sanantoniodeltequendama-cundinamarca.gov.co" TargetMode="External"/><Relationship Id="rId137" Type="http://schemas.openxmlformats.org/officeDocument/2006/relationships/hyperlink" Target="mailto:jotalorab@car.gov.co" TargetMode="External"/><Relationship Id="rId158" Type="http://schemas.openxmlformats.org/officeDocument/2006/relationships/hyperlink" Target="mailto:dgambal@car.gov.co3133925964" TargetMode="External"/><Relationship Id="rId20" Type="http://schemas.openxmlformats.org/officeDocument/2006/relationships/hyperlink" Target="mailto:broseroc@car.gov.co" TargetMode="External"/><Relationship Id="rId41" Type="http://schemas.openxmlformats.org/officeDocument/2006/relationships/hyperlink" Target="mailto:broseroc@car.gov.co" TargetMode="External"/><Relationship Id="rId62" Type="http://schemas.openxmlformats.org/officeDocument/2006/relationships/hyperlink" Target="mailto:dgambal@car.gov.co3133925964" TargetMode="External"/><Relationship Id="rId83" Type="http://schemas.openxmlformats.org/officeDocument/2006/relationships/hyperlink" Target="mailto:dgambal@car.gov.co" TargetMode="External"/><Relationship Id="rId88" Type="http://schemas.openxmlformats.org/officeDocument/2006/relationships/hyperlink" Target="mailto:desarrolloeconomico@lamesa-cundinamarca.gov.co" TargetMode="External"/><Relationship Id="rId111" Type="http://schemas.openxmlformats.org/officeDocument/2006/relationships/hyperlink" Target="mailto:dgambal@car.gov.co" TargetMode="External"/><Relationship Id="rId132" Type="http://schemas.openxmlformats.org/officeDocument/2006/relationships/hyperlink" Target="mailto:sama@sanantoniodeltequendama-cundinamarca.gov.co" TargetMode="External"/><Relationship Id="rId153" Type="http://schemas.openxmlformats.org/officeDocument/2006/relationships/hyperlink" Target="mailto:jotalorab@car.gov.co" TargetMode="External"/><Relationship Id="rId174" Type="http://schemas.openxmlformats.org/officeDocument/2006/relationships/hyperlink" Target="mailto:dgambal@car.gov.co3133925964" TargetMode="External"/><Relationship Id="rId179" Type="http://schemas.openxmlformats.org/officeDocument/2006/relationships/hyperlink" Target="mailto:dgambal@car.gov.co" TargetMode="External"/><Relationship Id="rId195" Type="http://schemas.openxmlformats.org/officeDocument/2006/relationships/hyperlink" Target="mailto:dgambal@car.gov.co3133925964" TargetMode="External"/><Relationship Id="rId209" Type="http://schemas.openxmlformats.org/officeDocument/2006/relationships/hyperlink" Target="mailto:coordinadormambienteviota@gmail.com" TargetMode="External"/><Relationship Id="rId190" Type="http://schemas.openxmlformats.org/officeDocument/2006/relationships/hyperlink" Target="mailto:jotalorab@car.gov.co" TargetMode="External"/><Relationship Id="rId204" Type="http://schemas.openxmlformats.org/officeDocument/2006/relationships/hyperlink" Target="mailto:dgambal@car.gov.co" TargetMode="External"/><Relationship Id="rId15" Type="http://schemas.openxmlformats.org/officeDocument/2006/relationships/hyperlink" Target="mailto:secretariadeagricultura@arbelaez-cundinamarca.gov.co" TargetMode="External"/><Relationship Id="rId36" Type="http://schemas.openxmlformats.org/officeDocument/2006/relationships/hyperlink" Target="mailto:secretariadecompetitividad@granada-cundinamarca.gov.co" TargetMode="External"/><Relationship Id="rId57" Type="http://schemas.openxmlformats.org/officeDocument/2006/relationships/hyperlink" Target="mailto:jotalorab@car.gov.co" TargetMode="External"/><Relationship Id="rId106" Type="http://schemas.openxmlformats.org/officeDocument/2006/relationships/hyperlink" Target="mailto:dgambal@car.gov.co3133925964" TargetMode="External"/><Relationship Id="rId127" Type="http://schemas.openxmlformats.org/officeDocument/2006/relationships/hyperlink" Target="mailto:dgambal@car.gov.co" TargetMode="External"/><Relationship Id="rId10" Type="http://schemas.openxmlformats.org/officeDocument/2006/relationships/hyperlink" Target="mailto:jotalorab@car.gov.co" TargetMode="External"/><Relationship Id="rId31" Type="http://schemas.openxmlformats.org/officeDocument/2006/relationships/hyperlink" Target="mailto:jotalorab@car.gov.co" TargetMode="External"/><Relationship Id="rId52" Type="http://schemas.openxmlformats.org/officeDocument/2006/relationships/hyperlink" Target="mailto:sadea@cachipay-cundinamarca.gov.co" TargetMode="External"/><Relationship Id="rId73" Type="http://schemas.openxmlformats.org/officeDocument/2006/relationships/hyperlink" Target="mailto:jotalorab@car.gov.co" TargetMode="External"/><Relationship Id="rId78" Type="http://schemas.openxmlformats.org/officeDocument/2006/relationships/hyperlink" Target="mailto:dgambal@car.gov.co3133925964" TargetMode="External"/><Relationship Id="rId94" Type="http://schemas.openxmlformats.org/officeDocument/2006/relationships/hyperlink" Target="mailto:dgambal@car.gov.co3133925964" TargetMode="External"/><Relationship Id="rId99" Type="http://schemas.openxmlformats.org/officeDocument/2006/relationships/hyperlink" Target="mailto:dgambal@car.gov.co" TargetMode="External"/><Relationship Id="rId101" Type="http://schemas.openxmlformats.org/officeDocument/2006/relationships/hyperlink" Target="mailto:jotalorab@car.gov.co" TargetMode="External"/><Relationship Id="rId122" Type="http://schemas.openxmlformats.org/officeDocument/2006/relationships/hyperlink" Target="mailto:dgambal@car.gov.co3133925964" TargetMode="External"/><Relationship Id="rId143" Type="http://schemas.openxmlformats.org/officeDocument/2006/relationships/hyperlink" Target="mailto:dgambal@car.gov.co" TargetMode="External"/><Relationship Id="rId148" Type="http://schemas.openxmlformats.org/officeDocument/2006/relationships/hyperlink" Target="mailto:sama@sanantoniodeltequendama-cundinamarca.gov.co" TargetMode="External"/><Relationship Id="rId164" Type="http://schemas.openxmlformats.org/officeDocument/2006/relationships/hyperlink" Target="mailto:sama@sanantoniodeltequendama-cundinamarca.gov.co" TargetMode="External"/><Relationship Id="rId169" Type="http://schemas.openxmlformats.org/officeDocument/2006/relationships/hyperlink" Target="mailto:jotalorab@car.gov.co" TargetMode="External"/><Relationship Id="rId185" Type="http://schemas.openxmlformats.org/officeDocument/2006/relationships/hyperlink" Target="mailto:odama@tena-cundinamarca.gov.co" TargetMode="External"/><Relationship Id="rId4" Type="http://schemas.openxmlformats.org/officeDocument/2006/relationships/hyperlink" Target="mailto:jotalorab@car.gov.co" TargetMode="External"/><Relationship Id="rId9" Type="http://schemas.openxmlformats.org/officeDocument/2006/relationships/hyperlink" Target="mailto:cideatenjo@gmail.com" TargetMode="External"/><Relationship Id="rId180" Type="http://schemas.openxmlformats.org/officeDocument/2006/relationships/hyperlink" Target="mailto:odama@tena-cundinamarca.gov.co" TargetMode="External"/><Relationship Id="rId26" Type="http://schemas.openxmlformats.org/officeDocument/2006/relationships/hyperlink" Target="mailto:broseroc@car.gov.co" TargetMode="External"/><Relationship Id="rId47" Type="http://schemas.openxmlformats.org/officeDocument/2006/relationships/hyperlink" Target="mailto:broseroc@car.gov.co" TargetMode="External"/><Relationship Id="rId68" Type="http://schemas.openxmlformats.org/officeDocument/2006/relationships/hyperlink" Target="mailto:desarrolloagropecuario@elcolegio-cundinamarca.gov.co" TargetMode="External"/><Relationship Id="rId89" Type="http://schemas.openxmlformats.org/officeDocument/2006/relationships/hyperlink" Target="mailto:jotalorab@car.gov.co" TargetMode="External"/><Relationship Id="rId112" Type="http://schemas.openxmlformats.org/officeDocument/2006/relationships/hyperlink" Target="mailto:serviciospublicos@quipile-cundinamarca.gov.co" TargetMode="External"/><Relationship Id="rId133" Type="http://schemas.openxmlformats.org/officeDocument/2006/relationships/hyperlink" Target="mailto:jotalorab@car.gov.co" TargetMode="External"/><Relationship Id="rId154" Type="http://schemas.openxmlformats.org/officeDocument/2006/relationships/hyperlink" Target="mailto:dgambal@car.gov.co3133925964" TargetMode="External"/><Relationship Id="rId175" Type="http://schemas.openxmlformats.org/officeDocument/2006/relationships/hyperlink" Target="mailto:dgambal@car.gov.co" TargetMode="External"/><Relationship Id="rId196" Type="http://schemas.openxmlformats.org/officeDocument/2006/relationships/hyperlink" Target="mailto:dgambal@car.gov.co" TargetMode="External"/><Relationship Id="rId200" Type="http://schemas.openxmlformats.org/officeDocument/2006/relationships/hyperlink" Target="mailto:dgambal@car.gov.co" TargetMode="External"/><Relationship Id="rId16" Type="http://schemas.openxmlformats.org/officeDocument/2006/relationships/hyperlink" Target="mailto:jotalorab@car.gov.co" TargetMode="External"/><Relationship Id="rId37" Type="http://schemas.openxmlformats.org/officeDocument/2006/relationships/hyperlink" Target="mailto:jotalorab@car.gov.co" TargetMode="External"/><Relationship Id="rId58" Type="http://schemas.openxmlformats.org/officeDocument/2006/relationships/hyperlink" Target="mailto:dgambal@car.gov.co3133925964" TargetMode="External"/><Relationship Id="rId79" Type="http://schemas.openxmlformats.org/officeDocument/2006/relationships/hyperlink" Target="mailto:dgambal@car.gov.co" TargetMode="External"/><Relationship Id="rId102" Type="http://schemas.openxmlformats.org/officeDocument/2006/relationships/hyperlink" Target="mailto:dgambal@car.gov.co3133925964" TargetMode="External"/><Relationship Id="rId123" Type="http://schemas.openxmlformats.org/officeDocument/2006/relationships/hyperlink" Target="mailto:dgambal@car.gov.co" TargetMode="External"/><Relationship Id="rId144" Type="http://schemas.openxmlformats.org/officeDocument/2006/relationships/hyperlink" Target="mailto:sama@sanantoniodeltequendama-cundinamarca.gov.co" TargetMode="External"/><Relationship Id="rId90" Type="http://schemas.openxmlformats.org/officeDocument/2006/relationships/hyperlink" Target="mailto:dgambal@car.gov.co3133925964" TargetMode="External"/><Relationship Id="rId165" Type="http://schemas.openxmlformats.org/officeDocument/2006/relationships/hyperlink" Target="mailto:jotalorab@car.gov.co" TargetMode="External"/><Relationship Id="rId186" Type="http://schemas.openxmlformats.org/officeDocument/2006/relationships/hyperlink" Target="mailto:jotalorab@car.gov.co" TargetMode="External"/><Relationship Id="rId27" Type="http://schemas.openxmlformats.org/officeDocument/2006/relationships/hyperlink" Target="mailto:secretariadecompetitividad@granada-cundinamarca.gov.co" TargetMode="External"/><Relationship Id="rId48" Type="http://schemas.openxmlformats.org/officeDocument/2006/relationships/hyperlink" Target="mailto:umata@silvania-cundinamarca.gov.co" TargetMode="External"/><Relationship Id="rId69" Type="http://schemas.openxmlformats.org/officeDocument/2006/relationships/hyperlink" Target="mailto:jotalorab@car.gov.co" TargetMode="External"/><Relationship Id="rId113" Type="http://schemas.openxmlformats.org/officeDocument/2006/relationships/hyperlink" Target="mailto:jotalorab@car.gov.co" TargetMode="External"/><Relationship Id="rId134" Type="http://schemas.openxmlformats.org/officeDocument/2006/relationships/hyperlink" Target="mailto:dgambal@car.gov.co3133925964" TargetMode="External"/><Relationship Id="rId80" Type="http://schemas.openxmlformats.org/officeDocument/2006/relationships/hyperlink" Target="mailto:desarrolloagropecuario@elcolegio-cundinamarca.gov.co" TargetMode="External"/><Relationship Id="rId155" Type="http://schemas.openxmlformats.org/officeDocument/2006/relationships/hyperlink" Target="mailto:dgambal@car.gov.co" TargetMode="External"/><Relationship Id="rId176" Type="http://schemas.openxmlformats.org/officeDocument/2006/relationships/hyperlink" Target="mailto:sama@sanantoniodeltequendama-cundinamarca.gov.co" TargetMode="External"/><Relationship Id="rId197" Type="http://schemas.openxmlformats.org/officeDocument/2006/relationships/hyperlink" Target="mailto:coordinadormambienteviota@gmail.com" TargetMode="External"/><Relationship Id="rId201" Type="http://schemas.openxmlformats.org/officeDocument/2006/relationships/hyperlink" Target="mailto:coordinadormambienteviota@gmail.com" TargetMode="External"/><Relationship Id="rId17" Type="http://schemas.openxmlformats.org/officeDocument/2006/relationships/hyperlink" Target="mailto:broseroc@car.gov.co" TargetMode="External"/><Relationship Id="rId38" Type="http://schemas.openxmlformats.org/officeDocument/2006/relationships/hyperlink" Target="mailto:broseroc@car.gov.co" TargetMode="External"/><Relationship Id="rId59" Type="http://schemas.openxmlformats.org/officeDocument/2006/relationships/hyperlink" Target="mailto:dgambal@car.gov.co" TargetMode="External"/><Relationship Id="rId103" Type="http://schemas.openxmlformats.org/officeDocument/2006/relationships/hyperlink" Target="mailto:dgambal@car.gov.co" TargetMode="External"/><Relationship Id="rId124" Type="http://schemas.openxmlformats.org/officeDocument/2006/relationships/hyperlink" Target="mailto:sama@sanantoniodeltequendama-cundinamarca.gov.co" TargetMode="External"/><Relationship Id="rId70" Type="http://schemas.openxmlformats.org/officeDocument/2006/relationships/hyperlink" Target="mailto:dgambal@car.gov.co3133925964" TargetMode="External"/><Relationship Id="rId91" Type="http://schemas.openxmlformats.org/officeDocument/2006/relationships/hyperlink" Target="mailto:dgambal@car.gov.co" TargetMode="External"/><Relationship Id="rId145" Type="http://schemas.openxmlformats.org/officeDocument/2006/relationships/hyperlink" Target="mailto:jotalorab@car.gov.co" TargetMode="External"/><Relationship Id="rId166" Type="http://schemas.openxmlformats.org/officeDocument/2006/relationships/hyperlink" Target="mailto:dgambal@car.gov.co3133925964" TargetMode="External"/><Relationship Id="rId187" Type="http://schemas.openxmlformats.org/officeDocument/2006/relationships/hyperlink" Target="mailto:dgambal@car.gov.co3133925964" TargetMode="External"/><Relationship Id="rId1" Type="http://schemas.openxmlformats.org/officeDocument/2006/relationships/hyperlink" Target="mailto:jotalorab@car.gov.co" TargetMode="External"/><Relationship Id="rId28" Type="http://schemas.openxmlformats.org/officeDocument/2006/relationships/hyperlink" Target="mailto:jotalorab@car.gov.co" TargetMode="External"/><Relationship Id="rId49" Type="http://schemas.openxmlformats.org/officeDocument/2006/relationships/hyperlink" Target="mailto:jotalorab@car.gov.co" TargetMode="External"/><Relationship Id="rId114" Type="http://schemas.openxmlformats.org/officeDocument/2006/relationships/hyperlink" Target="mailto:dgambal@car.gov.co3133925964" TargetMode="External"/><Relationship Id="rId60" Type="http://schemas.openxmlformats.org/officeDocument/2006/relationships/hyperlink" Target="mailto:sadea@cachipay-cundinamarca.gov.co" TargetMode="External"/><Relationship Id="rId81" Type="http://schemas.openxmlformats.org/officeDocument/2006/relationships/hyperlink" Target="mailto:jotalorab@car.gov.co" TargetMode="External"/><Relationship Id="rId135" Type="http://schemas.openxmlformats.org/officeDocument/2006/relationships/hyperlink" Target="mailto:dgambal@car.gov.co" TargetMode="External"/><Relationship Id="rId156" Type="http://schemas.openxmlformats.org/officeDocument/2006/relationships/hyperlink" Target="mailto:sama@sanantoniodeltequendama-cundinamarca.gov.co" TargetMode="External"/><Relationship Id="rId177" Type="http://schemas.openxmlformats.org/officeDocument/2006/relationships/hyperlink" Target="mailto:jotalorab@car.gov.co" TargetMode="External"/><Relationship Id="rId198" Type="http://schemas.openxmlformats.org/officeDocument/2006/relationships/hyperlink" Target="mailto:jotalorab@car.gov.co" TargetMode="External"/><Relationship Id="rId202" Type="http://schemas.openxmlformats.org/officeDocument/2006/relationships/hyperlink" Target="mailto:jotalorab@car.gov.co" TargetMode="External"/><Relationship Id="rId18" Type="http://schemas.openxmlformats.org/officeDocument/2006/relationships/hyperlink" Target="mailto:secretariadeagricultura@arbelaez-cundinamarca.gov.co" TargetMode="External"/><Relationship Id="rId39" Type="http://schemas.openxmlformats.org/officeDocument/2006/relationships/hyperlink" Target="mailto:umata@silvania-cundinamarca.gov.co" TargetMode="External"/><Relationship Id="rId50" Type="http://schemas.openxmlformats.org/officeDocument/2006/relationships/hyperlink" Target="mailto:dgambal@car.gov.co3133925964" TargetMode="External"/><Relationship Id="rId104" Type="http://schemas.openxmlformats.org/officeDocument/2006/relationships/hyperlink" Target="mailto:serviciospublicos@quipile-cundinamarca.gov.co" TargetMode="External"/><Relationship Id="rId125" Type="http://schemas.openxmlformats.org/officeDocument/2006/relationships/hyperlink" Target="mailto:jotalorab@car.gov.co" TargetMode="External"/><Relationship Id="rId146" Type="http://schemas.openxmlformats.org/officeDocument/2006/relationships/hyperlink" Target="mailto:dgambal@car.gov.co3133925964" TargetMode="External"/><Relationship Id="rId167" Type="http://schemas.openxmlformats.org/officeDocument/2006/relationships/hyperlink" Target="mailto:dgambal@car.gov.co" TargetMode="External"/><Relationship Id="rId188" Type="http://schemas.openxmlformats.org/officeDocument/2006/relationships/hyperlink" Target="mailto:dgambal@car.gov.co" TargetMode="External"/><Relationship Id="rId71" Type="http://schemas.openxmlformats.org/officeDocument/2006/relationships/hyperlink" Target="mailto:dgambal@car.gov.co" TargetMode="External"/><Relationship Id="rId92" Type="http://schemas.openxmlformats.org/officeDocument/2006/relationships/hyperlink" Target="mailto:desarrolloeconomico@lamesa-cundinamarca.gov.co" TargetMode="External"/><Relationship Id="rId2" Type="http://schemas.openxmlformats.org/officeDocument/2006/relationships/hyperlink" Target="mailto:sbeltrana@car.gov.co" TargetMode="External"/><Relationship Id="rId29" Type="http://schemas.openxmlformats.org/officeDocument/2006/relationships/hyperlink" Target="mailto:broseroc@car.gov.co" TargetMode="External"/><Relationship Id="rId40" Type="http://schemas.openxmlformats.org/officeDocument/2006/relationships/hyperlink" Target="mailto:jotalorab@car.gov.co" TargetMode="External"/><Relationship Id="rId115" Type="http://schemas.openxmlformats.org/officeDocument/2006/relationships/hyperlink" Target="mailto:dgambal@car.gov.co" TargetMode="External"/><Relationship Id="rId136" Type="http://schemas.openxmlformats.org/officeDocument/2006/relationships/hyperlink" Target="mailto:sama@sanantoniodeltequendama-cundinamarca.gov.co" TargetMode="External"/><Relationship Id="rId157" Type="http://schemas.openxmlformats.org/officeDocument/2006/relationships/hyperlink" Target="mailto:jotalorab@car.gov.co" TargetMode="External"/><Relationship Id="rId178" Type="http://schemas.openxmlformats.org/officeDocument/2006/relationships/hyperlink" Target="mailto:dgambal@car.gov.co3133925964"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8" Type="http://schemas.openxmlformats.org/officeDocument/2006/relationships/hyperlink" Target="http://sigam.car.gov.co/course/view.php?id=99&amp;sectionid=1258" TargetMode="External"/><Relationship Id="rId3" Type="http://schemas.openxmlformats.org/officeDocument/2006/relationships/hyperlink" Target="http://sigam.car.gov.co/course/view.php?id=94&amp;sectionid=919" TargetMode="External"/><Relationship Id="rId7" Type="http://schemas.openxmlformats.org/officeDocument/2006/relationships/hyperlink" Target="http://sigam.car.gov.co/course/view.php?id=98&amp;sectionid=959" TargetMode="External"/><Relationship Id="rId2" Type="http://schemas.openxmlformats.org/officeDocument/2006/relationships/hyperlink" Target="http://sigam.car.gov.co/course/view.php?id=93&amp;sectionid=909" TargetMode="External"/><Relationship Id="rId1" Type="http://schemas.openxmlformats.org/officeDocument/2006/relationships/hyperlink" Target="http://sigam.car.gov.co/course/view.php?id=92&amp;sectionid=899" TargetMode="External"/><Relationship Id="rId6" Type="http://schemas.openxmlformats.org/officeDocument/2006/relationships/hyperlink" Target="http://sigam.car.gov.co/course/view.php?id=97&amp;sectionid=1223" TargetMode="External"/><Relationship Id="rId5" Type="http://schemas.openxmlformats.org/officeDocument/2006/relationships/hyperlink" Target="http://sigam.car.gov.co/course/view.php?id=96&amp;sectionid=939" TargetMode="External"/><Relationship Id="rId10" Type="http://schemas.openxmlformats.org/officeDocument/2006/relationships/hyperlink" Target="http://sigam.car.gov.co/course/view.php?id=101" TargetMode="External"/><Relationship Id="rId4" Type="http://schemas.openxmlformats.org/officeDocument/2006/relationships/hyperlink" Target="http://sigam.car.gov.co/course/view.php?id=95&amp;sectionid=929" TargetMode="External"/><Relationship Id="rId9" Type="http://schemas.openxmlformats.org/officeDocument/2006/relationships/hyperlink" Target="http://sigam.car.gov.co/course/view.php?id=100&amp;sectionid=979"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ADF41-4758-4970-B2CA-59F7191BCF69}">
  <sheetPr>
    <tabColor theme="9" tint="0.39997558519241921"/>
  </sheetPr>
  <dimension ref="A1:JA3500"/>
  <sheetViews>
    <sheetView tabSelected="1" topLeftCell="C14" zoomScale="60" zoomScaleNormal="60" workbookViewId="0">
      <selection activeCell="W15" sqref="W15:X16"/>
    </sheetView>
  </sheetViews>
  <sheetFormatPr baseColWidth="10" defaultColWidth="14.42578125" defaultRowHeight="15" customHeight="1" x14ac:dyDescent="0.35"/>
  <cols>
    <col min="1" max="2" width="42.85546875" style="271" customWidth="1"/>
    <col min="3" max="3" width="37.140625" style="271" customWidth="1"/>
    <col min="4" max="4" width="44" style="272" customWidth="1"/>
    <col min="5" max="5" width="167.5703125" style="271" customWidth="1"/>
    <col min="6" max="6" width="45.85546875" style="271" customWidth="1"/>
    <col min="7" max="7" width="28.28515625" style="271" customWidth="1"/>
    <col min="8" max="8" width="18.140625" style="271" customWidth="1"/>
    <col min="9" max="9" width="17.85546875" style="273" customWidth="1"/>
    <col min="10" max="10" width="66.5703125" style="315" bestFit="1" customWidth="1"/>
    <col min="11" max="11" width="17.28515625" style="271" bestFit="1" customWidth="1"/>
    <col min="12" max="12" width="20.42578125" style="271" bestFit="1" customWidth="1"/>
    <col min="13" max="13" width="19.42578125" style="271" bestFit="1" customWidth="1"/>
    <col min="14" max="14" width="27.5703125" style="271" bestFit="1" customWidth="1"/>
    <col min="15" max="15" width="37.5703125" style="271" bestFit="1" customWidth="1"/>
    <col min="16" max="16" width="35.42578125" style="271" bestFit="1" customWidth="1"/>
    <col min="17" max="17" width="24.7109375" style="271" bestFit="1" customWidth="1"/>
    <col min="18" max="18" width="35.85546875" style="271" bestFit="1" customWidth="1"/>
    <col min="19" max="19" width="27.28515625" style="271" bestFit="1" customWidth="1"/>
    <col min="20" max="20" width="46.28515625" style="271" bestFit="1" customWidth="1"/>
    <col min="21" max="21" width="32.28515625" style="271" bestFit="1" customWidth="1"/>
    <col min="22" max="22" width="41.5703125" style="271" bestFit="1" customWidth="1"/>
    <col min="23" max="23" width="18.5703125" style="271" customWidth="1"/>
    <col min="24" max="24" width="18.7109375" style="271" customWidth="1"/>
    <col min="25" max="25" width="20.5703125" style="271" customWidth="1"/>
    <col min="26" max="26" width="29.140625" style="271" customWidth="1"/>
    <col min="27" max="27" width="28.5703125" style="271" customWidth="1"/>
    <col min="28" max="28" width="22.42578125" style="271" customWidth="1"/>
    <col min="29" max="29" width="11.42578125" style="271" customWidth="1"/>
    <col min="30" max="30" width="14.28515625" style="271" customWidth="1"/>
    <col min="31" max="31" width="11.42578125" style="271" customWidth="1"/>
    <col min="32" max="16384" width="14.42578125" style="271"/>
  </cols>
  <sheetData>
    <row r="1" spans="1:261" ht="54" customHeight="1" x14ac:dyDescent="0.2">
      <c r="A1" s="390" t="s">
        <v>675</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2"/>
    </row>
    <row r="2" spans="1:261" ht="59.25" customHeight="1" x14ac:dyDescent="0.2">
      <c r="A2" s="393" t="s">
        <v>705</v>
      </c>
      <c r="B2" s="393" t="s">
        <v>706</v>
      </c>
      <c r="C2" s="393" t="s">
        <v>707</v>
      </c>
      <c r="D2" s="393" t="s">
        <v>708</v>
      </c>
      <c r="E2" s="394" t="s">
        <v>676</v>
      </c>
      <c r="F2" s="396" t="s">
        <v>241</v>
      </c>
      <c r="G2" s="393" t="s">
        <v>677</v>
      </c>
      <c r="H2" s="393" t="s">
        <v>678</v>
      </c>
      <c r="I2" s="397" t="s">
        <v>679</v>
      </c>
      <c r="J2" s="394" t="s">
        <v>242</v>
      </c>
      <c r="K2" s="393" t="s">
        <v>681</v>
      </c>
      <c r="L2" s="393"/>
      <c r="M2" s="393"/>
      <c r="N2" s="393"/>
      <c r="O2" s="393"/>
      <c r="P2" s="393"/>
      <c r="Q2" s="393"/>
      <c r="R2" s="393"/>
      <c r="S2" s="393"/>
      <c r="T2" s="393"/>
      <c r="U2" s="393" t="s">
        <v>682</v>
      </c>
      <c r="V2" s="393" t="s">
        <v>683</v>
      </c>
      <c r="W2" s="401" t="s">
        <v>684</v>
      </c>
      <c r="X2" s="402"/>
      <c r="Y2" s="403"/>
      <c r="Z2" s="397" t="s">
        <v>685</v>
      </c>
      <c r="AA2" s="397" t="s">
        <v>686</v>
      </c>
      <c r="AB2" s="397" t="s">
        <v>687</v>
      </c>
      <c r="AC2" s="399" t="s">
        <v>688</v>
      </c>
      <c r="AD2" s="400"/>
      <c r="AE2" s="400"/>
    </row>
    <row r="3" spans="1:261" ht="64.5" customHeight="1" thickBot="1" x14ac:dyDescent="0.25">
      <c r="A3" s="393"/>
      <c r="B3" s="393"/>
      <c r="C3" s="393"/>
      <c r="D3" s="393"/>
      <c r="E3" s="395"/>
      <c r="F3" s="396"/>
      <c r="G3" s="393"/>
      <c r="H3" s="393"/>
      <c r="I3" s="398"/>
      <c r="J3" s="394"/>
      <c r="K3" s="274" t="s">
        <v>689</v>
      </c>
      <c r="L3" s="274" t="s">
        <v>690</v>
      </c>
      <c r="M3" s="274" t="s">
        <v>691</v>
      </c>
      <c r="N3" s="274" t="s">
        <v>692</v>
      </c>
      <c r="O3" s="274" t="s">
        <v>693</v>
      </c>
      <c r="P3" s="274" t="s">
        <v>694</v>
      </c>
      <c r="Q3" s="274" t="s">
        <v>695</v>
      </c>
      <c r="R3" s="274" t="s">
        <v>696</v>
      </c>
      <c r="S3" s="274" t="s">
        <v>697</v>
      </c>
      <c r="T3" s="275" t="s">
        <v>698</v>
      </c>
      <c r="U3" s="393"/>
      <c r="V3" s="393"/>
      <c r="W3" s="276" t="s">
        <v>699</v>
      </c>
      <c r="X3" s="276" t="s">
        <v>700</v>
      </c>
      <c r="Y3" s="276" t="s">
        <v>701</v>
      </c>
      <c r="Z3" s="398"/>
      <c r="AA3" s="398"/>
      <c r="AB3" s="398"/>
      <c r="AC3" s="277" t="s">
        <v>702</v>
      </c>
      <c r="AD3" s="278" t="s">
        <v>703</v>
      </c>
      <c r="AE3" s="279" t="s">
        <v>704</v>
      </c>
    </row>
    <row r="4" spans="1:261" s="289" customFormat="1" ht="246" customHeight="1" thickBot="1" x14ac:dyDescent="0.25">
      <c r="A4" s="404" t="s">
        <v>709</v>
      </c>
      <c r="B4" s="407" t="s">
        <v>710</v>
      </c>
      <c r="C4" s="387" t="s">
        <v>711</v>
      </c>
      <c r="D4" s="380" t="s">
        <v>909</v>
      </c>
      <c r="E4" s="318" t="s">
        <v>905</v>
      </c>
      <c r="F4" s="376" t="s">
        <v>906</v>
      </c>
      <c r="G4" s="370" t="s">
        <v>907</v>
      </c>
      <c r="H4" s="316" t="s">
        <v>908</v>
      </c>
      <c r="I4" s="281">
        <v>28000000</v>
      </c>
      <c r="J4" s="316" t="s">
        <v>781</v>
      </c>
      <c r="K4" s="282">
        <v>1</v>
      </c>
      <c r="L4" s="282">
        <v>0</v>
      </c>
      <c r="M4" s="282">
        <v>1</v>
      </c>
      <c r="N4" s="282">
        <v>0</v>
      </c>
      <c r="O4" s="282">
        <v>0</v>
      </c>
      <c r="P4" s="282">
        <v>1</v>
      </c>
      <c r="Q4" s="282">
        <v>0</v>
      </c>
      <c r="R4" s="282">
        <v>0</v>
      </c>
      <c r="S4" s="282">
        <v>0</v>
      </c>
      <c r="T4" s="282">
        <v>0</v>
      </c>
      <c r="U4" s="283">
        <f>SUM(K4:T4)</f>
        <v>3</v>
      </c>
      <c r="V4" s="284">
        <f>(+T4+S4+R4+Q4+P4+O4+N4+M4+L4+K4)/10</f>
        <v>0.3</v>
      </c>
      <c r="W4" s="285">
        <v>4</v>
      </c>
      <c r="X4" s="285">
        <v>4</v>
      </c>
      <c r="Y4" s="284">
        <f>X4/W4</f>
        <v>1</v>
      </c>
      <c r="Z4" s="286">
        <f>AVERAGE(Y4:Y4)</f>
        <v>1</v>
      </c>
      <c r="AA4" s="287">
        <f>AVERAGE(Z4:Z4)</f>
        <v>1</v>
      </c>
      <c r="AB4" s="384">
        <f>AVERAGE(AA4:AA12)</f>
        <v>1</v>
      </c>
      <c r="AC4" s="288"/>
      <c r="AD4" s="288"/>
      <c r="AE4" s="288"/>
    </row>
    <row r="5" spans="1:261" s="289" customFormat="1" ht="115.5" customHeight="1" thickBot="1" x14ac:dyDescent="0.25">
      <c r="A5" s="405"/>
      <c r="B5" s="388"/>
      <c r="C5" s="388"/>
      <c r="D5" s="317" t="s">
        <v>910</v>
      </c>
      <c r="E5" s="382" t="s">
        <v>778</v>
      </c>
      <c r="F5" s="377" t="s">
        <v>902</v>
      </c>
      <c r="G5" s="280" t="s">
        <v>728</v>
      </c>
      <c r="H5" s="316" t="s">
        <v>729</v>
      </c>
      <c r="I5" s="281" t="s">
        <v>729</v>
      </c>
      <c r="J5" s="316" t="s">
        <v>779</v>
      </c>
      <c r="K5" s="282">
        <v>1</v>
      </c>
      <c r="L5" s="283">
        <v>1</v>
      </c>
      <c r="M5" s="283">
        <v>1</v>
      </c>
      <c r="N5" s="283">
        <v>1</v>
      </c>
      <c r="O5" s="283">
        <v>1</v>
      </c>
      <c r="P5" s="283">
        <v>1</v>
      </c>
      <c r="Q5" s="283">
        <v>0</v>
      </c>
      <c r="R5" s="283">
        <v>1</v>
      </c>
      <c r="S5" s="283">
        <v>0</v>
      </c>
      <c r="T5" s="283">
        <v>0</v>
      </c>
      <c r="U5" s="283">
        <f t="shared" ref="U5:U7" si="0">SUM(K5:T5)</f>
        <v>7</v>
      </c>
      <c r="V5" s="284">
        <f t="shared" ref="V5:V16" si="1">(+T5+S5+R5+Q5+P5+O5+N5+M5+L5+K5)/10</f>
        <v>0.7</v>
      </c>
      <c r="W5" s="285">
        <v>1</v>
      </c>
      <c r="X5" s="285">
        <v>1</v>
      </c>
      <c r="Y5" s="284">
        <f t="shared" ref="Y5:Y16" si="2">X5/W5</f>
        <v>1</v>
      </c>
      <c r="Z5" s="286">
        <f t="shared" ref="Z5:AA16" si="3">AVERAGE(Y5:Y5)</f>
        <v>1</v>
      </c>
      <c r="AA5" s="290">
        <f t="shared" si="3"/>
        <v>1</v>
      </c>
      <c r="AB5" s="385"/>
    </row>
    <row r="6" spans="1:261" s="289" customFormat="1" ht="225.75" customHeight="1" thickBot="1" x14ac:dyDescent="0.25">
      <c r="A6" s="405"/>
      <c r="B6" s="388"/>
      <c r="C6" s="388"/>
      <c r="D6" s="380" t="s">
        <v>911</v>
      </c>
      <c r="E6" s="319" t="s">
        <v>930</v>
      </c>
      <c r="F6" s="376" t="s">
        <v>931</v>
      </c>
      <c r="G6" s="370" t="s">
        <v>932</v>
      </c>
      <c r="H6" s="370" t="s">
        <v>933</v>
      </c>
      <c r="I6" s="281" t="s">
        <v>729</v>
      </c>
      <c r="J6" s="316" t="s">
        <v>769</v>
      </c>
      <c r="K6" s="282">
        <v>1</v>
      </c>
      <c r="L6" s="282">
        <v>1</v>
      </c>
      <c r="M6" s="282">
        <v>1</v>
      </c>
      <c r="N6" s="282">
        <v>0</v>
      </c>
      <c r="O6" s="282">
        <v>1</v>
      </c>
      <c r="P6" s="282">
        <v>1</v>
      </c>
      <c r="Q6" s="282">
        <v>0</v>
      </c>
      <c r="R6" s="282">
        <v>1</v>
      </c>
      <c r="S6" s="282">
        <v>0</v>
      </c>
      <c r="T6" s="282">
        <v>0</v>
      </c>
      <c r="U6" s="283">
        <f t="shared" si="0"/>
        <v>6</v>
      </c>
      <c r="V6" s="284">
        <f>(+T6+S6+R6+Q6+P6+O6+N6+M6+L6+K6)/10</f>
        <v>0.6</v>
      </c>
      <c r="W6" s="285">
        <v>5</v>
      </c>
      <c r="X6" s="285">
        <v>5</v>
      </c>
      <c r="Y6" s="284">
        <f t="shared" si="2"/>
        <v>1</v>
      </c>
      <c r="Z6" s="286">
        <f t="shared" si="3"/>
        <v>1</v>
      </c>
      <c r="AA6" s="290">
        <f t="shared" si="3"/>
        <v>1</v>
      </c>
      <c r="AB6" s="385"/>
    </row>
    <row r="7" spans="1:261" s="289" customFormat="1" ht="387" customHeight="1" thickBot="1" x14ac:dyDescent="0.25">
      <c r="A7" s="405"/>
      <c r="B7" s="388"/>
      <c r="C7" s="389"/>
      <c r="D7" s="380" t="s">
        <v>912</v>
      </c>
      <c r="E7" s="320" t="s">
        <v>934</v>
      </c>
      <c r="F7" s="376" t="s">
        <v>935</v>
      </c>
      <c r="G7" s="370" t="s">
        <v>936</v>
      </c>
      <c r="H7" s="370" t="s">
        <v>937</v>
      </c>
      <c r="I7" s="281" t="s">
        <v>729</v>
      </c>
      <c r="J7" s="316" t="s">
        <v>769</v>
      </c>
      <c r="K7" s="282">
        <v>1</v>
      </c>
      <c r="L7" s="283">
        <v>1</v>
      </c>
      <c r="M7" s="283">
        <v>1</v>
      </c>
      <c r="N7" s="283">
        <v>0</v>
      </c>
      <c r="O7" s="283">
        <v>1</v>
      </c>
      <c r="P7" s="283">
        <v>1</v>
      </c>
      <c r="Q7" s="283">
        <v>0</v>
      </c>
      <c r="R7" s="283">
        <v>0</v>
      </c>
      <c r="S7" s="283">
        <v>0</v>
      </c>
      <c r="T7" s="283">
        <v>1</v>
      </c>
      <c r="U7" s="283">
        <f t="shared" si="0"/>
        <v>6</v>
      </c>
      <c r="V7" s="284">
        <f t="shared" ref="V7" si="4">(+T7+S7+R7+Q7+P7+O7+N7+M7+L7+K7)/10</f>
        <v>0.6</v>
      </c>
      <c r="W7" s="285">
        <v>7</v>
      </c>
      <c r="X7" s="285">
        <v>7</v>
      </c>
      <c r="Y7" s="284">
        <f t="shared" si="2"/>
        <v>1</v>
      </c>
      <c r="Z7" s="286">
        <f t="shared" si="3"/>
        <v>1</v>
      </c>
      <c r="AA7" s="290">
        <f t="shared" si="3"/>
        <v>1</v>
      </c>
      <c r="AB7" s="385"/>
    </row>
    <row r="8" spans="1:261" s="289" customFormat="1" ht="409.6" customHeight="1" thickBot="1" x14ac:dyDescent="0.25">
      <c r="A8" s="405"/>
      <c r="B8" s="388"/>
      <c r="C8" s="387" t="s">
        <v>715</v>
      </c>
      <c r="D8" s="380" t="s">
        <v>913</v>
      </c>
      <c r="E8" s="319" t="s">
        <v>938</v>
      </c>
      <c r="F8" s="376" t="s">
        <v>939</v>
      </c>
      <c r="G8" s="369" t="s">
        <v>940</v>
      </c>
      <c r="H8" s="369" t="s">
        <v>941</v>
      </c>
      <c r="I8" s="281" t="s">
        <v>730</v>
      </c>
      <c r="J8" s="316" t="s">
        <v>770</v>
      </c>
      <c r="K8" s="282">
        <v>1</v>
      </c>
      <c r="L8" s="282">
        <v>1</v>
      </c>
      <c r="M8" s="282">
        <v>1</v>
      </c>
      <c r="N8" s="282">
        <v>1</v>
      </c>
      <c r="O8" s="282">
        <v>1</v>
      </c>
      <c r="P8" s="282">
        <v>1</v>
      </c>
      <c r="Q8" s="282">
        <v>0</v>
      </c>
      <c r="R8" s="282">
        <v>1</v>
      </c>
      <c r="S8" s="282">
        <v>0</v>
      </c>
      <c r="T8" s="282">
        <v>0</v>
      </c>
      <c r="U8" s="283">
        <f t="shared" ref="U8:U16" si="5">SUM(K8:T8)</f>
        <v>7</v>
      </c>
      <c r="V8" s="284">
        <f t="shared" si="1"/>
        <v>0.7</v>
      </c>
      <c r="W8" s="285">
        <v>14</v>
      </c>
      <c r="X8" s="285">
        <v>14</v>
      </c>
      <c r="Y8" s="284">
        <f t="shared" si="2"/>
        <v>1</v>
      </c>
      <c r="Z8" s="286">
        <f t="shared" si="3"/>
        <v>1</v>
      </c>
      <c r="AA8" s="290">
        <f t="shared" si="3"/>
        <v>1</v>
      </c>
      <c r="AB8" s="385"/>
    </row>
    <row r="9" spans="1:261" s="289" customFormat="1" ht="141.75" customHeight="1" thickBot="1" x14ac:dyDescent="0.25">
      <c r="A9" s="405"/>
      <c r="B9" s="388"/>
      <c r="C9" s="388"/>
      <c r="D9" s="380" t="s">
        <v>914</v>
      </c>
      <c r="E9" s="319" t="s">
        <v>942</v>
      </c>
      <c r="F9" s="376" t="s">
        <v>943</v>
      </c>
      <c r="G9" s="370" t="s">
        <v>944</v>
      </c>
      <c r="H9" s="370" t="s">
        <v>945</v>
      </c>
      <c r="I9" s="281" t="s">
        <v>730</v>
      </c>
      <c r="J9" s="316" t="s">
        <v>771</v>
      </c>
      <c r="K9" s="282">
        <v>1</v>
      </c>
      <c r="L9" s="282">
        <v>0</v>
      </c>
      <c r="M9" s="282">
        <v>1</v>
      </c>
      <c r="N9" s="282">
        <v>0</v>
      </c>
      <c r="O9" s="282">
        <v>0</v>
      </c>
      <c r="P9" s="282">
        <v>0</v>
      </c>
      <c r="Q9" s="282">
        <v>0</v>
      </c>
      <c r="R9" s="282">
        <v>0</v>
      </c>
      <c r="S9" s="282">
        <v>0</v>
      </c>
      <c r="T9" s="282">
        <v>0</v>
      </c>
      <c r="U9" s="283">
        <f t="shared" si="5"/>
        <v>2</v>
      </c>
      <c r="V9" s="284">
        <f t="shared" si="1"/>
        <v>0.2</v>
      </c>
      <c r="W9" s="285">
        <v>4</v>
      </c>
      <c r="X9" s="285">
        <v>4</v>
      </c>
      <c r="Y9" s="284">
        <f t="shared" si="2"/>
        <v>1</v>
      </c>
      <c r="Z9" s="286">
        <f t="shared" si="3"/>
        <v>1</v>
      </c>
      <c r="AA9" s="286">
        <f t="shared" si="3"/>
        <v>1</v>
      </c>
      <c r="AB9" s="385"/>
    </row>
    <row r="10" spans="1:261" s="289" customFormat="1" ht="225" customHeight="1" thickBot="1" x14ac:dyDescent="0.25">
      <c r="A10" s="405"/>
      <c r="B10" s="388"/>
      <c r="C10" s="388"/>
      <c r="D10" s="380" t="s">
        <v>915</v>
      </c>
      <c r="E10" s="319" t="s">
        <v>946</v>
      </c>
      <c r="F10" s="376" t="s">
        <v>947</v>
      </c>
      <c r="G10" s="370" t="s">
        <v>948</v>
      </c>
      <c r="H10" s="370" t="s">
        <v>955</v>
      </c>
      <c r="I10" s="281" t="s">
        <v>730</v>
      </c>
      <c r="J10" s="316" t="s">
        <v>772</v>
      </c>
      <c r="K10" s="282">
        <v>1</v>
      </c>
      <c r="L10" s="282">
        <v>1</v>
      </c>
      <c r="M10" s="282">
        <v>1</v>
      </c>
      <c r="N10" s="282">
        <v>1</v>
      </c>
      <c r="O10" s="282">
        <v>0</v>
      </c>
      <c r="P10" s="282">
        <v>1</v>
      </c>
      <c r="Q10" s="282">
        <v>0</v>
      </c>
      <c r="R10" s="282">
        <v>0</v>
      </c>
      <c r="S10" s="282">
        <v>0</v>
      </c>
      <c r="T10" s="282">
        <v>0</v>
      </c>
      <c r="U10" s="283">
        <f t="shared" si="5"/>
        <v>5</v>
      </c>
      <c r="V10" s="284">
        <f t="shared" si="1"/>
        <v>0.5</v>
      </c>
      <c r="W10" s="285">
        <v>5</v>
      </c>
      <c r="X10" s="285">
        <v>5</v>
      </c>
      <c r="Y10" s="284">
        <f t="shared" si="2"/>
        <v>1</v>
      </c>
      <c r="Z10" s="286">
        <f t="shared" si="3"/>
        <v>1</v>
      </c>
      <c r="AA10" s="290">
        <f t="shared" si="3"/>
        <v>1</v>
      </c>
      <c r="AB10" s="385"/>
    </row>
    <row r="11" spans="1:261" s="289" customFormat="1" ht="50.25" customHeight="1" thickBot="1" x14ac:dyDescent="0.25">
      <c r="A11" s="405"/>
      <c r="B11" s="388"/>
      <c r="C11" s="388"/>
      <c r="D11" s="380" t="s">
        <v>916</v>
      </c>
      <c r="E11" s="319" t="s">
        <v>949</v>
      </c>
      <c r="F11" s="378" t="s">
        <v>950</v>
      </c>
      <c r="G11" s="372" t="s">
        <v>903</v>
      </c>
      <c r="H11" s="372" t="s">
        <v>904</v>
      </c>
      <c r="I11" s="292" t="s">
        <v>729</v>
      </c>
      <c r="J11" s="291" t="s">
        <v>751</v>
      </c>
      <c r="K11" s="282">
        <v>1</v>
      </c>
      <c r="L11" s="282">
        <v>1</v>
      </c>
      <c r="M11" s="282">
        <v>1</v>
      </c>
      <c r="N11" s="282">
        <v>1</v>
      </c>
      <c r="O11" s="282">
        <v>1</v>
      </c>
      <c r="P11" s="282">
        <v>0</v>
      </c>
      <c r="Q11" s="282">
        <v>0</v>
      </c>
      <c r="R11" s="282">
        <v>0</v>
      </c>
      <c r="S11" s="282">
        <v>0</v>
      </c>
      <c r="T11" s="282">
        <v>0</v>
      </c>
      <c r="U11" s="283">
        <v>0</v>
      </c>
      <c r="V11" s="284">
        <f t="shared" si="1"/>
        <v>0.5</v>
      </c>
      <c r="W11" s="293">
        <v>2</v>
      </c>
      <c r="X11" s="293">
        <v>2</v>
      </c>
      <c r="Y11" s="286">
        <f t="shared" si="2"/>
        <v>1</v>
      </c>
      <c r="Z11" s="286">
        <f t="shared" si="3"/>
        <v>1</v>
      </c>
      <c r="AA11" s="286">
        <f t="shared" si="3"/>
        <v>1</v>
      </c>
      <c r="AB11" s="385"/>
    </row>
    <row r="12" spans="1:261" s="298" customFormat="1" ht="123.75" customHeight="1" thickBot="1" x14ac:dyDescent="0.25">
      <c r="A12" s="405"/>
      <c r="B12" s="388"/>
      <c r="C12" s="389"/>
      <c r="D12" s="380" t="s">
        <v>917</v>
      </c>
      <c r="E12" s="319" t="s">
        <v>922</v>
      </c>
      <c r="F12" s="379" t="s">
        <v>923</v>
      </c>
      <c r="G12" s="371" t="s">
        <v>924</v>
      </c>
      <c r="H12" s="375" t="s">
        <v>925</v>
      </c>
      <c r="I12" s="295" t="s">
        <v>730</v>
      </c>
      <c r="J12" s="294" t="s">
        <v>752</v>
      </c>
      <c r="K12" s="282">
        <v>1</v>
      </c>
      <c r="L12" s="282">
        <v>0</v>
      </c>
      <c r="M12" s="282">
        <v>1</v>
      </c>
      <c r="N12" s="282">
        <v>0</v>
      </c>
      <c r="O12" s="282">
        <v>0</v>
      </c>
      <c r="P12" s="282">
        <v>1</v>
      </c>
      <c r="Q12" s="282">
        <v>0</v>
      </c>
      <c r="R12" s="282">
        <v>0</v>
      </c>
      <c r="S12" s="282">
        <v>0</v>
      </c>
      <c r="T12" s="282">
        <v>1</v>
      </c>
      <c r="U12" s="283">
        <f t="shared" si="5"/>
        <v>4</v>
      </c>
      <c r="V12" s="284">
        <f t="shared" si="1"/>
        <v>0.4</v>
      </c>
      <c r="W12" s="297">
        <v>2</v>
      </c>
      <c r="X12" s="297">
        <v>2</v>
      </c>
      <c r="Y12" s="296">
        <f t="shared" si="2"/>
        <v>1</v>
      </c>
      <c r="Z12" s="296">
        <f t="shared" si="3"/>
        <v>1</v>
      </c>
      <c r="AA12" s="304">
        <f t="shared" si="3"/>
        <v>1</v>
      </c>
      <c r="AB12" s="385"/>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c r="HG12" s="289"/>
      <c r="HH12" s="289"/>
      <c r="HI12" s="289"/>
      <c r="HJ12" s="289"/>
      <c r="HK12" s="289"/>
      <c r="HL12" s="289"/>
      <c r="HM12" s="289"/>
      <c r="HN12" s="289"/>
      <c r="HO12" s="289"/>
      <c r="HP12" s="289"/>
      <c r="HQ12" s="289"/>
      <c r="HR12" s="289"/>
      <c r="HS12" s="289"/>
      <c r="HT12" s="289"/>
      <c r="HU12" s="289"/>
      <c r="HV12" s="289"/>
      <c r="HW12" s="289"/>
      <c r="HX12" s="289"/>
      <c r="HY12" s="289"/>
      <c r="HZ12" s="289"/>
      <c r="IA12" s="289"/>
      <c r="IB12" s="289"/>
      <c r="IC12" s="289"/>
      <c r="ID12" s="289"/>
      <c r="IE12" s="289"/>
      <c r="IF12" s="289"/>
      <c r="IG12" s="289"/>
      <c r="IH12" s="289"/>
      <c r="II12" s="289"/>
      <c r="IJ12" s="289"/>
      <c r="IK12" s="289"/>
      <c r="IL12" s="289"/>
      <c r="IM12" s="289"/>
      <c r="IN12" s="289"/>
      <c r="IO12" s="289"/>
      <c r="IP12" s="289"/>
      <c r="IQ12" s="289"/>
      <c r="IR12" s="289"/>
      <c r="IS12" s="289"/>
      <c r="IT12" s="289"/>
      <c r="IU12" s="289"/>
      <c r="IV12" s="289"/>
      <c r="IW12" s="289"/>
      <c r="IX12" s="289"/>
      <c r="IY12" s="289"/>
      <c r="IZ12" s="289"/>
      <c r="JA12" s="289"/>
    </row>
    <row r="13" spans="1:261" ht="406.5" customHeight="1" thickBot="1" x14ac:dyDescent="0.25">
      <c r="A13" s="405"/>
      <c r="B13" s="388"/>
      <c r="C13" s="387" t="s">
        <v>720</v>
      </c>
      <c r="D13" s="380" t="s">
        <v>918</v>
      </c>
      <c r="E13" s="319" t="s">
        <v>926</v>
      </c>
      <c r="F13" s="373" t="s">
        <v>927</v>
      </c>
      <c r="G13" s="373" t="s">
        <v>928</v>
      </c>
      <c r="H13" s="373" t="s">
        <v>929</v>
      </c>
      <c r="I13" s="313" t="s">
        <v>775</v>
      </c>
      <c r="J13" s="312" t="s">
        <v>773</v>
      </c>
      <c r="K13" s="282">
        <v>1</v>
      </c>
      <c r="L13" s="282">
        <v>1</v>
      </c>
      <c r="M13" s="282">
        <v>1</v>
      </c>
      <c r="N13" s="282">
        <v>1</v>
      </c>
      <c r="O13" s="282">
        <v>1</v>
      </c>
      <c r="P13" s="282">
        <v>1</v>
      </c>
      <c r="Q13" s="282">
        <v>0</v>
      </c>
      <c r="R13" s="282">
        <v>1</v>
      </c>
      <c r="S13" s="282">
        <v>0</v>
      </c>
      <c r="T13" s="282">
        <v>1</v>
      </c>
      <c r="U13" s="283">
        <v>1</v>
      </c>
      <c r="V13" s="284">
        <f t="shared" si="1"/>
        <v>0.8</v>
      </c>
      <c r="W13" s="313">
        <v>9</v>
      </c>
      <c r="X13" s="313">
        <v>9</v>
      </c>
      <c r="Y13" s="296">
        <f t="shared" si="2"/>
        <v>1</v>
      </c>
      <c r="Z13" s="296">
        <f t="shared" si="3"/>
        <v>1</v>
      </c>
      <c r="AA13" s="304">
        <f t="shared" si="3"/>
        <v>1</v>
      </c>
      <c r="AB13" s="385"/>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c r="DY13" s="302"/>
      <c r="DZ13" s="302"/>
      <c r="EA13" s="302"/>
      <c r="EB13" s="302"/>
      <c r="EC13" s="302"/>
      <c r="ED13" s="302"/>
      <c r="EE13" s="302"/>
      <c r="EF13" s="302"/>
      <c r="EG13" s="302"/>
      <c r="EH13" s="302"/>
      <c r="EI13" s="302"/>
      <c r="EJ13" s="302"/>
      <c r="EK13" s="302"/>
      <c r="EL13" s="302"/>
      <c r="EM13" s="302"/>
      <c r="EN13" s="302"/>
      <c r="EO13" s="302"/>
      <c r="EP13" s="302"/>
      <c r="EQ13" s="302"/>
      <c r="ER13" s="302"/>
      <c r="ES13" s="302"/>
      <c r="ET13" s="302"/>
      <c r="EU13" s="302"/>
      <c r="EV13" s="302"/>
      <c r="EW13" s="302"/>
      <c r="EX13" s="302"/>
      <c r="EY13" s="302"/>
      <c r="EZ13" s="302"/>
      <c r="FA13" s="302"/>
      <c r="FB13" s="302"/>
      <c r="FC13" s="302"/>
      <c r="FD13" s="302"/>
      <c r="FE13" s="302"/>
      <c r="FF13" s="302"/>
      <c r="FG13" s="302"/>
      <c r="FH13" s="302"/>
      <c r="FI13" s="302"/>
      <c r="FJ13" s="302"/>
      <c r="FK13" s="302"/>
      <c r="FL13" s="302"/>
      <c r="FM13" s="302"/>
      <c r="FN13" s="302"/>
      <c r="FO13" s="302"/>
      <c r="FP13" s="302"/>
      <c r="FQ13" s="302"/>
      <c r="FR13" s="302"/>
      <c r="FS13" s="302"/>
      <c r="FT13" s="302"/>
      <c r="FU13" s="302"/>
      <c r="FV13" s="302"/>
      <c r="FW13" s="302"/>
      <c r="FX13" s="302"/>
      <c r="FY13" s="302"/>
      <c r="FZ13" s="302"/>
      <c r="GA13" s="302"/>
      <c r="GB13" s="302"/>
      <c r="GC13" s="302"/>
      <c r="GD13" s="302"/>
      <c r="GE13" s="302"/>
      <c r="GF13" s="302"/>
      <c r="GG13" s="302"/>
      <c r="GH13" s="302"/>
      <c r="GI13" s="302"/>
      <c r="GJ13" s="302"/>
      <c r="GK13" s="302"/>
      <c r="GL13" s="302"/>
      <c r="GM13" s="302"/>
      <c r="GN13" s="302"/>
      <c r="GO13" s="302"/>
      <c r="GP13" s="302"/>
      <c r="GQ13" s="302"/>
      <c r="GR13" s="302"/>
      <c r="GS13" s="302"/>
      <c r="GT13" s="302"/>
      <c r="GU13" s="302"/>
      <c r="GV13" s="302"/>
      <c r="GW13" s="302"/>
      <c r="GX13" s="302"/>
      <c r="GY13" s="302"/>
      <c r="GZ13" s="302"/>
      <c r="HA13" s="302"/>
      <c r="HB13" s="302"/>
      <c r="HC13" s="302"/>
      <c r="HD13" s="302"/>
      <c r="HE13" s="302"/>
      <c r="HF13" s="302"/>
      <c r="HG13" s="302"/>
      <c r="HH13" s="302"/>
      <c r="HI13" s="302"/>
      <c r="HJ13" s="302"/>
      <c r="HK13" s="302"/>
      <c r="HL13" s="302"/>
      <c r="HM13" s="302"/>
      <c r="HN13" s="302"/>
      <c r="HO13" s="302"/>
      <c r="HP13" s="302"/>
      <c r="HQ13" s="302"/>
      <c r="HR13" s="302"/>
      <c r="HS13" s="302"/>
      <c r="HT13" s="302"/>
      <c r="HU13" s="302"/>
      <c r="HV13" s="302"/>
      <c r="HW13" s="302"/>
      <c r="HX13" s="302"/>
      <c r="HY13" s="302"/>
      <c r="HZ13" s="302"/>
      <c r="IA13" s="302"/>
      <c r="IB13" s="302"/>
      <c r="IC13" s="302"/>
      <c r="ID13" s="302"/>
      <c r="IE13" s="302"/>
      <c r="IF13" s="302"/>
      <c r="IG13" s="302"/>
      <c r="IH13" s="302"/>
      <c r="II13" s="302"/>
      <c r="IJ13" s="302"/>
      <c r="IK13" s="302"/>
      <c r="IL13" s="302"/>
      <c r="IM13" s="302"/>
      <c r="IN13" s="302"/>
      <c r="IO13" s="302"/>
      <c r="IP13" s="302"/>
      <c r="IQ13" s="302"/>
      <c r="IR13" s="302"/>
      <c r="IS13" s="302"/>
      <c r="IT13" s="302"/>
      <c r="IU13" s="302"/>
      <c r="IV13" s="302"/>
      <c r="IW13" s="302"/>
      <c r="IX13" s="302"/>
      <c r="IY13" s="302"/>
      <c r="IZ13" s="302"/>
      <c r="JA13" s="302"/>
    </row>
    <row r="14" spans="1:261" ht="238.5" customHeight="1" thickBot="1" x14ac:dyDescent="0.25">
      <c r="A14" s="405"/>
      <c r="B14" s="388"/>
      <c r="C14" s="388"/>
      <c r="D14" s="380" t="s">
        <v>919</v>
      </c>
      <c r="E14" s="320" t="s">
        <v>956</v>
      </c>
      <c r="F14" s="373" t="s">
        <v>957</v>
      </c>
      <c r="G14" s="373" t="s">
        <v>958</v>
      </c>
      <c r="H14" s="373" t="s">
        <v>959</v>
      </c>
      <c r="I14" s="454" t="s">
        <v>730</v>
      </c>
      <c r="J14" s="312" t="s">
        <v>731</v>
      </c>
      <c r="K14" s="282">
        <v>1</v>
      </c>
      <c r="L14" s="283">
        <v>1</v>
      </c>
      <c r="M14" s="283">
        <v>1</v>
      </c>
      <c r="N14" s="283">
        <v>0</v>
      </c>
      <c r="O14" s="283">
        <v>1</v>
      </c>
      <c r="P14" s="283">
        <v>1</v>
      </c>
      <c r="Q14" s="283">
        <v>0</v>
      </c>
      <c r="R14" s="283">
        <v>1</v>
      </c>
      <c r="S14" s="283">
        <v>1</v>
      </c>
      <c r="T14" s="283">
        <v>1</v>
      </c>
      <c r="U14" s="283">
        <f t="shared" si="5"/>
        <v>8</v>
      </c>
      <c r="V14" s="284">
        <f t="shared" si="1"/>
        <v>0.8</v>
      </c>
      <c r="W14" s="313">
        <v>6</v>
      </c>
      <c r="X14" s="313">
        <v>6</v>
      </c>
      <c r="Y14" s="296">
        <f t="shared" si="2"/>
        <v>1</v>
      </c>
      <c r="Z14" s="296">
        <f t="shared" si="3"/>
        <v>1</v>
      </c>
      <c r="AA14" s="304">
        <f t="shared" si="3"/>
        <v>1</v>
      </c>
      <c r="AB14" s="385"/>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02"/>
      <c r="CH14" s="302"/>
      <c r="CI14" s="302"/>
      <c r="CJ14" s="302"/>
      <c r="CK14" s="302"/>
      <c r="CL14" s="302"/>
      <c r="CM14" s="302"/>
      <c r="CN14" s="302"/>
      <c r="CO14" s="302"/>
      <c r="CP14" s="302"/>
      <c r="CQ14" s="302"/>
      <c r="CR14" s="302"/>
      <c r="CS14" s="302"/>
      <c r="CT14" s="302"/>
      <c r="CU14" s="302"/>
      <c r="CV14" s="302"/>
      <c r="CW14" s="302"/>
      <c r="CX14" s="302"/>
      <c r="CY14" s="302"/>
      <c r="CZ14" s="302"/>
      <c r="DA14" s="302"/>
      <c r="DB14" s="302"/>
      <c r="DC14" s="302"/>
      <c r="DD14" s="302"/>
      <c r="DE14" s="302"/>
      <c r="DF14" s="302"/>
      <c r="DG14" s="302"/>
      <c r="DH14" s="302"/>
      <c r="DI14" s="302"/>
      <c r="DJ14" s="302"/>
      <c r="DK14" s="302"/>
      <c r="DL14" s="302"/>
      <c r="DM14" s="302"/>
      <c r="DN14" s="302"/>
      <c r="DO14" s="302"/>
      <c r="DP14" s="302"/>
      <c r="DQ14" s="302"/>
      <c r="DR14" s="302"/>
      <c r="DS14" s="302"/>
      <c r="DT14" s="302"/>
      <c r="DU14" s="302"/>
      <c r="DV14" s="302"/>
      <c r="DW14" s="302"/>
      <c r="DX14" s="302"/>
      <c r="DY14" s="302"/>
      <c r="DZ14" s="302"/>
      <c r="EA14" s="302"/>
      <c r="EB14" s="302"/>
      <c r="EC14" s="302"/>
      <c r="ED14" s="302"/>
      <c r="EE14" s="302"/>
      <c r="EF14" s="302"/>
      <c r="EG14" s="302"/>
      <c r="EH14" s="302"/>
      <c r="EI14" s="302"/>
      <c r="EJ14" s="302"/>
      <c r="EK14" s="302"/>
      <c r="EL14" s="302"/>
      <c r="EM14" s="302"/>
      <c r="EN14" s="302"/>
      <c r="EO14" s="302"/>
      <c r="EP14" s="302"/>
      <c r="EQ14" s="302"/>
      <c r="ER14" s="302"/>
      <c r="ES14" s="302"/>
      <c r="ET14" s="302"/>
      <c r="EU14" s="302"/>
      <c r="EV14" s="302"/>
      <c r="EW14" s="302"/>
      <c r="EX14" s="302"/>
      <c r="EY14" s="302"/>
      <c r="EZ14" s="302"/>
      <c r="FA14" s="302"/>
      <c r="FB14" s="302"/>
      <c r="FC14" s="302"/>
      <c r="FD14" s="302"/>
      <c r="FE14" s="302"/>
      <c r="FF14" s="302"/>
      <c r="FG14" s="302"/>
      <c r="FH14" s="302"/>
      <c r="FI14" s="302"/>
      <c r="FJ14" s="302"/>
      <c r="FK14" s="302"/>
      <c r="FL14" s="302"/>
      <c r="FM14" s="302"/>
      <c r="FN14" s="302"/>
      <c r="FO14" s="302"/>
      <c r="FP14" s="302"/>
      <c r="FQ14" s="302"/>
      <c r="FR14" s="302"/>
      <c r="FS14" s="302"/>
      <c r="FT14" s="302"/>
      <c r="FU14" s="302"/>
      <c r="FV14" s="302"/>
      <c r="FW14" s="302"/>
      <c r="FX14" s="302"/>
      <c r="FY14" s="302"/>
      <c r="FZ14" s="302"/>
      <c r="GA14" s="302"/>
      <c r="GB14" s="302"/>
      <c r="GC14" s="302"/>
      <c r="GD14" s="302"/>
      <c r="GE14" s="302"/>
      <c r="GF14" s="302"/>
      <c r="GG14" s="302"/>
      <c r="GH14" s="302"/>
      <c r="GI14" s="302"/>
      <c r="GJ14" s="302"/>
      <c r="GK14" s="302"/>
      <c r="GL14" s="302"/>
      <c r="GM14" s="302"/>
      <c r="GN14" s="302"/>
      <c r="GO14" s="302"/>
      <c r="GP14" s="302"/>
      <c r="GQ14" s="302"/>
      <c r="GR14" s="302"/>
      <c r="GS14" s="302"/>
      <c r="GT14" s="302"/>
      <c r="GU14" s="302"/>
      <c r="GV14" s="302"/>
      <c r="GW14" s="302"/>
      <c r="GX14" s="302"/>
      <c r="GY14" s="302"/>
      <c r="GZ14" s="302"/>
      <c r="HA14" s="302"/>
      <c r="HB14" s="302"/>
      <c r="HC14" s="302"/>
      <c r="HD14" s="302"/>
      <c r="HE14" s="302"/>
      <c r="HF14" s="302"/>
      <c r="HG14" s="302"/>
      <c r="HH14" s="302"/>
      <c r="HI14" s="302"/>
      <c r="HJ14" s="302"/>
      <c r="HK14" s="302"/>
      <c r="HL14" s="302"/>
      <c r="HM14" s="302"/>
      <c r="HN14" s="302"/>
      <c r="HO14" s="302"/>
      <c r="HP14" s="302"/>
      <c r="HQ14" s="302"/>
      <c r="HR14" s="302"/>
      <c r="HS14" s="302"/>
      <c r="HT14" s="302"/>
      <c r="HU14" s="302"/>
      <c r="HV14" s="302"/>
      <c r="HW14" s="302"/>
      <c r="HX14" s="302"/>
      <c r="HY14" s="302"/>
      <c r="HZ14" s="302"/>
      <c r="IA14" s="302"/>
      <c r="IB14" s="302"/>
      <c r="IC14" s="302"/>
      <c r="ID14" s="302"/>
      <c r="IE14" s="302"/>
      <c r="IF14" s="302"/>
      <c r="IG14" s="302"/>
      <c r="IH14" s="302"/>
      <c r="II14" s="302"/>
      <c r="IJ14" s="302"/>
      <c r="IK14" s="302"/>
      <c r="IL14" s="302"/>
      <c r="IM14" s="302"/>
      <c r="IN14" s="302"/>
      <c r="IO14" s="302"/>
      <c r="IP14" s="302"/>
      <c r="IQ14" s="302"/>
      <c r="IR14" s="302"/>
      <c r="IS14" s="302"/>
      <c r="IT14" s="302"/>
      <c r="IU14" s="302"/>
      <c r="IV14" s="302"/>
      <c r="IW14" s="302"/>
      <c r="IX14" s="302"/>
      <c r="IY14" s="302"/>
      <c r="IZ14" s="302"/>
      <c r="JA14" s="302"/>
    </row>
    <row r="15" spans="1:261" ht="77.25" customHeight="1" thickBot="1" x14ac:dyDescent="0.25">
      <c r="A15" s="405"/>
      <c r="B15" s="388"/>
      <c r="C15" s="388"/>
      <c r="D15" s="380" t="s">
        <v>920</v>
      </c>
      <c r="E15" s="319" t="s">
        <v>960</v>
      </c>
      <c r="F15" s="374" t="s">
        <v>961</v>
      </c>
      <c r="G15" s="383" t="s">
        <v>962</v>
      </c>
      <c r="H15" s="383" t="s">
        <v>963</v>
      </c>
      <c r="I15" s="305" t="s">
        <v>730</v>
      </c>
      <c r="J15" s="313" t="s">
        <v>774</v>
      </c>
      <c r="K15" s="282">
        <v>1</v>
      </c>
      <c r="L15" s="282">
        <v>1</v>
      </c>
      <c r="M15" s="282">
        <v>0</v>
      </c>
      <c r="N15" s="282">
        <v>0</v>
      </c>
      <c r="O15" s="282">
        <v>1</v>
      </c>
      <c r="P15" s="282">
        <v>1</v>
      </c>
      <c r="Q15" s="282">
        <v>0</v>
      </c>
      <c r="R15" s="282">
        <v>1</v>
      </c>
      <c r="S15" s="282">
        <v>0</v>
      </c>
      <c r="T15" s="282">
        <v>0</v>
      </c>
      <c r="U15" s="283">
        <f t="shared" si="5"/>
        <v>5</v>
      </c>
      <c r="V15" s="284">
        <f t="shared" si="1"/>
        <v>0.5</v>
      </c>
      <c r="W15" s="313">
        <v>3</v>
      </c>
      <c r="X15" s="313">
        <v>3</v>
      </c>
      <c r="Y15" s="296">
        <f t="shared" si="2"/>
        <v>1</v>
      </c>
      <c r="Z15" s="296">
        <f t="shared" si="3"/>
        <v>1</v>
      </c>
      <c r="AA15" s="286">
        <f t="shared" si="3"/>
        <v>1</v>
      </c>
      <c r="AB15" s="385"/>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02"/>
      <c r="CH15" s="302"/>
      <c r="CI15" s="302"/>
      <c r="CJ15" s="302"/>
      <c r="CK15" s="302"/>
      <c r="CL15" s="302"/>
      <c r="CM15" s="302"/>
      <c r="CN15" s="302"/>
      <c r="CO15" s="302"/>
      <c r="CP15" s="302"/>
      <c r="CQ15" s="302"/>
      <c r="CR15" s="302"/>
      <c r="CS15" s="302"/>
      <c r="CT15" s="302"/>
      <c r="CU15" s="302"/>
      <c r="CV15" s="302"/>
      <c r="CW15" s="302"/>
      <c r="CX15" s="302"/>
      <c r="CY15" s="302"/>
      <c r="CZ15" s="302"/>
      <c r="DA15" s="302"/>
      <c r="DB15" s="302"/>
      <c r="DC15" s="302"/>
      <c r="DD15" s="302"/>
      <c r="DE15" s="302"/>
      <c r="DF15" s="302"/>
      <c r="DG15" s="302"/>
      <c r="DH15" s="302"/>
      <c r="DI15" s="302"/>
      <c r="DJ15" s="302"/>
      <c r="DK15" s="302"/>
      <c r="DL15" s="302"/>
      <c r="DM15" s="302"/>
      <c r="DN15" s="302"/>
      <c r="DO15" s="302"/>
      <c r="DP15" s="302"/>
      <c r="DQ15" s="302"/>
      <c r="DR15" s="302"/>
      <c r="DS15" s="302"/>
      <c r="DT15" s="302"/>
      <c r="DU15" s="302"/>
      <c r="DV15" s="302"/>
      <c r="DW15" s="302"/>
      <c r="DX15" s="302"/>
      <c r="DY15" s="302"/>
      <c r="DZ15" s="302"/>
      <c r="EA15" s="302"/>
      <c r="EB15" s="302"/>
      <c r="EC15" s="302"/>
      <c r="ED15" s="302"/>
      <c r="EE15" s="302"/>
      <c r="EF15" s="302"/>
      <c r="EG15" s="302"/>
      <c r="EH15" s="302"/>
      <c r="EI15" s="302"/>
      <c r="EJ15" s="302"/>
      <c r="EK15" s="302"/>
      <c r="EL15" s="302"/>
      <c r="EM15" s="302"/>
      <c r="EN15" s="302"/>
      <c r="EO15" s="302"/>
      <c r="EP15" s="302"/>
      <c r="EQ15" s="302"/>
      <c r="ER15" s="302"/>
      <c r="ES15" s="302"/>
      <c r="ET15" s="302"/>
      <c r="EU15" s="302"/>
      <c r="EV15" s="302"/>
      <c r="EW15" s="302"/>
      <c r="EX15" s="302"/>
      <c r="EY15" s="302"/>
      <c r="EZ15" s="302"/>
      <c r="FA15" s="302"/>
      <c r="FB15" s="302"/>
      <c r="FC15" s="302"/>
      <c r="FD15" s="302"/>
      <c r="FE15" s="302"/>
      <c r="FF15" s="302"/>
      <c r="FG15" s="302"/>
      <c r="FH15" s="302"/>
      <c r="FI15" s="302"/>
      <c r="FJ15" s="302"/>
      <c r="FK15" s="302"/>
      <c r="FL15" s="302"/>
      <c r="FM15" s="302"/>
      <c r="FN15" s="302"/>
      <c r="FO15" s="302"/>
      <c r="FP15" s="302"/>
      <c r="FQ15" s="302"/>
      <c r="FR15" s="302"/>
      <c r="FS15" s="302"/>
      <c r="FT15" s="302"/>
      <c r="FU15" s="302"/>
      <c r="FV15" s="302"/>
      <c r="FW15" s="302"/>
      <c r="FX15" s="302"/>
      <c r="FY15" s="302"/>
      <c r="FZ15" s="302"/>
      <c r="GA15" s="302"/>
      <c r="GB15" s="302"/>
      <c r="GC15" s="302"/>
      <c r="GD15" s="302"/>
      <c r="GE15" s="302"/>
      <c r="GF15" s="302"/>
      <c r="GG15" s="302"/>
      <c r="GH15" s="302"/>
      <c r="GI15" s="302"/>
      <c r="GJ15" s="302"/>
      <c r="GK15" s="302"/>
      <c r="GL15" s="302"/>
      <c r="GM15" s="302"/>
      <c r="GN15" s="302"/>
      <c r="GO15" s="302"/>
      <c r="GP15" s="302"/>
      <c r="GQ15" s="302"/>
      <c r="GR15" s="302"/>
      <c r="GS15" s="302"/>
      <c r="GT15" s="302"/>
      <c r="GU15" s="302"/>
      <c r="GV15" s="302"/>
      <c r="GW15" s="302"/>
      <c r="GX15" s="302"/>
      <c r="GY15" s="302"/>
      <c r="GZ15" s="302"/>
      <c r="HA15" s="302"/>
      <c r="HB15" s="302"/>
      <c r="HC15" s="302"/>
      <c r="HD15" s="302"/>
      <c r="HE15" s="302"/>
      <c r="HF15" s="302"/>
      <c r="HG15" s="302"/>
      <c r="HH15" s="302"/>
      <c r="HI15" s="302"/>
      <c r="HJ15" s="302"/>
      <c r="HK15" s="302"/>
      <c r="HL15" s="302"/>
      <c r="HM15" s="302"/>
      <c r="HN15" s="302"/>
      <c r="HO15" s="302"/>
      <c r="HP15" s="302"/>
      <c r="HQ15" s="302"/>
      <c r="HR15" s="302"/>
      <c r="HS15" s="302"/>
      <c r="HT15" s="302"/>
      <c r="HU15" s="302"/>
      <c r="HV15" s="302"/>
      <c r="HW15" s="302"/>
      <c r="HX15" s="302"/>
      <c r="HY15" s="302"/>
      <c r="HZ15" s="302"/>
      <c r="IA15" s="302"/>
      <c r="IB15" s="302"/>
      <c r="IC15" s="302"/>
      <c r="ID15" s="302"/>
      <c r="IE15" s="302"/>
      <c r="IF15" s="302"/>
      <c r="IG15" s="302"/>
      <c r="IH15" s="302"/>
      <c r="II15" s="302"/>
      <c r="IJ15" s="302"/>
      <c r="IK15" s="302"/>
      <c r="IL15" s="302"/>
      <c r="IM15" s="302"/>
      <c r="IN15" s="302"/>
      <c r="IO15" s="302"/>
      <c r="IP15" s="302"/>
      <c r="IQ15" s="302"/>
      <c r="IR15" s="302"/>
      <c r="IS15" s="302"/>
      <c r="IT15" s="302"/>
      <c r="IU15" s="302"/>
      <c r="IV15" s="302"/>
      <c r="IW15" s="302"/>
      <c r="IX15" s="302"/>
      <c r="IY15" s="302"/>
      <c r="IZ15" s="302"/>
      <c r="JA15" s="302"/>
    </row>
    <row r="16" spans="1:261" s="298" customFormat="1" ht="138.75" customHeight="1" thickBot="1" x14ac:dyDescent="0.25">
      <c r="A16" s="406"/>
      <c r="B16" s="389"/>
      <c r="C16" s="389"/>
      <c r="D16" s="381" t="s">
        <v>921</v>
      </c>
      <c r="E16" s="321" t="s">
        <v>951</v>
      </c>
      <c r="F16" s="374" t="s">
        <v>952</v>
      </c>
      <c r="G16" s="374" t="s">
        <v>953</v>
      </c>
      <c r="H16" s="374" t="s">
        <v>954</v>
      </c>
      <c r="I16" s="305" t="s">
        <v>730</v>
      </c>
      <c r="J16" s="313" t="s">
        <v>776</v>
      </c>
      <c r="K16" s="282">
        <v>1</v>
      </c>
      <c r="L16" s="282">
        <v>0</v>
      </c>
      <c r="M16" s="282">
        <v>1</v>
      </c>
      <c r="N16" s="282">
        <v>0</v>
      </c>
      <c r="O16" s="282">
        <v>1</v>
      </c>
      <c r="P16" s="282">
        <v>1</v>
      </c>
      <c r="Q16" s="282">
        <v>0</v>
      </c>
      <c r="R16" s="282">
        <v>1</v>
      </c>
      <c r="S16" s="282">
        <v>0</v>
      </c>
      <c r="T16" s="282">
        <v>0</v>
      </c>
      <c r="U16" s="283">
        <f t="shared" si="5"/>
        <v>5</v>
      </c>
      <c r="V16" s="284">
        <f t="shared" si="1"/>
        <v>0.5</v>
      </c>
      <c r="W16" s="313">
        <v>7</v>
      </c>
      <c r="X16" s="313">
        <v>7</v>
      </c>
      <c r="Y16" s="296">
        <f t="shared" si="2"/>
        <v>1</v>
      </c>
      <c r="Z16" s="296">
        <f t="shared" si="3"/>
        <v>1</v>
      </c>
      <c r="AA16" s="304">
        <f t="shared" si="3"/>
        <v>1</v>
      </c>
      <c r="AB16" s="386"/>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row>
    <row r="17" spans="8:9" ht="15.75" customHeight="1" x14ac:dyDescent="0.35">
      <c r="H17" s="322"/>
      <c r="I17" s="271"/>
    </row>
    <row r="18" spans="8:9" ht="15.75" customHeight="1" x14ac:dyDescent="0.35">
      <c r="I18" s="271"/>
    </row>
    <row r="19" spans="8:9" ht="15.75" customHeight="1" x14ac:dyDescent="0.35">
      <c r="I19" s="271"/>
    </row>
    <row r="20" spans="8:9" ht="15.75" customHeight="1" x14ac:dyDescent="0.35">
      <c r="I20" s="271"/>
    </row>
    <row r="21" spans="8:9" ht="15.75" customHeight="1" x14ac:dyDescent="0.35">
      <c r="I21" s="271"/>
    </row>
    <row r="22" spans="8:9" ht="15.75" customHeight="1" x14ac:dyDescent="0.35">
      <c r="I22" s="271"/>
    </row>
    <row r="23" spans="8:9" ht="15.75" customHeight="1" x14ac:dyDescent="0.35">
      <c r="I23" s="271"/>
    </row>
    <row r="24" spans="8:9" ht="15.75" customHeight="1" x14ac:dyDescent="0.35">
      <c r="I24" s="271"/>
    </row>
    <row r="25" spans="8:9" ht="15.75" customHeight="1" x14ac:dyDescent="0.35">
      <c r="I25" s="271"/>
    </row>
    <row r="26" spans="8:9" ht="15.75" customHeight="1" x14ac:dyDescent="0.35">
      <c r="I26" s="271"/>
    </row>
    <row r="27" spans="8:9" ht="15.75" customHeight="1" x14ac:dyDescent="0.35">
      <c r="I27" s="271"/>
    </row>
    <row r="28" spans="8:9" ht="15.75" customHeight="1" x14ac:dyDescent="0.35">
      <c r="I28" s="271"/>
    </row>
    <row r="29" spans="8:9" ht="15.75" customHeight="1" x14ac:dyDescent="0.35">
      <c r="I29" s="271"/>
    </row>
    <row r="30" spans="8:9" ht="15.75" customHeight="1" x14ac:dyDescent="0.35">
      <c r="I30" s="271"/>
    </row>
    <row r="31" spans="8:9" ht="15.75" customHeight="1" x14ac:dyDescent="0.35">
      <c r="I31" s="271"/>
    </row>
    <row r="32" spans="8:9" ht="15.75" customHeight="1" x14ac:dyDescent="0.35">
      <c r="I32" s="271"/>
    </row>
    <row r="33" spans="9:9" ht="15.75" customHeight="1" x14ac:dyDescent="0.35">
      <c r="I33" s="271"/>
    </row>
    <row r="34" spans="9:9" ht="15.75" customHeight="1" x14ac:dyDescent="0.35">
      <c r="I34" s="271"/>
    </row>
    <row r="35" spans="9:9" ht="15.75" customHeight="1" x14ac:dyDescent="0.35">
      <c r="I35" s="271"/>
    </row>
    <row r="36" spans="9:9" ht="15.75" customHeight="1" x14ac:dyDescent="0.35">
      <c r="I36" s="271"/>
    </row>
    <row r="37" spans="9:9" ht="15.75" customHeight="1" x14ac:dyDescent="0.35">
      <c r="I37" s="271"/>
    </row>
    <row r="38" spans="9:9" ht="15.75" customHeight="1" x14ac:dyDescent="0.35">
      <c r="I38" s="271"/>
    </row>
    <row r="39" spans="9:9" ht="15.75" customHeight="1" x14ac:dyDescent="0.35">
      <c r="I39" s="271"/>
    </row>
    <row r="40" spans="9:9" ht="15.75" customHeight="1" x14ac:dyDescent="0.35">
      <c r="I40" s="271"/>
    </row>
    <row r="41" spans="9:9" ht="15.75" customHeight="1" x14ac:dyDescent="0.35">
      <c r="I41" s="271"/>
    </row>
    <row r="42" spans="9:9" ht="15.75" customHeight="1" x14ac:dyDescent="0.35">
      <c r="I42" s="271"/>
    </row>
    <row r="43" spans="9:9" ht="15.75" customHeight="1" x14ac:dyDescent="0.35">
      <c r="I43" s="271"/>
    </row>
    <row r="44" spans="9:9" ht="15.75" customHeight="1" x14ac:dyDescent="0.35">
      <c r="I44" s="271"/>
    </row>
    <row r="45" spans="9:9" ht="15.75" customHeight="1" x14ac:dyDescent="0.35">
      <c r="I45" s="271"/>
    </row>
    <row r="46" spans="9:9" ht="15.75" customHeight="1" x14ac:dyDescent="0.35">
      <c r="I46" s="271"/>
    </row>
    <row r="47" spans="9:9" ht="15.75" customHeight="1" x14ac:dyDescent="0.35">
      <c r="I47" s="271"/>
    </row>
    <row r="48" spans="9:9" ht="15.75" customHeight="1" x14ac:dyDescent="0.35">
      <c r="I48" s="271"/>
    </row>
    <row r="49" spans="9:9" ht="15.75" customHeight="1" x14ac:dyDescent="0.35">
      <c r="I49" s="271"/>
    </row>
    <row r="50" spans="9:9" ht="15.75" customHeight="1" x14ac:dyDescent="0.35">
      <c r="I50" s="271"/>
    </row>
    <row r="51" spans="9:9" ht="15.75" customHeight="1" x14ac:dyDescent="0.35">
      <c r="I51" s="271"/>
    </row>
    <row r="52" spans="9:9" ht="15.75" customHeight="1" x14ac:dyDescent="0.35">
      <c r="I52" s="271"/>
    </row>
    <row r="53" spans="9:9" ht="15.75" customHeight="1" x14ac:dyDescent="0.35">
      <c r="I53" s="271"/>
    </row>
    <row r="54" spans="9:9" ht="15.75" customHeight="1" x14ac:dyDescent="0.35">
      <c r="I54" s="271"/>
    </row>
    <row r="55" spans="9:9" ht="15.75" customHeight="1" x14ac:dyDescent="0.35">
      <c r="I55" s="271"/>
    </row>
    <row r="56" spans="9:9" ht="15.75" customHeight="1" x14ac:dyDescent="0.35">
      <c r="I56" s="271"/>
    </row>
    <row r="57" spans="9:9" ht="15.75" customHeight="1" x14ac:dyDescent="0.35">
      <c r="I57" s="271"/>
    </row>
    <row r="58" spans="9:9" ht="15.75" customHeight="1" x14ac:dyDescent="0.35">
      <c r="I58" s="271"/>
    </row>
    <row r="59" spans="9:9" ht="15.75" customHeight="1" x14ac:dyDescent="0.35">
      <c r="I59" s="271"/>
    </row>
    <row r="60" spans="9:9" ht="15.75" customHeight="1" x14ac:dyDescent="0.35">
      <c r="I60" s="271"/>
    </row>
    <row r="61" spans="9:9" ht="15.75" customHeight="1" x14ac:dyDescent="0.35">
      <c r="I61" s="271"/>
    </row>
    <row r="62" spans="9:9" ht="15.75" customHeight="1" x14ac:dyDescent="0.35">
      <c r="I62" s="271"/>
    </row>
    <row r="63" spans="9:9" ht="15.75" customHeight="1" x14ac:dyDescent="0.35">
      <c r="I63" s="271"/>
    </row>
    <row r="64" spans="9:9" ht="15.75" customHeight="1" x14ac:dyDescent="0.35">
      <c r="I64" s="271"/>
    </row>
    <row r="65" spans="9:9" ht="15.75" customHeight="1" x14ac:dyDescent="0.35">
      <c r="I65" s="271"/>
    </row>
    <row r="66" spans="9:9" ht="15.75" customHeight="1" x14ac:dyDescent="0.35">
      <c r="I66" s="271"/>
    </row>
    <row r="67" spans="9:9" ht="15.75" customHeight="1" x14ac:dyDescent="0.35">
      <c r="I67" s="271"/>
    </row>
    <row r="68" spans="9:9" ht="15.75" customHeight="1" x14ac:dyDescent="0.35">
      <c r="I68" s="271"/>
    </row>
    <row r="69" spans="9:9" ht="15.75" customHeight="1" x14ac:dyDescent="0.35">
      <c r="I69" s="271"/>
    </row>
    <row r="70" spans="9:9" ht="15.75" customHeight="1" x14ac:dyDescent="0.35">
      <c r="I70" s="271"/>
    </row>
    <row r="71" spans="9:9" ht="15.75" customHeight="1" x14ac:dyDescent="0.35">
      <c r="I71" s="271"/>
    </row>
    <row r="72" spans="9:9" ht="15.75" customHeight="1" x14ac:dyDescent="0.35">
      <c r="I72" s="271"/>
    </row>
    <row r="73" spans="9:9" ht="15.75" customHeight="1" x14ac:dyDescent="0.35">
      <c r="I73" s="271"/>
    </row>
    <row r="74" spans="9:9" ht="15.75" customHeight="1" x14ac:dyDescent="0.35">
      <c r="I74" s="271"/>
    </row>
    <row r="75" spans="9:9" ht="15.75" customHeight="1" x14ac:dyDescent="0.35">
      <c r="I75" s="271"/>
    </row>
    <row r="76" spans="9:9" ht="15.75" customHeight="1" x14ac:dyDescent="0.35">
      <c r="I76" s="271"/>
    </row>
    <row r="77" spans="9:9" ht="15.75" customHeight="1" x14ac:dyDescent="0.35">
      <c r="I77" s="271"/>
    </row>
    <row r="78" spans="9:9" ht="15.75" customHeight="1" x14ac:dyDescent="0.35">
      <c r="I78" s="271"/>
    </row>
    <row r="79" spans="9:9" ht="15.75" customHeight="1" x14ac:dyDescent="0.35">
      <c r="I79" s="271"/>
    </row>
    <row r="80" spans="9:9" ht="15.75" customHeight="1" x14ac:dyDescent="0.35">
      <c r="I80" s="271"/>
    </row>
    <row r="81" spans="9:9" ht="15.75" customHeight="1" x14ac:dyDescent="0.35">
      <c r="I81" s="271"/>
    </row>
    <row r="82" spans="9:9" ht="15.75" customHeight="1" x14ac:dyDescent="0.35">
      <c r="I82" s="271"/>
    </row>
    <row r="83" spans="9:9" ht="15.75" customHeight="1" x14ac:dyDescent="0.35">
      <c r="I83" s="271"/>
    </row>
    <row r="84" spans="9:9" ht="15.75" customHeight="1" x14ac:dyDescent="0.35">
      <c r="I84" s="271"/>
    </row>
    <row r="85" spans="9:9" ht="15.75" customHeight="1" x14ac:dyDescent="0.35">
      <c r="I85" s="271"/>
    </row>
    <row r="86" spans="9:9" ht="15.75" customHeight="1" x14ac:dyDescent="0.35">
      <c r="I86" s="271"/>
    </row>
    <row r="87" spans="9:9" ht="15.75" customHeight="1" x14ac:dyDescent="0.35">
      <c r="I87" s="271"/>
    </row>
    <row r="88" spans="9:9" ht="15.75" customHeight="1" x14ac:dyDescent="0.35">
      <c r="I88" s="271"/>
    </row>
    <row r="89" spans="9:9" ht="15.75" customHeight="1" x14ac:dyDescent="0.35">
      <c r="I89" s="271"/>
    </row>
    <row r="90" spans="9:9" ht="15.75" customHeight="1" x14ac:dyDescent="0.35">
      <c r="I90" s="271"/>
    </row>
    <row r="91" spans="9:9" ht="15.75" customHeight="1" x14ac:dyDescent="0.35">
      <c r="I91" s="271"/>
    </row>
    <row r="92" spans="9:9" ht="15.75" customHeight="1" x14ac:dyDescent="0.35">
      <c r="I92" s="271"/>
    </row>
    <row r="93" spans="9:9" ht="15.75" customHeight="1" x14ac:dyDescent="0.35">
      <c r="I93" s="271"/>
    </row>
    <row r="94" spans="9:9" ht="15.75" customHeight="1" x14ac:dyDescent="0.35">
      <c r="I94" s="271"/>
    </row>
    <row r="95" spans="9:9" ht="15.75" customHeight="1" x14ac:dyDescent="0.35">
      <c r="I95" s="271"/>
    </row>
    <row r="96" spans="9:9" ht="15.75" customHeight="1" x14ac:dyDescent="0.35">
      <c r="I96" s="271"/>
    </row>
    <row r="97" spans="9:9" ht="15.75" customHeight="1" x14ac:dyDescent="0.35">
      <c r="I97" s="271"/>
    </row>
    <row r="98" spans="9:9" ht="15.75" customHeight="1" x14ac:dyDescent="0.35">
      <c r="I98" s="271"/>
    </row>
    <row r="99" spans="9:9" ht="15.75" customHeight="1" x14ac:dyDescent="0.35">
      <c r="I99" s="271"/>
    </row>
    <row r="100" spans="9:9" ht="15.75" customHeight="1" x14ac:dyDescent="0.35">
      <c r="I100" s="271"/>
    </row>
    <row r="101" spans="9:9" ht="15.75" customHeight="1" x14ac:dyDescent="0.35">
      <c r="I101" s="271"/>
    </row>
    <row r="102" spans="9:9" ht="15.75" customHeight="1" x14ac:dyDescent="0.35">
      <c r="I102" s="271"/>
    </row>
    <row r="103" spans="9:9" ht="15.75" customHeight="1" x14ac:dyDescent="0.35">
      <c r="I103" s="271"/>
    </row>
    <row r="104" spans="9:9" ht="15.75" customHeight="1" x14ac:dyDescent="0.35">
      <c r="I104" s="271"/>
    </row>
    <row r="105" spans="9:9" ht="15.75" customHeight="1" x14ac:dyDescent="0.35">
      <c r="I105" s="271"/>
    </row>
    <row r="106" spans="9:9" ht="15.75" customHeight="1" x14ac:dyDescent="0.35">
      <c r="I106" s="271"/>
    </row>
    <row r="107" spans="9:9" ht="15.75" customHeight="1" x14ac:dyDescent="0.35">
      <c r="I107" s="271"/>
    </row>
    <row r="108" spans="9:9" ht="15.75" customHeight="1" x14ac:dyDescent="0.35">
      <c r="I108" s="271"/>
    </row>
    <row r="109" spans="9:9" ht="15.75" customHeight="1" x14ac:dyDescent="0.35">
      <c r="I109" s="271"/>
    </row>
    <row r="110" spans="9:9" ht="15.75" customHeight="1" x14ac:dyDescent="0.35">
      <c r="I110" s="271"/>
    </row>
    <row r="111" spans="9:9" ht="15.75" customHeight="1" x14ac:dyDescent="0.35">
      <c r="I111" s="271"/>
    </row>
    <row r="112" spans="9:9" ht="15.75" customHeight="1" x14ac:dyDescent="0.35">
      <c r="I112" s="271"/>
    </row>
    <row r="113" spans="9:9" ht="15.75" customHeight="1" x14ac:dyDescent="0.35">
      <c r="I113" s="271"/>
    </row>
    <row r="114" spans="9:9" ht="15.75" customHeight="1" x14ac:dyDescent="0.35">
      <c r="I114" s="271"/>
    </row>
    <row r="115" spans="9:9" ht="15.75" customHeight="1" x14ac:dyDescent="0.35">
      <c r="I115" s="271"/>
    </row>
    <row r="116" spans="9:9" ht="15.75" customHeight="1" x14ac:dyDescent="0.35">
      <c r="I116" s="271"/>
    </row>
    <row r="117" spans="9:9" ht="15.75" customHeight="1" x14ac:dyDescent="0.35">
      <c r="I117" s="271"/>
    </row>
    <row r="118" spans="9:9" ht="15.75" customHeight="1" x14ac:dyDescent="0.35">
      <c r="I118" s="271"/>
    </row>
    <row r="119" spans="9:9" ht="15.75" customHeight="1" x14ac:dyDescent="0.35">
      <c r="I119" s="271"/>
    </row>
    <row r="120" spans="9:9" ht="15.75" customHeight="1" x14ac:dyDescent="0.35">
      <c r="I120" s="271"/>
    </row>
    <row r="121" spans="9:9" ht="15.75" customHeight="1" x14ac:dyDescent="0.35">
      <c r="I121" s="271"/>
    </row>
    <row r="122" spans="9:9" ht="15.75" customHeight="1" x14ac:dyDescent="0.35">
      <c r="I122" s="271"/>
    </row>
    <row r="123" spans="9:9" ht="15.75" customHeight="1" x14ac:dyDescent="0.35">
      <c r="I123" s="271"/>
    </row>
    <row r="124" spans="9:9" ht="15.75" customHeight="1" x14ac:dyDescent="0.35">
      <c r="I124" s="271"/>
    </row>
    <row r="125" spans="9:9" ht="15.75" customHeight="1" x14ac:dyDescent="0.35">
      <c r="I125" s="271"/>
    </row>
    <row r="126" spans="9:9" ht="15.75" customHeight="1" x14ac:dyDescent="0.35">
      <c r="I126" s="271"/>
    </row>
    <row r="127" spans="9:9" ht="15.75" customHeight="1" x14ac:dyDescent="0.35">
      <c r="I127" s="271"/>
    </row>
    <row r="128" spans="9:9" ht="15.75" customHeight="1" x14ac:dyDescent="0.35">
      <c r="I128" s="271"/>
    </row>
    <row r="129" spans="9:9" ht="15.75" customHeight="1" x14ac:dyDescent="0.35">
      <c r="I129" s="271"/>
    </row>
    <row r="130" spans="9:9" ht="15.75" customHeight="1" x14ac:dyDescent="0.35">
      <c r="I130" s="271"/>
    </row>
    <row r="131" spans="9:9" ht="15.75" customHeight="1" x14ac:dyDescent="0.35">
      <c r="I131" s="271"/>
    </row>
    <row r="132" spans="9:9" ht="15.75" customHeight="1" x14ac:dyDescent="0.35">
      <c r="I132" s="271"/>
    </row>
    <row r="133" spans="9:9" ht="15.75" customHeight="1" x14ac:dyDescent="0.35">
      <c r="I133" s="271"/>
    </row>
    <row r="134" spans="9:9" ht="15.75" customHeight="1" x14ac:dyDescent="0.35">
      <c r="I134" s="271"/>
    </row>
    <row r="135" spans="9:9" ht="15.75" customHeight="1" x14ac:dyDescent="0.35">
      <c r="I135" s="271"/>
    </row>
    <row r="136" spans="9:9" ht="15.75" customHeight="1" x14ac:dyDescent="0.35">
      <c r="I136" s="271"/>
    </row>
    <row r="137" spans="9:9" ht="15.75" customHeight="1" x14ac:dyDescent="0.35">
      <c r="I137" s="271"/>
    </row>
    <row r="138" spans="9:9" ht="15.75" customHeight="1" x14ac:dyDescent="0.35">
      <c r="I138" s="271"/>
    </row>
    <row r="139" spans="9:9" ht="15.75" customHeight="1" x14ac:dyDescent="0.35">
      <c r="I139" s="271"/>
    </row>
    <row r="140" spans="9:9" ht="15.75" customHeight="1" x14ac:dyDescent="0.35">
      <c r="I140" s="271"/>
    </row>
    <row r="141" spans="9:9" ht="15.75" customHeight="1" x14ac:dyDescent="0.35">
      <c r="I141" s="271"/>
    </row>
    <row r="142" spans="9:9" ht="15.75" customHeight="1" x14ac:dyDescent="0.35">
      <c r="I142" s="271"/>
    </row>
    <row r="143" spans="9:9" ht="15.75" customHeight="1" x14ac:dyDescent="0.35">
      <c r="I143" s="271"/>
    </row>
    <row r="144" spans="9:9" ht="15.75" customHeight="1" x14ac:dyDescent="0.35">
      <c r="I144" s="271"/>
    </row>
    <row r="145" spans="9:9" ht="15.75" customHeight="1" x14ac:dyDescent="0.35">
      <c r="I145" s="271"/>
    </row>
    <row r="146" spans="9:9" ht="15.75" customHeight="1" x14ac:dyDescent="0.35">
      <c r="I146" s="271"/>
    </row>
    <row r="147" spans="9:9" ht="15.75" customHeight="1" x14ac:dyDescent="0.35">
      <c r="I147" s="271"/>
    </row>
    <row r="148" spans="9:9" ht="15.75" customHeight="1" x14ac:dyDescent="0.35">
      <c r="I148" s="271"/>
    </row>
    <row r="149" spans="9:9" ht="15.75" customHeight="1" x14ac:dyDescent="0.35">
      <c r="I149" s="271"/>
    </row>
    <row r="150" spans="9:9" ht="15.75" customHeight="1" x14ac:dyDescent="0.35">
      <c r="I150" s="271"/>
    </row>
    <row r="151" spans="9:9" ht="15.75" customHeight="1" x14ac:dyDescent="0.35">
      <c r="I151" s="271"/>
    </row>
    <row r="152" spans="9:9" ht="15.75" customHeight="1" x14ac:dyDescent="0.35">
      <c r="I152" s="271"/>
    </row>
    <row r="153" spans="9:9" ht="15.75" customHeight="1" x14ac:dyDescent="0.35">
      <c r="I153" s="271"/>
    </row>
    <row r="154" spans="9:9" ht="15.75" customHeight="1" x14ac:dyDescent="0.35">
      <c r="I154" s="271"/>
    </row>
    <row r="155" spans="9:9" ht="15.75" customHeight="1" x14ac:dyDescent="0.35">
      <c r="I155" s="271"/>
    </row>
    <row r="156" spans="9:9" ht="15.75" customHeight="1" x14ac:dyDescent="0.35">
      <c r="I156" s="271"/>
    </row>
    <row r="157" spans="9:9" ht="15.75" customHeight="1" x14ac:dyDescent="0.35">
      <c r="I157" s="271"/>
    </row>
    <row r="158" spans="9:9" ht="15.75" customHeight="1" x14ac:dyDescent="0.35">
      <c r="I158" s="271"/>
    </row>
    <row r="159" spans="9:9" ht="15.75" customHeight="1" x14ac:dyDescent="0.35">
      <c r="I159" s="271"/>
    </row>
    <row r="160" spans="9:9" ht="15.75" customHeight="1" x14ac:dyDescent="0.35">
      <c r="I160" s="271"/>
    </row>
    <row r="161" spans="9:9" ht="15.75" customHeight="1" x14ac:dyDescent="0.35">
      <c r="I161" s="271"/>
    </row>
    <row r="162" spans="9:9" ht="15.75" customHeight="1" x14ac:dyDescent="0.35">
      <c r="I162" s="271"/>
    </row>
    <row r="163" spans="9:9" ht="15.75" customHeight="1" x14ac:dyDescent="0.35">
      <c r="I163" s="271"/>
    </row>
    <row r="164" spans="9:9" ht="15.75" customHeight="1" x14ac:dyDescent="0.35">
      <c r="I164" s="271"/>
    </row>
    <row r="165" spans="9:9" ht="15.75" customHeight="1" x14ac:dyDescent="0.35">
      <c r="I165" s="271"/>
    </row>
    <row r="166" spans="9:9" ht="15.75" customHeight="1" x14ac:dyDescent="0.35">
      <c r="I166" s="271"/>
    </row>
    <row r="167" spans="9:9" ht="15.75" customHeight="1" x14ac:dyDescent="0.35">
      <c r="I167" s="271"/>
    </row>
    <row r="168" spans="9:9" ht="15.75" customHeight="1" x14ac:dyDescent="0.35">
      <c r="I168" s="271"/>
    </row>
    <row r="169" spans="9:9" ht="15.75" customHeight="1" x14ac:dyDescent="0.35">
      <c r="I169" s="271"/>
    </row>
    <row r="170" spans="9:9" ht="15.75" customHeight="1" x14ac:dyDescent="0.35">
      <c r="I170" s="271"/>
    </row>
    <row r="171" spans="9:9" ht="15.75" customHeight="1" x14ac:dyDescent="0.35">
      <c r="I171" s="271"/>
    </row>
    <row r="172" spans="9:9" ht="15.75" customHeight="1" x14ac:dyDescent="0.35">
      <c r="I172" s="271"/>
    </row>
    <row r="173" spans="9:9" ht="15.75" customHeight="1" x14ac:dyDescent="0.35">
      <c r="I173" s="271"/>
    </row>
    <row r="174" spans="9:9" ht="15.75" customHeight="1" x14ac:dyDescent="0.35">
      <c r="I174" s="271"/>
    </row>
    <row r="175" spans="9:9" ht="15.75" customHeight="1" x14ac:dyDescent="0.35">
      <c r="I175" s="271"/>
    </row>
    <row r="176" spans="9:9" ht="15.75" customHeight="1" x14ac:dyDescent="0.35">
      <c r="I176" s="271"/>
    </row>
    <row r="177" spans="9:9" ht="15.75" customHeight="1" x14ac:dyDescent="0.35">
      <c r="I177" s="271"/>
    </row>
    <row r="178" spans="9:9" ht="15.75" customHeight="1" x14ac:dyDescent="0.35">
      <c r="I178" s="271"/>
    </row>
    <row r="179" spans="9:9" ht="15.75" customHeight="1" x14ac:dyDescent="0.35">
      <c r="I179" s="271"/>
    </row>
    <row r="180" spans="9:9" ht="15.75" customHeight="1" x14ac:dyDescent="0.35">
      <c r="I180" s="271"/>
    </row>
    <row r="181" spans="9:9" ht="15.75" customHeight="1" x14ac:dyDescent="0.35">
      <c r="I181" s="271"/>
    </row>
    <row r="182" spans="9:9" ht="15.75" customHeight="1" x14ac:dyDescent="0.35">
      <c r="I182" s="271"/>
    </row>
    <row r="183" spans="9:9" ht="15.75" customHeight="1" x14ac:dyDescent="0.35">
      <c r="I183" s="271"/>
    </row>
    <row r="184" spans="9:9" ht="15.75" customHeight="1" x14ac:dyDescent="0.35">
      <c r="I184" s="271"/>
    </row>
    <row r="185" spans="9:9" ht="15.75" customHeight="1" x14ac:dyDescent="0.35">
      <c r="I185" s="271"/>
    </row>
    <row r="186" spans="9:9" ht="15.75" customHeight="1" x14ac:dyDescent="0.35">
      <c r="I186" s="271"/>
    </row>
    <row r="187" spans="9:9" ht="15.75" customHeight="1" x14ac:dyDescent="0.35">
      <c r="I187" s="271"/>
    </row>
    <row r="188" spans="9:9" ht="15.75" customHeight="1" x14ac:dyDescent="0.35">
      <c r="I188" s="271"/>
    </row>
    <row r="189" spans="9:9" ht="15.75" customHeight="1" x14ac:dyDescent="0.35">
      <c r="I189" s="271"/>
    </row>
    <row r="190" spans="9:9" ht="15.75" customHeight="1" x14ac:dyDescent="0.35">
      <c r="I190" s="271"/>
    </row>
    <row r="191" spans="9:9" ht="15.75" customHeight="1" x14ac:dyDescent="0.35">
      <c r="I191" s="271"/>
    </row>
    <row r="192" spans="9:9" ht="15.75" customHeight="1" x14ac:dyDescent="0.35">
      <c r="I192" s="271"/>
    </row>
    <row r="193" spans="9:9" ht="15.75" customHeight="1" x14ac:dyDescent="0.35">
      <c r="I193" s="271"/>
    </row>
    <row r="194" spans="9:9" ht="15.75" customHeight="1" x14ac:dyDescent="0.35">
      <c r="I194" s="271"/>
    </row>
    <row r="195" spans="9:9" ht="15.75" customHeight="1" x14ac:dyDescent="0.35">
      <c r="I195" s="271"/>
    </row>
    <row r="196" spans="9:9" ht="15.75" customHeight="1" x14ac:dyDescent="0.35">
      <c r="I196" s="271"/>
    </row>
    <row r="197" spans="9:9" ht="15.75" customHeight="1" x14ac:dyDescent="0.35">
      <c r="I197" s="271"/>
    </row>
    <row r="198" spans="9:9" ht="15.75" customHeight="1" x14ac:dyDescent="0.35">
      <c r="I198" s="271"/>
    </row>
    <row r="199" spans="9:9" ht="15.75" customHeight="1" x14ac:dyDescent="0.35">
      <c r="I199" s="271"/>
    </row>
    <row r="200" spans="9:9" ht="15.75" customHeight="1" x14ac:dyDescent="0.35">
      <c r="I200" s="271"/>
    </row>
    <row r="201" spans="9:9" ht="15.75" customHeight="1" x14ac:dyDescent="0.35">
      <c r="I201" s="271"/>
    </row>
    <row r="202" spans="9:9" ht="15.75" customHeight="1" x14ac:dyDescent="0.35">
      <c r="I202" s="271"/>
    </row>
    <row r="203" spans="9:9" ht="15.75" customHeight="1" x14ac:dyDescent="0.35">
      <c r="I203" s="271"/>
    </row>
    <row r="204" spans="9:9" ht="15.75" customHeight="1" x14ac:dyDescent="0.35">
      <c r="I204" s="271"/>
    </row>
    <row r="205" spans="9:9" ht="15.75" customHeight="1" x14ac:dyDescent="0.35">
      <c r="I205" s="271"/>
    </row>
    <row r="206" spans="9:9" ht="15.75" customHeight="1" x14ac:dyDescent="0.35">
      <c r="I206" s="271"/>
    </row>
    <row r="207" spans="9:9" ht="15.75" customHeight="1" x14ac:dyDescent="0.35">
      <c r="I207" s="271"/>
    </row>
    <row r="208" spans="9:9" ht="15.75" customHeight="1" x14ac:dyDescent="0.35">
      <c r="I208" s="271"/>
    </row>
    <row r="209" spans="9:9" ht="15.75" customHeight="1" x14ac:dyDescent="0.35">
      <c r="I209" s="271"/>
    </row>
    <row r="210" spans="9:9" ht="15.75" customHeight="1" x14ac:dyDescent="0.35">
      <c r="I210" s="271"/>
    </row>
    <row r="211" spans="9:9" ht="15.75" customHeight="1" x14ac:dyDescent="0.35">
      <c r="I211" s="271"/>
    </row>
    <row r="212" spans="9:9" ht="15.75" customHeight="1" x14ac:dyDescent="0.35">
      <c r="I212" s="271"/>
    </row>
    <row r="213" spans="9:9" ht="15.75" customHeight="1" x14ac:dyDescent="0.35">
      <c r="I213" s="271"/>
    </row>
    <row r="214" spans="9:9" ht="15.75" customHeight="1" x14ac:dyDescent="0.35">
      <c r="I214" s="271"/>
    </row>
    <row r="215" spans="9:9" ht="15.75" customHeight="1" x14ac:dyDescent="0.35">
      <c r="I215" s="271"/>
    </row>
    <row r="216" spans="9:9" ht="15.75" customHeight="1" x14ac:dyDescent="0.35">
      <c r="I216" s="271"/>
    </row>
    <row r="217" spans="9:9" ht="15.75" customHeight="1" x14ac:dyDescent="0.35">
      <c r="I217" s="271"/>
    </row>
    <row r="218" spans="9:9" ht="15.75" customHeight="1" x14ac:dyDescent="0.35">
      <c r="I218" s="271"/>
    </row>
    <row r="219" spans="9:9" ht="15.75" customHeight="1" x14ac:dyDescent="0.35">
      <c r="I219" s="271"/>
    </row>
    <row r="220" spans="9:9" ht="15.75" customHeight="1" x14ac:dyDescent="0.35">
      <c r="I220" s="271"/>
    </row>
    <row r="221" spans="9:9" ht="15.75" customHeight="1" x14ac:dyDescent="0.35">
      <c r="I221" s="271"/>
    </row>
    <row r="222" spans="9:9" ht="15.75" customHeight="1" x14ac:dyDescent="0.35">
      <c r="I222" s="271"/>
    </row>
    <row r="223" spans="9:9" ht="15.75" customHeight="1" x14ac:dyDescent="0.35">
      <c r="I223" s="271"/>
    </row>
    <row r="224" spans="9:9" ht="15.75" customHeight="1" x14ac:dyDescent="0.35">
      <c r="I224" s="271"/>
    </row>
    <row r="225" spans="9:9" ht="15.75" customHeight="1" x14ac:dyDescent="0.35">
      <c r="I225" s="271"/>
    </row>
    <row r="226" spans="9:9" ht="15.75" customHeight="1" x14ac:dyDescent="0.35">
      <c r="I226" s="271"/>
    </row>
    <row r="227" spans="9:9" ht="15.75" customHeight="1" x14ac:dyDescent="0.35">
      <c r="I227" s="271"/>
    </row>
    <row r="228" spans="9:9" ht="15.75" customHeight="1" x14ac:dyDescent="0.35">
      <c r="I228" s="271"/>
    </row>
    <row r="229" spans="9:9" ht="15.75" customHeight="1" x14ac:dyDescent="0.35">
      <c r="I229" s="271"/>
    </row>
    <row r="230" spans="9:9" ht="15.75" customHeight="1" x14ac:dyDescent="0.35">
      <c r="I230" s="271"/>
    </row>
    <row r="231" spans="9:9" ht="15.75" customHeight="1" x14ac:dyDescent="0.35">
      <c r="I231" s="271"/>
    </row>
    <row r="232" spans="9:9" ht="15.75" customHeight="1" x14ac:dyDescent="0.35">
      <c r="I232" s="271"/>
    </row>
    <row r="233" spans="9:9" ht="15.75" customHeight="1" x14ac:dyDescent="0.35">
      <c r="I233" s="271"/>
    </row>
    <row r="234" spans="9:9" ht="15.75" customHeight="1" x14ac:dyDescent="0.35">
      <c r="I234" s="271"/>
    </row>
    <row r="235" spans="9:9" ht="15.75" customHeight="1" x14ac:dyDescent="0.35">
      <c r="I235" s="271"/>
    </row>
    <row r="236" spans="9:9" ht="15.75" customHeight="1" x14ac:dyDescent="0.35">
      <c r="I236" s="271"/>
    </row>
    <row r="237" spans="9:9" ht="15.75" customHeight="1" x14ac:dyDescent="0.35">
      <c r="I237" s="271"/>
    </row>
    <row r="238" spans="9:9" ht="15.75" customHeight="1" x14ac:dyDescent="0.35">
      <c r="I238" s="271"/>
    </row>
    <row r="239" spans="9:9" ht="15.75" customHeight="1" x14ac:dyDescent="0.35">
      <c r="I239" s="271"/>
    </row>
    <row r="240" spans="9:9" ht="15.75" customHeight="1" x14ac:dyDescent="0.35">
      <c r="I240" s="271"/>
    </row>
    <row r="241" spans="9:9" ht="15.75" customHeight="1" x14ac:dyDescent="0.35">
      <c r="I241" s="271"/>
    </row>
    <row r="242" spans="9:9" ht="15.75" customHeight="1" x14ac:dyDescent="0.35">
      <c r="I242" s="271"/>
    </row>
    <row r="243" spans="9:9" ht="15.75" customHeight="1" x14ac:dyDescent="0.35">
      <c r="I243" s="271"/>
    </row>
    <row r="244" spans="9:9" ht="15.75" customHeight="1" x14ac:dyDescent="0.35">
      <c r="I244" s="271"/>
    </row>
    <row r="245" spans="9:9" ht="15.75" customHeight="1" x14ac:dyDescent="0.35">
      <c r="I245" s="271"/>
    </row>
    <row r="246" spans="9:9" ht="15.75" customHeight="1" x14ac:dyDescent="0.35">
      <c r="I246" s="271"/>
    </row>
    <row r="247" spans="9:9" ht="15.75" customHeight="1" x14ac:dyDescent="0.35">
      <c r="I247" s="271"/>
    </row>
    <row r="248" spans="9:9" ht="15.75" customHeight="1" x14ac:dyDescent="0.35">
      <c r="I248" s="271"/>
    </row>
    <row r="249" spans="9:9" ht="15.75" customHeight="1" x14ac:dyDescent="0.35">
      <c r="I249" s="271"/>
    </row>
    <row r="250" spans="9:9" ht="15.75" customHeight="1" x14ac:dyDescent="0.35">
      <c r="I250" s="271"/>
    </row>
    <row r="251" spans="9:9" ht="15.75" customHeight="1" x14ac:dyDescent="0.35">
      <c r="I251" s="271"/>
    </row>
    <row r="252" spans="9:9" ht="15.75" customHeight="1" x14ac:dyDescent="0.35">
      <c r="I252" s="271"/>
    </row>
    <row r="253" spans="9:9" ht="15.75" customHeight="1" x14ac:dyDescent="0.35">
      <c r="I253" s="271"/>
    </row>
    <row r="254" spans="9:9" ht="15.75" customHeight="1" x14ac:dyDescent="0.35">
      <c r="I254" s="271"/>
    </row>
    <row r="255" spans="9:9" ht="15.75" customHeight="1" x14ac:dyDescent="0.35">
      <c r="I255" s="271"/>
    </row>
    <row r="256" spans="9:9" ht="15.75" customHeight="1" x14ac:dyDescent="0.35">
      <c r="I256" s="271"/>
    </row>
    <row r="257" spans="9:9" ht="15.75" customHeight="1" x14ac:dyDescent="0.35">
      <c r="I257" s="271"/>
    </row>
    <row r="258" spans="9:9" ht="15.75" customHeight="1" x14ac:dyDescent="0.35">
      <c r="I258" s="271"/>
    </row>
    <row r="259" spans="9:9" ht="15.75" customHeight="1" x14ac:dyDescent="0.35">
      <c r="I259" s="271"/>
    </row>
    <row r="260" spans="9:9" ht="15.75" customHeight="1" x14ac:dyDescent="0.35">
      <c r="I260" s="271"/>
    </row>
    <row r="261" spans="9:9" ht="15.75" customHeight="1" x14ac:dyDescent="0.35">
      <c r="I261" s="271"/>
    </row>
    <row r="262" spans="9:9" ht="15.75" customHeight="1" x14ac:dyDescent="0.35">
      <c r="I262" s="271"/>
    </row>
    <row r="263" spans="9:9" ht="15.75" customHeight="1" x14ac:dyDescent="0.35">
      <c r="I263" s="271"/>
    </row>
    <row r="264" spans="9:9" ht="15.75" customHeight="1" x14ac:dyDescent="0.35">
      <c r="I264" s="271"/>
    </row>
    <row r="265" spans="9:9" ht="15.75" customHeight="1" x14ac:dyDescent="0.35">
      <c r="I265" s="271"/>
    </row>
    <row r="266" spans="9:9" ht="15.75" customHeight="1" x14ac:dyDescent="0.35">
      <c r="I266" s="271"/>
    </row>
    <row r="267" spans="9:9" ht="15.75" customHeight="1" x14ac:dyDescent="0.35">
      <c r="I267" s="271"/>
    </row>
    <row r="268" spans="9:9" ht="15.75" customHeight="1" x14ac:dyDescent="0.35">
      <c r="I268" s="271"/>
    </row>
    <row r="269" spans="9:9" ht="15.75" customHeight="1" x14ac:dyDescent="0.35">
      <c r="I269" s="271"/>
    </row>
    <row r="270" spans="9:9" ht="15.75" customHeight="1" x14ac:dyDescent="0.35">
      <c r="I270" s="271"/>
    </row>
    <row r="271" spans="9:9" ht="15.75" customHeight="1" x14ac:dyDescent="0.35">
      <c r="I271" s="271"/>
    </row>
    <row r="272" spans="9:9" ht="15.75" customHeight="1" x14ac:dyDescent="0.35">
      <c r="I272" s="271"/>
    </row>
    <row r="273" spans="9:9" ht="15.75" customHeight="1" x14ac:dyDescent="0.35">
      <c r="I273" s="271"/>
    </row>
    <row r="274" spans="9:9" ht="15.75" customHeight="1" x14ac:dyDescent="0.35">
      <c r="I274" s="271"/>
    </row>
    <row r="275" spans="9:9" ht="15.75" customHeight="1" x14ac:dyDescent="0.35">
      <c r="I275" s="271"/>
    </row>
    <row r="276" spans="9:9" ht="15.75" customHeight="1" x14ac:dyDescent="0.35">
      <c r="I276" s="271"/>
    </row>
    <row r="277" spans="9:9" ht="15.75" customHeight="1" x14ac:dyDescent="0.35">
      <c r="I277" s="271"/>
    </row>
    <row r="278" spans="9:9" ht="15.75" customHeight="1" x14ac:dyDescent="0.35">
      <c r="I278" s="271"/>
    </row>
    <row r="279" spans="9:9" ht="15.75" customHeight="1" x14ac:dyDescent="0.35">
      <c r="I279" s="271"/>
    </row>
    <row r="280" spans="9:9" ht="15.75" customHeight="1" x14ac:dyDescent="0.35">
      <c r="I280" s="271"/>
    </row>
    <row r="281" spans="9:9" ht="15.75" customHeight="1" x14ac:dyDescent="0.35">
      <c r="I281" s="271"/>
    </row>
    <row r="282" spans="9:9" ht="15.75" customHeight="1" x14ac:dyDescent="0.35">
      <c r="I282" s="271"/>
    </row>
    <row r="283" spans="9:9" ht="15.75" customHeight="1" x14ac:dyDescent="0.35">
      <c r="I283" s="271"/>
    </row>
    <row r="284" spans="9:9" ht="15.75" customHeight="1" x14ac:dyDescent="0.35">
      <c r="I284" s="271"/>
    </row>
    <row r="285" spans="9:9" ht="15.75" customHeight="1" x14ac:dyDescent="0.35">
      <c r="I285" s="271"/>
    </row>
    <row r="286" spans="9:9" ht="15.75" customHeight="1" x14ac:dyDescent="0.35">
      <c r="I286" s="271"/>
    </row>
    <row r="287" spans="9:9" ht="15.75" customHeight="1" x14ac:dyDescent="0.35">
      <c r="I287" s="271"/>
    </row>
    <row r="288" spans="9:9" ht="15.75" customHeight="1" x14ac:dyDescent="0.35">
      <c r="I288" s="271"/>
    </row>
    <row r="289" spans="9:9" ht="15.75" customHeight="1" x14ac:dyDescent="0.35">
      <c r="I289" s="271"/>
    </row>
    <row r="290" spans="9:9" ht="15.75" customHeight="1" x14ac:dyDescent="0.35">
      <c r="I290" s="271"/>
    </row>
    <row r="291" spans="9:9" ht="15.75" customHeight="1" x14ac:dyDescent="0.35">
      <c r="I291" s="271"/>
    </row>
    <row r="292" spans="9:9" ht="15.75" customHeight="1" x14ac:dyDescent="0.35">
      <c r="I292" s="271"/>
    </row>
    <row r="293" spans="9:9" ht="15.75" customHeight="1" x14ac:dyDescent="0.35">
      <c r="I293" s="271"/>
    </row>
    <row r="294" spans="9:9" ht="15.75" customHeight="1" x14ac:dyDescent="0.35">
      <c r="I294" s="271"/>
    </row>
    <row r="295" spans="9:9" ht="15.75" customHeight="1" x14ac:dyDescent="0.35">
      <c r="I295" s="271"/>
    </row>
    <row r="296" spans="9:9" ht="15.75" customHeight="1" x14ac:dyDescent="0.35">
      <c r="I296" s="271"/>
    </row>
    <row r="297" spans="9:9" ht="15.75" customHeight="1" x14ac:dyDescent="0.35">
      <c r="I297" s="271"/>
    </row>
    <row r="298" spans="9:9" ht="15.75" customHeight="1" x14ac:dyDescent="0.35">
      <c r="I298" s="271"/>
    </row>
    <row r="299" spans="9:9" ht="15.75" customHeight="1" x14ac:dyDescent="0.35">
      <c r="I299" s="271"/>
    </row>
    <row r="300" spans="9:9" ht="15.75" customHeight="1" x14ac:dyDescent="0.35">
      <c r="I300" s="271"/>
    </row>
    <row r="301" spans="9:9" ht="15.75" customHeight="1" x14ac:dyDescent="0.35">
      <c r="I301" s="271"/>
    </row>
    <row r="302" spans="9:9" ht="15.75" customHeight="1" x14ac:dyDescent="0.35">
      <c r="I302" s="271"/>
    </row>
    <row r="303" spans="9:9" ht="15.75" customHeight="1" x14ac:dyDescent="0.35">
      <c r="I303" s="271"/>
    </row>
    <row r="304" spans="9:9" ht="15.75" customHeight="1" x14ac:dyDescent="0.35">
      <c r="I304" s="271"/>
    </row>
    <row r="305" spans="9:9" ht="15.75" customHeight="1" x14ac:dyDescent="0.35">
      <c r="I305" s="271"/>
    </row>
    <row r="306" spans="9:9" ht="15.75" customHeight="1" x14ac:dyDescent="0.35">
      <c r="I306" s="271"/>
    </row>
    <row r="307" spans="9:9" ht="15.75" customHeight="1" x14ac:dyDescent="0.35">
      <c r="I307" s="271"/>
    </row>
    <row r="308" spans="9:9" ht="15.75" customHeight="1" x14ac:dyDescent="0.35">
      <c r="I308" s="271"/>
    </row>
    <row r="309" spans="9:9" ht="15.75" customHeight="1" x14ac:dyDescent="0.35">
      <c r="I309" s="271"/>
    </row>
    <row r="310" spans="9:9" ht="15.75" customHeight="1" x14ac:dyDescent="0.35">
      <c r="I310" s="271"/>
    </row>
    <row r="311" spans="9:9" ht="15.75" customHeight="1" x14ac:dyDescent="0.35">
      <c r="I311" s="271"/>
    </row>
    <row r="312" spans="9:9" ht="15.75" customHeight="1" x14ac:dyDescent="0.35">
      <c r="I312" s="271"/>
    </row>
    <row r="313" spans="9:9" ht="15.75" customHeight="1" x14ac:dyDescent="0.35">
      <c r="I313" s="271"/>
    </row>
    <row r="314" spans="9:9" ht="15.75" customHeight="1" x14ac:dyDescent="0.35">
      <c r="I314" s="271"/>
    </row>
    <row r="315" spans="9:9" ht="15.75" customHeight="1" x14ac:dyDescent="0.35">
      <c r="I315" s="271"/>
    </row>
    <row r="316" spans="9:9" ht="15.75" customHeight="1" x14ac:dyDescent="0.35">
      <c r="I316" s="271"/>
    </row>
    <row r="317" spans="9:9" ht="15.75" customHeight="1" x14ac:dyDescent="0.35">
      <c r="I317" s="271"/>
    </row>
    <row r="318" spans="9:9" ht="15.75" customHeight="1" x14ac:dyDescent="0.35">
      <c r="I318" s="271"/>
    </row>
    <row r="319" spans="9:9" ht="15.75" customHeight="1" x14ac:dyDescent="0.35">
      <c r="I319" s="271"/>
    </row>
    <row r="320" spans="9:9" ht="15.75" customHeight="1" x14ac:dyDescent="0.35">
      <c r="I320" s="271"/>
    </row>
    <row r="321" spans="9:9" ht="15.75" customHeight="1" x14ac:dyDescent="0.35">
      <c r="I321" s="271"/>
    </row>
    <row r="322" spans="9:9" ht="15.75" customHeight="1" x14ac:dyDescent="0.35">
      <c r="I322" s="271"/>
    </row>
    <row r="323" spans="9:9" ht="15.75" customHeight="1" x14ac:dyDescent="0.35">
      <c r="I323" s="271"/>
    </row>
    <row r="324" spans="9:9" ht="15.75" customHeight="1" x14ac:dyDescent="0.35">
      <c r="I324" s="271"/>
    </row>
    <row r="325" spans="9:9" ht="15.75" customHeight="1" x14ac:dyDescent="0.35">
      <c r="I325" s="271"/>
    </row>
    <row r="326" spans="9:9" ht="15.75" customHeight="1" x14ac:dyDescent="0.35">
      <c r="I326" s="271"/>
    </row>
    <row r="327" spans="9:9" ht="15.75" customHeight="1" x14ac:dyDescent="0.35">
      <c r="I327" s="271"/>
    </row>
    <row r="328" spans="9:9" ht="15.75" customHeight="1" x14ac:dyDescent="0.35">
      <c r="I328" s="271"/>
    </row>
    <row r="329" spans="9:9" ht="15.75" customHeight="1" x14ac:dyDescent="0.35">
      <c r="I329" s="271"/>
    </row>
    <row r="330" spans="9:9" ht="15.75" customHeight="1" x14ac:dyDescent="0.35">
      <c r="I330" s="271"/>
    </row>
    <row r="331" spans="9:9" ht="15.75" customHeight="1" x14ac:dyDescent="0.35">
      <c r="I331" s="271"/>
    </row>
    <row r="332" spans="9:9" ht="15.75" customHeight="1" x14ac:dyDescent="0.35">
      <c r="I332" s="271"/>
    </row>
    <row r="333" spans="9:9" ht="15.75" customHeight="1" x14ac:dyDescent="0.35">
      <c r="I333" s="271"/>
    </row>
    <row r="334" spans="9:9" ht="15.75" customHeight="1" x14ac:dyDescent="0.35">
      <c r="I334" s="271"/>
    </row>
    <row r="335" spans="9:9" ht="15.75" customHeight="1" x14ac:dyDescent="0.35">
      <c r="I335" s="271"/>
    </row>
    <row r="336" spans="9:9" ht="15.75" customHeight="1" x14ac:dyDescent="0.35">
      <c r="I336" s="271"/>
    </row>
    <row r="337" spans="9:9" ht="15.75" customHeight="1" x14ac:dyDescent="0.35">
      <c r="I337" s="271"/>
    </row>
    <row r="338" spans="9:9" ht="15.75" customHeight="1" x14ac:dyDescent="0.35">
      <c r="I338" s="271"/>
    </row>
    <row r="339" spans="9:9" ht="15.75" customHeight="1" x14ac:dyDescent="0.35">
      <c r="I339" s="271"/>
    </row>
    <row r="340" spans="9:9" ht="15.75" customHeight="1" x14ac:dyDescent="0.35">
      <c r="I340" s="271"/>
    </row>
    <row r="341" spans="9:9" ht="15.75" customHeight="1" x14ac:dyDescent="0.35">
      <c r="I341" s="271"/>
    </row>
    <row r="342" spans="9:9" ht="15.75" customHeight="1" x14ac:dyDescent="0.35">
      <c r="I342" s="271"/>
    </row>
    <row r="343" spans="9:9" ht="15.75" customHeight="1" x14ac:dyDescent="0.35">
      <c r="I343" s="271"/>
    </row>
    <row r="344" spans="9:9" ht="15.75" customHeight="1" x14ac:dyDescent="0.35">
      <c r="I344" s="271"/>
    </row>
    <row r="345" spans="9:9" ht="15.75" customHeight="1" x14ac:dyDescent="0.35">
      <c r="I345" s="271"/>
    </row>
    <row r="346" spans="9:9" ht="15.75" customHeight="1" x14ac:dyDescent="0.35">
      <c r="I346" s="271"/>
    </row>
    <row r="347" spans="9:9" ht="15.75" customHeight="1" x14ac:dyDescent="0.35">
      <c r="I347" s="271"/>
    </row>
    <row r="348" spans="9:9" ht="15.75" customHeight="1" x14ac:dyDescent="0.35">
      <c r="I348" s="271"/>
    </row>
    <row r="349" spans="9:9" ht="15.75" customHeight="1" x14ac:dyDescent="0.35">
      <c r="I349" s="271"/>
    </row>
    <row r="350" spans="9:9" ht="15.75" customHeight="1" x14ac:dyDescent="0.35">
      <c r="I350" s="271"/>
    </row>
    <row r="351" spans="9:9" ht="15.75" customHeight="1" x14ac:dyDescent="0.35">
      <c r="I351" s="271"/>
    </row>
    <row r="352" spans="9:9" ht="15.75" customHeight="1" x14ac:dyDescent="0.35">
      <c r="I352" s="271"/>
    </row>
    <row r="353" spans="9:9" ht="15.75" customHeight="1" x14ac:dyDescent="0.35">
      <c r="I353" s="271"/>
    </row>
    <row r="354" spans="9:9" ht="15.75" customHeight="1" x14ac:dyDescent="0.35">
      <c r="I354" s="271"/>
    </row>
    <row r="355" spans="9:9" ht="15.75" customHeight="1" x14ac:dyDescent="0.35">
      <c r="I355" s="271"/>
    </row>
    <row r="356" spans="9:9" ht="15.75" customHeight="1" x14ac:dyDescent="0.35">
      <c r="I356" s="271"/>
    </row>
    <row r="357" spans="9:9" ht="15.75" customHeight="1" x14ac:dyDescent="0.35">
      <c r="I357" s="271"/>
    </row>
    <row r="358" spans="9:9" ht="15.75" customHeight="1" x14ac:dyDescent="0.35">
      <c r="I358" s="271"/>
    </row>
    <row r="359" spans="9:9" ht="15.75" customHeight="1" x14ac:dyDescent="0.35">
      <c r="I359" s="271"/>
    </row>
    <row r="360" spans="9:9" ht="15.75" customHeight="1" x14ac:dyDescent="0.35">
      <c r="I360" s="271"/>
    </row>
    <row r="361" spans="9:9" ht="15.75" customHeight="1" x14ac:dyDescent="0.35">
      <c r="I361" s="271"/>
    </row>
    <row r="362" spans="9:9" ht="15.75" customHeight="1" x14ac:dyDescent="0.35">
      <c r="I362" s="271"/>
    </row>
    <row r="363" spans="9:9" ht="15.75" customHeight="1" x14ac:dyDescent="0.35">
      <c r="I363" s="271"/>
    </row>
    <row r="364" spans="9:9" ht="15.75" customHeight="1" x14ac:dyDescent="0.35">
      <c r="I364" s="271"/>
    </row>
    <row r="365" spans="9:9" ht="15.75" customHeight="1" x14ac:dyDescent="0.35">
      <c r="I365" s="271"/>
    </row>
    <row r="366" spans="9:9" ht="15.75" customHeight="1" x14ac:dyDescent="0.35">
      <c r="I366" s="271"/>
    </row>
    <row r="367" spans="9:9" ht="15.75" customHeight="1" x14ac:dyDescent="0.35">
      <c r="I367" s="271"/>
    </row>
    <row r="368" spans="9:9" ht="15.75" customHeight="1" x14ac:dyDescent="0.35">
      <c r="I368" s="271"/>
    </row>
    <row r="369" spans="9:9" ht="15.75" customHeight="1" x14ac:dyDescent="0.35">
      <c r="I369" s="271"/>
    </row>
    <row r="370" spans="9:9" ht="15.75" customHeight="1" x14ac:dyDescent="0.35">
      <c r="I370" s="271"/>
    </row>
    <row r="371" spans="9:9" ht="15.75" customHeight="1" x14ac:dyDescent="0.35">
      <c r="I371" s="271"/>
    </row>
    <row r="372" spans="9:9" ht="15.75" customHeight="1" x14ac:dyDescent="0.35">
      <c r="I372" s="271"/>
    </row>
    <row r="373" spans="9:9" ht="15.75" customHeight="1" x14ac:dyDescent="0.35">
      <c r="I373" s="271"/>
    </row>
    <row r="374" spans="9:9" ht="15.75" customHeight="1" x14ac:dyDescent="0.35">
      <c r="I374" s="271"/>
    </row>
    <row r="375" spans="9:9" ht="15.75" customHeight="1" x14ac:dyDescent="0.35">
      <c r="I375" s="271"/>
    </row>
    <row r="376" spans="9:9" ht="15.75" customHeight="1" x14ac:dyDescent="0.35">
      <c r="I376" s="271"/>
    </row>
    <row r="377" spans="9:9" ht="15.75" customHeight="1" x14ac:dyDescent="0.35">
      <c r="I377" s="271"/>
    </row>
    <row r="378" spans="9:9" ht="15.75" customHeight="1" x14ac:dyDescent="0.35">
      <c r="I378" s="271"/>
    </row>
    <row r="379" spans="9:9" ht="15.75" customHeight="1" x14ac:dyDescent="0.35">
      <c r="I379" s="271"/>
    </row>
    <row r="380" spans="9:9" ht="15.75" customHeight="1" x14ac:dyDescent="0.35">
      <c r="I380" s="271"/>
    </row>
    <row r="381" spans="9:9" ht="15.75" customHeight="1" x14ac:dyDescent="0.35">
      <c r="I381" s="271"/>
    </row>
    <row r="382" spans="9:9" ht="15.75" customHeight="1" x14ac:dyDescent="0.35">
      <c r="I382" s="271"/>
    </row>
    <row r="383" spans="9:9" ht="15.75" customHeight="1" x14ac:dyDescent="0.35">
      <c r="I383" s="271"/>
    </row>
    <row r="384" spans="9:9" ht="15.75" customHeight="1" x14ac:dyDescent="0.35">
      <c r="I384" s="271"/>
    </row>
    <row r="385" spans="9:9" ht="15.75" customHeight="1" x14ac:dyDescent="0.35">
      <c r="I385" s="271"/>
    </row>
    <row r="386" spans="9:9" ht="15.75" customHeight="1" x14ac:dyDescent="0.35">
      <c r="I386" s="271"/>
    </row>
    <row r="387" spans="9:9" ht="15.75" customHeight="1" x14ac:dyDescent="0.35">
      <c r="I387" s="271"/>
    </row>
    <row r="388" spans="9:9" ht="15.75" customHeight="1" x14ac:dyDescent="0.35">
      <c r="I388" s="271"/>
    </row>
    <row r="389" spans="9:9" ht="15.75" customHeight="1" x14ac:dyDescent="0.35">
      <c r="I389" s="271"/>
    </row>
    <row r="390" spans="9:9" ht="15.75" customHeight="1" x14ac:dyDescent="0.35">
      <c r="I390" s="271"/>
    </row>
    <row r="391" spans="9:9" ht="15.75" customHeight="1" x14ac:dyDescent="0.35">
      <c r="I391" s="271"/>
    </row>
    <row r="392" spans="9:9" ht="15.75" customHeight="1" x14ac:dyDescent="0.35">
      <c r="I392" s="271"/>
    </row>
    <row r="393" spans="9:9" ht="15.75" customHeight="1" x14ac:dyDescent="0.35">
      <c r="I393" s="271"/>
    </row>
    <row r="394" spans="9:9" ht="15.75" customHeight="1" x14ac:dyDescent="0.35">
      <c r="I394" s="271"/>
    </row>
    <row r="395" spans="9:9" ht="15.75" customHeight="1" x14ac:dyDescent="0.35">
      <c r="I395" s="271"/>
    </row>
    <row r="396" spans="9:9" ht="15.75" customHeight="1" x14ac:dyDescent="0.35">
      <c r="I396" s="271"/>
    </row>
    <row r="397" spans="9:9" ht="15.75" customHeight="1" x14ac:dyDescent="0.35">
      <c r="I397" s="271"/>
    </row>
    <row r="398" spans="9:9" ht="15.75" customHeight="1" x14ac:dyDescent="0.35">
      <c r="I398" s="271"/>
    </row>
    <row r="399" spans="9:9" ht="15.75" customHeight="1" x14ac:dyDescent="0.35">
      <c r="I399" s="271"/>
    </row>
    <row r="400" spans="9:9" ht="15.75" customHeight="1" x14ac:dyDescent="0.35">
      <c r="I400" s="271"/>
    </row>
    <row r="401" spans="9:9" ht="15.75" customHeight="1" x14ac:dyDescent="0.35">
      <c r="I401" s="271"/>
    </row>
    <row r="402" spans="9:9" ht="15.75" customHeight="1" x14ac:dyDescent="0.35">
      <c r="I402" s="271"/>
    </row>
    <row r="403" spans="9:9" ht="15.75" customHeight="1" x14ac:dyDescent="0.35">
      <c r="I403" s="271"/>
    </row>
    <row r="404" spans="9:9" ht="15.75" customHeight="1" x14ac:dyDescent="0.35">
      <c r="I404" s="271"/>
    </row>
    <row r="405" spans="9:9" ht="15.75" customHeight="1" x14ac:dyDescent="0.35">
      <c r="I405" s="271"/>
    </row>
    <row r="406" spans="9:9" ht="15.75" customHeight="1" x14ac:dyDescent="0.35">
      <c r="I406" s="271"/>
    </row>
    <row r="407" spans="9:9" ht="15.75" customHeight="1" x14ac:dyDescent="0.35">
      <c r="I407" s="271"/>
    </row>
    <row r="408" spans="9:9" ht="15.75" customHeight="1" x14ac:dyDescent="0.35">
      <c r="I408" s="271"/>
    </row>
    <row r="409" spans="9:9" ht="15.75" customHeight="1" x14ac:dyDescent="0.35">
      <c r="I409" s="271"/>
    </row>
    <row r="410" spans="9:9" ht="15.75" customHeight="1" x14ac:dyDescent="0.35">
      <c r="I410" s="271"/>
    </row>
    <row r="411" spans="9:9" ht="15.75" customHeight="1" x14ac:dyDescent="0.35">
      <c r="I411" s="271"/>
    </row>
    <row r="412" spans="9:9" ht="15.75" customHeight="1" x14ac:dyDescent="0.35">
      <c r="I412" s="271"/>
    </row>
    <row r="413" spans="9:9" ht="15.75" customHeight="1" x14ac:dyDescent="0.35">
      <c r="I413" s="271"/>
    </row>
    <row r="414" spans="9:9" ht="15.75" customHeight="1" x14ac:dyDescent="0.35">
      <c r="I414" s="271"/>
    </row>
    <row r="415" spans="9:9" ht="15.75" customHeight="1" x14ac:dyDescent="0.35">
      <c r="I415" s="271"/>
    </row>
    <row r="416" spans="9:9" ht="15.75" customHeight="1" x14ac:dyDescent="0.35">
      <c r="I416" s="271"/>
    </row>
    <row r="417" spans="9:9" ht="15.75" customHeight="1" x14ac:dyDescent="0.35">
      <c r="I417" s="271"/>
    </row>
    <row r="418" spans="9:9" ht="15.75" customHeight="1" x14ac:dyDescent="0.35">
      <c r="I418" s="271"/>
    </row>
    <row r="419" spans="9:9" ht="15.75" customHeight="1" x14ac:dyDescent="0.35">
      <c r="I419" s="271"/>
    </row>
    <row r="420" spans="9:9" ht="15.75" customHeight="1" x14ac:dyDescent="0.35">
      <c r="I420" s="271"/>
    </row>
    <row r="421" spans="9:9" ht="15.75" customHeight="1" x14ac:dyDescent="0.35">
      <c r="I421" s="271"/>
    </row>
    <row r="422" spans="9:9" ht="15.75" customHeight="1" x14ac:dyDescent="0.35">
      <c r="I422" s="271"/>
    </row>
    <row r="423" spans="9:9" ht="15.75" customHeight="1" x14ac:dyDescent="0.35">
      <c r="I423" s="271"/>
    </row>
    <row r="424" spans="9:9" ht="15.75" customHeight="1" x14ac:dyDescent="0.35">
      <c r="I424" s="271"/>
    </row>
    <row r="425" spans="9:9" ht="15.75" customHeight="1" x14ac:dyDescent="0.35">
      <c r="I425" s="271"/>
    </row>
    <row r="426" spans="9:9" ht="15.75" customHeight="1" x14ac:dyDescent="0.35">
      <c r="I426" s="271"/>
    </row>
    <row r="427" spans="9:9" ht="15.75" customHeight="1" x14ac:dyDescent="0.35">
      <c r="I427" s="271"/>
    </row>
    <row r="428" spans="9:9" ht="15.75" customHeight="1" x14ac:dyDescent="0.35">
      <c r="I428" s="271"/>
    </row>
    <row r="429" spans="9:9" ht="15.75" customHeight="1" x14ac:dyDescent="0.35">
      <c r="I429" s="271"/>
    </row>
    <row r="430" spans="9:9" ht="15.75" customHeight="1" x14ac:dyDescent="0.35">
      <c r="I430" s="271"/>
    </row>
    <row r="431" spans="9:9" ht="15.75" customHeight="1" x14ac:dyDescent="0.35">
      <c r="I431" s="271"/>
    </row>
    <row r="432" spans="9:9" ht="15.75" customHeight="1" x14ac:dyDescent="0.35">
      <c r="I432" s="271"/>
    </row>
    <row r="433" spans="9:9" ht="15.75" customHeight="1" x14ac:dyDescent="0.35">
      <c r="I433" s="271"/>
    </row>
    <row r="434" spans="9:9" ht="15.75" customHeight="1" x14ac:dyDescent="0.35">
      <c r="I434" s="271"/>
    </row>
    <row r="435" spans="9:9" ht="15.75" customHeight="1" x14ac:dyDescent="0.35">
      <c r="I435" s="271"/>
    </row>
    <row r="436" spans="9:9" ht="15.75" customHeight="1" x14ac:dyDescent="0.35">
      <c r="I436" s="271"/>
    </row>
    <row r="437" spans="9:9" ht="15.75" customHeight="1" x14ac:dyDescent="0.35">
      <c r="I437" s="271"/>
    </row>
    <row r="438" spans="9:9" ht="15.75" customHeight="1" x14ac:dyDescent="0.35">
      <c r="I438" s="271"/>
    </row>
    <row r="439" spans="9:9" ht="15.75" customHeight="1" x14ac:dyDescent="0.35">
      <c r="I439" s="271"/>
    </row>
    <row r="440" spans="9:9" ht="15.75" customHeight="1" x14ac:dyDescent="0.35">
      <c r="I440" s="271"/>
    </row>
    <row r="441" spans="9:9" ht="15.75" customHeight="1" x14ac:dyDescent="0.35">
      <c r="I441" s="271"/>
    </row>
    <row r="442" spans="9:9" ht="15.75" customHeight="1" x14ac:dyDescent="0.35">
      <c r="I442" s="271"/>
    </row>
    <row r="443" spans="9:9" ht="15.75" customHeight="1" x14ac:dyDescent="0.35">
      <c r="I443" s="271"/>
    </row>
    <row r="444" spans="9:9" ht="15.75" customHeight="1" x14ac:dyDescent="0.35">
      <c r="I444" s="271"/>
    </row>
    <row r="445" spans="9:9" ht="15.75" customHeight="1" x14ac:dyDescent="0.35">
      <c r="I445" s="271"/>
    </row>
    <row r="446" spans="9:9" ht="15.75" customHeight="1" x14ac:dyDescent="0.35">
      <c r="I446" s="271"/>
    </row>
    <row r="447" spans="9:9" ht="15.75" customHeight="1" x14ac:dyDescent="0.35">
      <c r="I447" s="271"/>
    </row>
    <row r="448" spans="9:9" ht="15.75" customHeight="1" x14ac:dyDescent="0.35">
      <c r="I448" s="271"/>
    </row>
    <row r="449" spans="9:9" ht="15.75" customHeight="1" x14ac:dyDescent="0.35">
      <c r="I449" s="271"/>
    </row>
    <row r="450" spans="9:9" ht="15.75" customHeight="1" x14ac:dyDescent="0.35">
      <c r="I450" s="271"/>
    </row>
    <row r="451" spans="9:9" ht="15.75" customHeight="1" x14ac:dyDescent="0.35">
      <c r="I451" s="271"/>
    </row>
    <row r="452" spans="9:9" ht="15.75" customHeight="1" x14ac:dyDescent="0.35">
      <c r="I452" s="271"/>
    </row>
    <row r="453" spans="9:9" ht="15.75" customHeight="1" x14ac:dyDescent="0.35">
      <c r="I453" s="271"/>
    </row>
    <row r="454" spans="9:9" ht="15.75" customHeight="1" x14ac:dyDescent="0.35">
      <c r="I454" s="271"/>
    </row>
    <row r="455" spans="9:9" ht="15.75" customHeight="1" x14ac:dyDescent="0.35">
      <c r="I455" s="271"/>
    </row>
    <row r="456" spans="9:9" ht="15.75" customHeight="1" x14ac:dyDescent="0.35">
      <c r="I456" s="271"/>
    </row>
    <row r="457" spans="9:9" ht="15.75" customHeight="1" x14ac:dyDescent="0.35">
      <c r="I457" s="271"/>
    </row>
    <row r="458" spans="9:9" ht="15.75" customHeight="1" x14ac:dyDescent="0.35">
      <c r="I458" s="271"/>
    </row>
    <row r="459" spans="9:9" ht="15.75" customHeight="1" x14ac:dyDescent="0.35">
      <c r="I459" s="271"/>
    </row>
    <row r="460" spans="9:9" ht="15.75" customHeight="1" x14ac:dyDescent="0.35">
      <c r="I460" s="271"/>
    </row>
    <row r="461" spans="9:9" ht="15.75" customHeight="1" x14ac:dyDescent="0.35">
      <c r="I461" s="271"/>
    </row>
    <row r="462" spans="9:9" ht="15.75" customHeight="1" x14ac:dyDescent="0.35">
      <c r="I462" s="271"/>
    </row>
    <row r="463" spans="9:9" ht="15.75" customHeight="1" x14ac:dyDescent="0.35">
      <c r="I463" s="271"/>
    </row>
    <row r="464" spans="9:9" ht="15.75" customHeight="1" x14ac:dyDescent="0.35">
      <c r="I464" s="271"/>
    </row>
    <row r="465" spans="9:9" ht="15.75" customHeight="1" x14ac:dyDescent="0.35">
      <c r="I465" s="271"/>
    </row>
    <row r="466" spans="9:9" ht="15.75" customHeight="1" x14ac:dyDescent="0.35">
      <c r="I466" s="271"/>
    </row>
    <row r="467" spans="9:9" ht="15.75" customHeight="1" x14ac:dyDescent="0.35">
      <c r="I467" s="271"/>
    </row>
    <row r="468" spans="9:9" ht="15.75" customHeight="1" x14ac:dyDescent="0.35">
      <c r="I468" s="271"/>
    </row>
    <row r="469" spans="9:9" ht="15.75" customHeight="1" x14ac:dyDescent="0.35">
      <c r="I469" s="271"/>
    </row>
    <row r="470" spans="9:9" ht="15.75" customHeight="1" x14ac:dyDescent="0.35">
      <c r="I470" s="271"/>
    </row>
    <row r="471" spans="9:9" ht="15.75" customHeight="1" x14ac:dyDescent="0.35">
      <c r="I471" s="271"/>
    </row>
    <row r="472" spans="9:9" ht="15.75" customHeight="1" x14ac:dyDescent="0.35">
      <c r="I472" s="271"/>
    </row>
    <row r="473" spans="9:9" ht="15.75" customHeight="1" x14ac:dyDescent="0.35">
      <c r="I473" s="271"/>
    </row>
    <row r="474" spans="9:9" ht="15.75" customHeight="1" x14ac:dyDescent="0.35">
      <c r="I474" s="271"/>
    </row>
    <row r="475" spans="9:9" ht="15.75" customHeight="1" x14ac:dyDescent="0.35">
      <c r="I475" s="271"/>
    </row>
    <row r="476" spans="9:9" ht="15.75" customHeight="1" x14ac:dyDescent="0.35">
      <c r="I476" s="271"/>
    </row>
    <row r="477" spans="9:9" ht="15.75" customHeight="1" x14ac:dyDescent="0.35">
      <c r="I477" s="271"/>
    </row>
    <row r="478" spans="9:9" ht="15.75" customHeight="1" x14ac:dyDescent="0.35">
      <c r="I478" s="271"/>
    </row>
    <row r="479" spans="9:9" ht="15.75" customHeight="1" x14ac:dyDescent="0.35">
      <c r="I479" s="271"/>
    </row>
    <row r="480" spans="9:9" ht="15.75" customHeight="1" x14ac:dyDescent="0.35">
      <c r="I480" s="271"/>
    </row>
    <row r="481" spans="9:9" ht="15.75" customHeight="1" x14ac:dyDescent="0.35">
      <c r="I481" s="271"/>
    </row>
    <row r="482" spans="9:9" ht="15.75" customHeight="1" x14ac:dyDescent="0.35">
      <c r="I482" s="271"/>
    </row>
    <row r="483" spans="9:9" ht="15.75" customHeight="1" x14ac:dyDescent="0.35">
      <c r="I483" s="271"/>
    </row>
    <row r="484" spans="9:9" ht="15.75" customHeight="1" x14ac:dyDescent="0.35">
      <c r="I484" s="271"/>
    </row>
    <row r="485" spans="9:9" ht="15.75" customHeight="1" x14ac:dyDescent="0.35">
      <c r="I485" s="271"/>
    </row>
    <row r="486" spans="9:9" ht="15.75" customHeight="1" x14ac:dyDescent="0.35">
      <c r="I486" s="271"/>
    </row>
    <row r="487" spans="9:9" ht="15.75" customHeight="1" x14ac:dyDescent="0.35">
      <c r="I487" s="271"/>
    </row>
    <row r="488" spans="9:9" ht="15.75" customHeight="1" x14ac:dyDescent="0.35">
      <c r="I488" s="271"/>
    </row>
    <row r="489" spans="9:9" ht="15.75" customHeight="1" x14ac:dyDescent="0.35">
      <c r="I489" s="271"/>
    </row>
    <row r="490" spans="9:9" ht="15.75" customHeight="1" x14ac:dyDescent="0.35">
      <c r="I490" s="271"/>
    </row>
    <row r="491" spans="9:9" ht="15.75" customHeight="1" x14ac:dyDescent="0.35">
      <c r="I491" s="271"/>
    </row>
    <row r="492" spans="9:9" ht="15.75" customHeight="1" x14ac:dyDescent="0.35">
      <c r="I492" s="271"/>
    </row>
    <row r="493" spans="9:9" ht="15.75" customHeight="1" x14ac:dyDescent="0.35">
      <c r="I493" s="271"/>
    </row>
    <row r="494" spans="9:9" ht="15.75" customHeight="1" x14ac:dyDescent="0.35">
      <c r="I494" s="271"/>
    </row>
    <row r="495" spans="9:9" ht="15.75" customHeight="1" x14ac:dyDescent="0.35">
      <c r="I495" s="271"/>
    </row>
    <row r="496" spans="9:9" ht="15.75" customHeight="1" x14ac:dyDescent="0.35">
      <c r="I496" s="271"/>
    </row>
    <row r="497" spans="9:9" ht="15.75" customHeight="1" x14ac:dyDescent="0.35">
      <c r="I497" s="271"/>
    </row>
    <row r="498" spans="9:9" ht="15.75" customHeight="1" x14ac:dyDescent="0.35">
      <c r="I498" s="271"/>
    </row>
    <row r="499" spans="9:9" ht="15.75" customHeight="1" x14ac:dyDescent="0.35">
      <c r="I499" s="271"/>
    </row>
    <row r="500" spans="9:9" ht="15.75" customHeight="1" x14ac:dyDescent="0.35">
      <c r="I500" s="271"/>
    </row>
    <row r="501" spans="9:9" ht="15.75" customHeight="1" x14ac:dyDescent="0.35">
      <c r="I501" s="271"/>
    </row>
    <row r="502" spans="9:9" ht="15.75" customHeight="1" x14ac:dyDescent="0.35">
      <c r="I502" s="271"/>
    </row>
    <row r="503" spans="9:9" ht="15.75" customHeight="1" x14ac:dyDescent="0.35">
      <c r="I503" s="271"/>
    </row>
    <row r="504" spans="9:9" ht="15.75" customHeight="1" x14ac:dyDescent="0.35">
      <c r="I504" s="271"/>
    </row>
    <row r="505" spans="9:9" ht="15.75" customHeight="1" x14ac:dyDescent="0.35">
      <c r="I505" s="271"/>
    </row>
    <row r="506" spans="9:9" ht="15.75" customHeight="1" x14ac:dyDescent="0.35">
      <c r="I506" s="271"/>
    </row>
    <row r="507" spans="9:9" ht="15.75" customHeight="1" x14ac:dyDescent="0.35">
      <c r="I507" s="271"/>
    </row>
    <row r="508" spans="9:9" ht="15.75" customHeight="1" x14ac:dyDescent="0.35">
      <c r="I508" s="271"/>
    </row>
    <row r="509" spans="9:9" ht="15.75" customHeight="1" x14ac:dyDescent="0.35">
      <c r="I509" s="271"/>
    </row>
    <row r="510" spans="9:9" ht="15.75" customHeight="1" x14ac:dyDescent="0.35">
      <c r="I510" s="271"/>
    </row>
    <row r="511" spans="9:9" ht="15.75" customHeight="1" x14ac:dyDescent="0.35">
      <c r="I511" s="271"/>
    </row>
    <row r="512" spans="9:9" ht="15.75" customHeight="1" x14ac:dyDescent="0.35">
      <c r="I512" s="271"/>
    </row>
    <row r="513" spans="9:9" ht="15.75" customHeight="1" x14ac:dyDescent="0.35">
      <c r="I513" s="271"/>
    </row>
    <row r="514" spans="9:9" ht="15.75" customHeight="1" x14ac:dyDescent="0.35">
      <c r="I514" s="271"/>
    </row>
    <row r="515" spans="9:9" ht="15.75" customHeight="1" x14ac:dyDescent="0.35">
      <c r="I515" s="271"/>
    </row>
    <row r="516" spans="9:9" ht="15.75" customHeight="1" x14ac:dyDescent="0.35">
      <c r="I516" s="271"/>
    </row>
    <row r="517" spans="9:9" ht="15.75" customHeight="1" x14ac:dyDescent="0.35">
      <c r="I517" s="271"/>
    </row>
    <row r="518" spans="9:9" ht="15.75" customHeight="1" x14ac:dyDescent="0.35">
      <c r="I518" s="271"/>
    </row>
    <row r="519" spans="9:9" ht="15.75" customHeight="1" x14ac:dyDescent="0.35">
      <c r="I519" s="271"/>
    </row>
    <row r="520" spans="9:9" ht="15.75" customHeight="1" x14ac:dyDescent="0.35">
      <c r="I520" s="271"/>
    </row>
    <row r="521" spans="9:9" ht="15.75" customHeight="1" x14ac:dyDescent="0.35">
      <c r="I521" s="271"/>
    </row>
    <row r="522" spans="9:9" ht="15.75" customHeight="1" x14ac:dyDescent="0.35">
      <c r="I522" s="271"/>
    </row>
    <row r="523" spans="9:9" ht="15.75" customHeight="1" x14ac:dyDescent="0.35">
      <c r="I523" s="271"/>
    </row>
    <row r="524" spans="9:9" ht="15.75" customHeight="1" x14ac:dyDescent="0.35">
      <c r="I524" s="271"/>
    </row>
    <row r="525" spans="9:9" ht="15.75" customHeight="1" x14ac:dyDescent="0.35">
      <c r="I525" s="271"/>
    </row>
    <row r="526" spans="9:9" ht="15.75" customHeight="1" x14ac:dyDescent="0.35">
      <c r="I526" s="271"/>
    </row>
    <row r="527" spans="9:9" ht="15.75" customHeight="1" x14ac:dyDescent="0.35">
      <c r="I527" s="271"/>
    </row>
    <row r="528" spans="9:9" ht="15.75" customHeight="1" x14ac:dyDescent="0.35">
      <c r="I528" s="271"/>
    </row>
    <row r="529" spans="9:9" ht="15.75" customHeight="1" x14ac:dyDescent="0.35">
      <c r="I529" s="271"/>
    </row>
    <row r="530" spans="9:9" ht="15.75" customHeight="1" x14ac:dyDescent="0.35">
      <c r="I530" s="271"/>
    </row>
    <row r="531" spans="9:9" ht="15.75" customHeight="1" x14ac:dyDescent="0.35">
      <c r="I531" s="271"/>
    </row>
    <row r="532" spans="9:9" ht="15.75" customHeight="1" x14ac:dyDescent="0.35">
      <c r="I532" s="271"/>
    </row>
    <row r="533" spans="9:9" ht="15.75" customHeight="1" x14ac:dyDescent="0.35">
      <c r="I533" s="271"/>
    </row>
    <row r="534" spans="9:9" ht="15.75" customHeight="1" x14ac:dyDescent="0.35">
      <c r="I534" s="271"/>
    </row>
    <row r="535" spans="9:9" ht="15.75" customHeight="1" x14ac:dyDescent="0.35">
      <c r="I535" s="271"/>
    </row>
    <row r="536" spans="9:9" ht="15.75" customHeight="1" x14ac:dyDescent="0.35">
      <c r="I536" s="271"/>
    </row>
    <row r="537" spans="9:9" ht="15.75" customHeight="1" x14ac:dyDescent="0.35">
      <c r="I537" s="271"/>
    </row>
    <row r="538" spans="9:9" ht="15.75" customHeight="1" x14ac:dyDescent="0.35">
      <c r="I538" s="271"/>
    </row>
    <row r="539" spans="9:9" ht="15.75" customHeight="1" x14ac:dyDescent="0.35">
      <c r="I539" s="271"/>
    </row>
    <row r="540" spans="9:9" ht="15.75" customHeight="1" x14ac:dyDescent="0.35">
      <c r="I540" s="271"/>
    </row>
    <row r="541" spans="9:9" ht="15.75" customHeight="1" x14ac:dyDescent="0.35">
      <c r="I541" s="271"/>
    </row>
    <row r="542" spans="9:9" ht="15.75" customHeight="1" x14ac:dyDescent="0.35">
      <c r="I542" s="271"/>
    </row>
    <row r="543" spans="9:9" ht="15.75" customHeight="1" x14ac:dyDescent="0.35">
      <c r="I543" s="271"/>
    </row>
    <row r="544" spans="9:9" ht="15.75" customHeight="1" x14ac:dyDescent="0.35">
      <c r="I544" s="271"/>
    </row>
    <row r="545" spans="9:9" ht="15.75" customHeight="1" x14ac:dyDescent="0.35">
      <c r="I545" s="271"/>
    </row>
    <row r="546" spans="9:9" ht="15.75" customHeight="1" x14ac:dyDescent="0.35">
      <c r="I546" s="271"/>
    </row>
    <row r="547" spans="9:9" ht="15.75" customHeight="1" x14ac:dyDescent="0.35">
      <c r="I547" s="271"/>
    </row>
    <row r="548" spans="9:9" ht="15.75" customHeight="1" x14ac:dyDescent="0.35">
      <c r="I548" s="271"/>
    </row>
    <row r="549" spans="9:9" ht="15.75" customHeight="1" x14ac:dyDescent="0.35">
      <c r="I549" s="271"/>
    </row>
    <row r="550" spans="9:9" ht="15.75" customHeight="1" x14ac:dyDescent="0.35">
      <c r="I550" s="271"/>
    </row>
    <row r="551" spans="9:9" ht="15.75" customHeight="1" x14ac:dyDescent="0.35">
      <c r="I551" s="271"/>
    </row>
    <row r="552" spans="9:9" ht="15.75" customHeight="1" x14ac:dyDescent="0.35">
      <c r="I552" s="271"/>
    </row>
    <row r="553" spans="9:9" ht="15.75" customHeight="1" x14ac:dyDescent="0.35">
      <c r="I553" s="271"/>
    </row>
    <row r="554" spans="9:9" ht="15.75" customHeight="1" x14ac:dyDescent="0.35">
      <c r="I554" s="271"/>
    </row>
    <row r="555" spans="9:9" ht="15.75" customHeight="1" x14ac:dyDescent="0.35">
      <c r="I555" s="271"/>
    </row>
    <row r="556" spans="9:9" ht="15.75" customHeight="1" x14ac:dyDescent="0.35">
      <c r="I556" s="271"/>
    </row>
    <row r="557" spans="9:9" ht="15.75" customHeight="1" x14ac:dyDescent="0.35">
      <c r="I557" s="271"/>
    </row>
    <row r="558" spans="9:9" ht="15.75" customHeight="1" x14ac:dyDescent="0.35">
      <c r="I558" s="271"/>
    </row>
    <row r="559" spans="9:9" ht="15.75" customHeight="1" x14ac:dyDescent="0.35">
      <c r="I559" s="271"/>
    </row>
    <row r="560" spans="9:9" ht="15.75" customHeight="1" x14ac:dyDescent="0.35">
      <c r="I560" s="271"/>
    </row>
    <row r="561" spans="9:9" ht="15.75" customHeight="1" x14ac:dyDescent="0.35">
      <c r="I561" s="271"/>
    </row>
    <row r="562" spans="9:9" ht="15.75" customHeight="1" x14ac:dyDescent="0.35">
      <c r="I562" s="271"/>
    </row>
    <row r="563" spans="9:9" ht="15.75" customHeight="1" x14ac:dyDescent="0.35">
      <c r="I563" s="271"/>
    </row>
    <row r="564" spans="9:9" ht="15.75" customHeight="1" x14ac:dyDescent="0.35">
      <c r="I564" s="271"/>
    </row>
    <row r="565" spans="9:9" ht="15.75" customHeight="1" x14ac:dyDescent="0.35">
      <c r="I565" s="271"/>
    </row>
    <row r="566" spans="9:9" ht="15.75" customHeight="1" x14ac:dyDescent="0.35">
      <c r="I566" s="271"/>
    </row>
    <row r="567" spans="9:9" ht="15.75" customHeight="1" x14ac:dyDescent="0.35">
      <c r="I567" s="271"/>
    </row>
    <row r="568" spans="9:9" ht="15.75" customHeight="1" x14ac:dyDescent="0.35">
      <c r="I568" s="271"/>
    </row>
    <row r="569" spans="9:9" ht="15.75" customHeight="1" x14ac:dyDescent="0.35">
      <c r="I569" s="271"/>
    </row>
    <row r="570" spans="9:9" ht="15.75" customHeight="1" x14ac:dyDescent="0.35">
      <c r="I570" s="271"/>
    </row>
    <row r="571" spans="9:9" ht="15.75" customHeight="1" x14ac:dyDescent="0.35">
      <c r="I571" s="271"/>
    </row>
    <row r="572" spans="9:9" ht="15.75" customHeight="1" x14ac:dyDescent="0.35">
      <c r="I572" s="271"/>
    </row>
    <row r="573" spans="9:9" ht="15.75" customHeight="1" x14ac:dyDescent="0.35">
      <c r="I573" s="271"/>
    </row>
    <row r="574" spans="9:9" ht="15.75" customHeight="1" x14ac:dyDescent="0.35">
      <c r="I574" s="271"/>
    </row>
    <row r="575" spans="9:9" ht="15.75" customHeight="1" x14ac:dyDescent="0.35">
      <c r="I575" s="271"/>
    </row>
    <row r="576" spans="9:9" ht="15.75" customHeight="1" x14ac:dyDescent="0.35">
      <c r="I576" s="271"/>
    </row>
    <row r="577" spans="9:9" ht="15.75" customHeight="1" x14ac:dyDescent="0.35">
      <c r="I577" s="271"/>
    </row>
    <row r="578" spans="9:9" ht="15.75" customHeight="1" x14ac:dyDescent="0.35">
      <c r="I578" s="271"/>
    </row>
    <row r="579" spans="9:9" ht="15.75" customHeight="1" x14ac:dyDescent="0.35">
      <c r="I579" s="271"/>
    </row>
    <row r="580" spans="9:9" ht="15.75" customHeight="1" x14ac:dyDescent="0.35">
      <c r="I580" s="271"/>
    </row>
    <row r="581" spans="9:9" ht="15.75" customHeight="1" x14ac:dyDescent="0.35">
      <c r="I581" s="271"/>
    </row>
    <row r="582" spans="9:9" ht="15.75" customHeight="1" x14ac:dyDescent="0.35">
      <c r="I582" s="271"/>
    </row>
    <row r="583" spans="9:9" ht="15.75" customHeight="1" x14ac:dyDescent="0.35">
      <c r="I583" s="271"/>
    </row>
    <row r="584" spans="9:9" ht="15.75" customHeight="1" x14ac:dyDescent="0.35">
      <c r="I584" s="271"/>
    </row>
    <row r="585" spans="9:9" ht="15.75" customHeight="1" x14ac:dyDescent="0.35">
      <c r="I585" s="271"/>
    </row>
    <row r="586" spans="9:9" ht="15.75" customHeight="1" x14ac:dyDescent="0.35">
      <c r="I586" s="271"/>
    </row>
    <row r="587" spans="9:9" ht="15.75" customHeight="1" x14ac:dyDescent="0.35">
      <c r="I587" s="271"/>
    </row>
    <row r="588" spans="9:9" ht="15.75" customHeight="1" x14ac:dyDescent="0.35">
      <c r="I588" s="271"/>
    </row>
    <row r="589" spans="9:9" ht="15.75" customHeight="1" x14ac:dyDescent="0.35">
      <c r="I589" s="271"/>
    </row>
    <row r="590" spans="9:9" ht="15.75" customHeight="1" x14ac:dyDescent="0.35">
      <c r="I590" s="271"/>
    </row>
    <row r="591" spans="9:9" ht="15.75" customHeight="1" x14ac:dyDescent="0.35">
      <c r="I591" s="271"/>
    </row>
    <row r="592" spans="9:9" ht="15.75" customHeight="1" x14ac:dyDescent="0.35">
      <c r="I592" s="271"/>
    </row>
    <row r="593" spans="9:9" ht="15.75" customHeight="1" x14ac:dyDescent="0.35">
      <c r="I593" s="271"/>
    </row>
    <row r="594" spans="9:9" ht="15.75" customHeight="1" x14ac:dyDescent="0.35">
      <c r="I594" s="271"/>
    </row>
    <row r="595" spans="9:9" ht="15.75" customHeight="1" x14ac:dyDescent="0.35">
      <c r="I595" s="271"/>
    </row>
    <row r="596" spans="9:9" ht="15.75" customHeight="1" x14ac:dyDescent="0.35">
      <c r="I596" s="271"/>
    </row>
    <row r="597" spans="9:9" ht="15.75" customHeight="1" x14ac:dyDescent="0.35">
      <c r="I597" s="271"/>
    </row>
    <row r="598" spans="9:9" ht="15.75" customHeight="1" x14ac:dyDescent="0.35">
      <c r="I598" s="271"/>
    </row>
    <row r="599" spans="9:9" ht="15.75" customHeight="1" x14ac:dyDescent="0.35">
      <c r="I599" s="271"/>
    </row>
    <row r="600" spans="9:9" ht="15.75" customHeight="1" x14ac:dyDescent="0.35">
      <c r="I600" s="271"/>
    </row>
    <row r="601" spans="9:9" ht="15.75" customHeight="1" x14ac:dyDescent="0.35">
      <c r="I601" s="271"/>
    </row>
    <row r="602" spans="9:9" ht="15.75" customHeight="1" x14ac:dyDescent="0.35">
      <c r="I602" s="271"/>
    </row>
    <row r="603" spans="9:9" ht="15.75" customHeight="1" x14ac:dyDescent="0.35">
      <c r="I603" s="271"/>
    </row>
    <row r="604" spans="9:9" ht="15.75" customHeight="1" x14ac:dyDescent="0.35">
      <c r="I604" s="271"/>
    </row>
    <row r="605" spans="9:9" ht="15.75" customHeight="1" x14ac:dyDescent="0.35">
      <c r="I605" s="271"/>
    </row>
    <row r="606" spans="9:9" ht="15.75" customHeight="1" x14ac:dyDescent="0.35">
      <c r="I606" s="271"/>
    </row>
    <row r="607" spans="9:9" ht="15.75" customHeight="1" x14ac:dyDescent="0.35">
      <c r="I607" s="271"/>
    </row>
    <row r="608" spans="9:9" ht="15.75" customHeight="1" x14ac:dyDescent="0.35">
      <c r="I608" s="271"/>
    </row>
    <row r="609" spans="9:9" ht="15.75" customHeight="1" x14ac:dyDescent="0.35">
      <c r="I609" s="271"/>
    </row>
    <row r="610" spans="9:9" ht="15.75" customHeight="1" x14ac:dyDescent="0.35">
      <c r="I610" s="271"/>
    </row>
    <row r="611" spans="9:9" ht="15.75" customHeight="1" x14ac:dyDescent="0.35">
      <c r="I611" s="271"/>
    </row>
    <row r="612" spans="9:9" ht="15.75" customHeight="1" x14ac:dyDescent="0.35">
      <c r="I612" s="271"/>
    </row>
    <row r="613" spans="9:9" ht="15.75" customHeight="1" x14ac:dyDescent="0.35">
      <c r="I613" s="271"/>
    </row>
    <row r="614" spans="9:9" ht="15.75" customHeight="1" x14ac:dyDescent="0.35">
      <c r="I614" s="271"/>
    </row>
    <row r="615" spans="9:9" ht="15.75" customHeight="1" x14ac:dyDescent="0.35">
      <c r="I615" s="271"/>
    </row>
    <row r="616" spans="9:9" ht="15.75" customHeight="1" x14ac:dyDescent="0.35">
      <c r="I616" s="271"/>
    </row>
    <row r="617" spans="9:9" ht="15.75" customHeight="1" x14ac:dyDescent="0.35">
      <c r="I617" s="271"/>
    </row>
    <row r="618" spans="9:9" ht="15.75" customHeight="1" x14ac:dyDescent="0.35">
      <c r="I618" s="271"/>
    </row>
    <row r="619" spans="9:9" ht="15.75" customHeight="1" x14ac:dyDescent="0.35">
      <c r="I619" s="271"/>
    </row>
    <row r="620" spans="9:9" ht="15.75" customHeight="1" x14ac:dyDescent="0.35">
      <c r="I620" s="271"/>
    </row>
    <row r="621" spans="9:9" ht="15.75" customHeight="1" x14ac:dyDescent="0.35">
      <c r="I621" s="271"/>
    </row>
    <row r="622" spans="9:9" ht="15.75" customHeight="1" x14ac:dyDescent="0.35">
      <c r="I622" s="271"/>
    </row>
    <row r="623" spans="9:9" ht="15.75" customHeight="1" x14ac:dyDescent="0.35">
      <c r="I623" s="271"/>
    </row>
    <row r="624" spans="9:9" ht="15.75" customHeight="1" x14ac:dyDescent="0.35">
      <c r="I624" s="271"/>
    </row>
    <row r="625" spans="9:9" ht="15.75" customHeight="1" x14ac:dyDescent="0.35">
      <c r="I625" s="271"/>
    </row>
    <row r="626" spans="9:9" ht="15.75" customHeight="1" x14ac:dyDescent="0.35">
      <c r="I626" s="271"/>
    </row>
    <row r="627" spans="9:9" ht="15.75" customHeight="1" x14ac:dyDescent="0.35">
      <c r="I627" s="271"/>
    </row>
    <row r="628" spans="9:9" ht="15.75" customHeight="1" x14ac:dyDescent="0.35">
      <c r="I628" s="271"/>
    </row>
    <row r="629" spans="9:9" ht="15.75" customHeight="1" x14ac:dyDescent="0.35">
      <c r="I629" s="271"/>
    </row>
    <row r="630" spans="9:9" ht="15.75" customHeight="1" x14ac:dyDescent="0.35">
      <c r="I630" s="271"/>
    </row>
    <row r="631" spans="9:9" ht="15.75" customHeight="1" x14ac:dyDescent="0.35">
      <c r="I631" s="271"/>
    </row>
    <row r="632" spans="9:9" ht="15.75" customHeight="1" x14ac:dyDescent="0.35">
      <c r="I632" s="271"/>
    </row>
    <row r="633" spans="9:9" ht="15.75" customHeight="1" x14ac:dyDescent="0.35">
      <c r="I633" s="271"/>
    </row>
    <row r="634" spans="9:9" ht="15.75" customHeight="1" x14ac:dyDescent="0.35">
      <c r="I634" s="271"/>
    </row>
    <row r="635" spans="9:9" ht="15.75" customHeight="1" x14ac:dyDescent="0.35">
      <c r="I635" s="271"/>
    </row>
    <row r="636" spans="9:9" ht="15.75" customHeight="1" x14ac:dyDescent="0.35">
      <c r="I636" s="271"/>
    </row>
    <row r="637" spans="9:9" ht="15.75" customHeight="1" x14ac:dyDescent="0.35">
      <c r="I637" s="271"/>
    </row>
    <row r="638" spans="9:9" ht="15.75" customHeight="1" x14ac:dyDescent="0.35">
      <c r="I638" s="271"/>
    </row>
    <row r="639" spans="9:9" ht="15.75" customHeight="1" x14ac:dyDescent="0.35">
      <c r="I639" s="271"/>
    </row>
    <row r="640" spans="9:9" ht="15.75" customHeight="1" x14ac:dyDescent="0.35">
      <c r="I640" s="271"/>
    </row>
    <row r="641" spans="9:9" ht="15.75" customHeight="1" x14ac:dyDescent="0.35">
      <c r="I641" s="271"/>
    </row>
    <row r="642" spans="9:9" ht="15.75" customHeight="1" x14ac:dyDescent="0.35">
      <c r="I642" s="271"/>
    </row>
    <row r="643" spans="9:9" ht="15.75" customHeight="1" x14ac:dyDescent="0.35">
      <c r="I643" s="271"/>
    </row>
    <row r="644" spans="9:9" ht="15.75" customHeight="1" x14ac:dyDescent="0.35">
      <c r="I644" s="271"/>
    </row>
    <row r="645" spans="9:9" ht="15.75" customHeight="1" x14ac:dyDescent="0.35">
      <c r="I645" s="271"/>
    </row>
    <row r="646" spans="9:9" ht="15.75" customHeight="1" x14ac:dyDescent="0.35">
      <c r="I646" s="271"/>
    </row>
    <row r="647" spans="9:9" ht="15.75" customHeight="1" x14ac:dyDescent="0.35">
      <c r="I647" s="271"/>
    </row>
    <row r="648" spans="9:9" ht="15.75" customHeight="1" x14ac:dyDescent="0.35">
      <c r="I648" s="271"/>
    </row>
    <row r="649" spans="9:9" ht="15.75" customHeight="1" x14ac:dyDescent="0.35">
      <c r="I649" s="271"/>
    </row>
    <row r="650" spans="9:9" ht="15.75" customHeight="1" x14ac:dyDescent="0.35">
      <c r="I650" s="271"/>
    </row>
    <row r="651" spans="9:9" ht="15.75" customHeight="1" x14ac:dyDescent="0.35">
      <c r="I651" s="271"/>
    </row>
    <row r="652" spans="9:9" ht="15.75" customHeight="1" x14ac:dyDescent="0.35">
      <c r="I652" s="271"/>
    </row>
    <row r="653" spans="9:9" ht="15.75" customHeight="1" x14ac:dyDescent="0.35">
      <c r="I653" s="271"/>
    </row>
    <row r="654" spans="9:9" ht="15.75" customHeight="1" x14ac:dyDescent="0.35">
      <c r="I654" s="271"/>
    </row>
    <row r="655" spans="9:9" ht="15.75" customHeight="1" x14ac:dyDescent="0.35">
      <c r="I655" s="271"/>
    </row>
    <row r="656" spans="9:9" ht="15.75" customHeight="1" x14ac:dyDescent="0.35">
      <c r="I656" s="271"/>
    </row>
    <row r="657" spans="9:9" ht="15.75" customHeight="1" x14ac:dyDescent="0.35">
      <c r="I657" s="271"/>
    </row>
    <row r="658" spans="9:9" ht="15.75" customHeight="1" x14ac:dyDescent="0.35">
      <c r="I658" s="271"/>
    </row>
    <row r="659" spans="9:9" ht="15.75" customHeight="1" x14ac:dyDescent="0.35">
      <c r="I659" s="271"/>
    </row>
    <row r="660" spans="9:9" ht="15.75" customHeight="1" x14ac:dyDescent="0.35">
      <c r="I660" s="271"/>
    </row>
    <row r="661" spans="9:9" ht="15.75" customHeight="1" x14ac:dyDescent="0.35">
      <c r="I661" s="271"/>
    </row>
    <row r="662" spans="9:9" ht="15.75" customHeight="1" x14ac:dyDescent="0.35">
      <c r="I662" s="271"/>
    </row>
    <row r="663" spans="9:9" ht="15.75" customHeight="1" x14ac:dyDescent="0.35">
      <c r="I663" s="271"/>
    </row>
    <row r="664" spans="9:9" ht="15.75" customHeight="1" x14ac:dyDescent="0.35">
      <c r="I664" s="271"/>
    </row>
    <row r="665" spans="9:9" ht="15.75" customHeight="1" x14ac:dyDescent="0.35">
      <c r="I665" s="271"/>
    </row>
    <row r="666" spans="9:9" ht="15.75" customHeight="1" x14ac:dyDescent="0.35">
      <c r="I666" s="271"/>
    </row>
    <row r="667" spans="9:9" ht="15.75" customHeight="1" x14ac:dyDescent="0.35">
      <c r="I667" s="271"/>
    </row>
    <row r="668" spans="9:9" ht="15.75" customHeight="1" x14ac:dyDescent="0.35">
      <c r="I668" s="271"/>
    </row>
    <row r="669" spans="9:9" ht="15.75" customHeight="1" x14ac:dyDescent="0.35">
      <c r="I669" s="271"/>
    </row>
    <row r="670" spans="9:9" ht="15.75" customHeight="1" x14ac:dyDescent="0.35">
      <c r="I670" s="271"/>
    </row>
    <row r="671" spans="9:9" ht="15.75" customHeight="1" x14ac:dyDescent="0.35">
      <c r="I671" s="271"/>
    </row>
    <row r="672" spans="9:9" ht="15.75" customHeight="1" x14ac:dyDescent="0.35">
      <c r="I672" s="271"/>
    </row>
    <row r="673" spans="9:9" ht="15.75" customHeight="1" x14ac:dyDescent="0.35">
      <c r="I673" s="271"/>
    </row>
    <row r="674" spans="9:9" ht="15.75" customHeight="1" x14ac:dyDescent="0.35">
      <c r="I674" s="271"/>
    </row>
    <row r="675" spans="9:9" ht="15.75" customHeight="1" x14ac:dyDescent="0.35">
      <c r="I675" s="271"/>
    </row>
    <row r="676" spans="9:9" ht="15.75" customHeight="1" x14ac:dyDescent="0.35">
      <c r="I676" s="271"/>
    </row>
    <row r="677" spans="9:9" ht="15.75" customHeight="1" x14ac:dyDescent="0.35">
      <c r="I677" s="271"/>
    </row>
    <row r="678" spans="9:9" ht="15.75" customHeight="1" x14ac:dyDescent="0.35">
      <c r="I678" s="271"/>
    </row>
    <row r="679" spans="9:9" ht="15.75" customHeight="1" x14ac:dyDescent="0.35">
      <c r="I679" s="271"/>
    </row>
    <row r="680" spans="9:9" ht="15.75" customHeight="1" x14ac:dyDescent="0.35">
      <c r="I680" s="271"/>
    </row>
    <row r="681" spans="9:9" ht="15.75" customHeight="1" x14ac:dyDescent="0.35">
      <c r="I681" s="271"/>
    </row>
    <row r="682" spans="9:9" ht="15.75" customHeight="1" x14ac:dyDescent="0.35">
      <c r="I682" s="271"/>
    </row>
    <row r="683" spans="9:9" ht="15.75" customHeight="1" x14ac:dyDescent="0.35">
      <c r="I683" s="271"/>
    </row>
    <row r="684" spans="9:9" ht="15.75" customHeight="1" x14ac:dyDescent="0.35">
      <c r="I684" s="271"/>
    </row>
    <row r="685" spans="9:9" ht="15.75" customHeight="1" x14ac:dyDescent="0.35">
      <c r="I685" s="271"/>
    </row>
    <row r="686" spans="9:9" ht="15.75" customHeight="1" x14ac:dyDescent="0.35">
      <c r="I686" s="271"/>
    </row>
    <row r="687" spans="9:9" ht="15.75" customHeight="1" x14ac:dyDescent="0.35">
      <c r="I687" s="271"/>
    </row>
    <row r="688" spans="9:9" ht="15.75" customHeight="1" x14ac:dyDescent="0.35">
      <c r="I688" s="271"/>
    </row>
    <row r="689" spans="9:9" ht="15.75" customHeight="1" x14ac:dyDescent="0.35">
      <c r="I689" s="271"/>
    </row>
    <row r="690" spans="9:9" ht="15.75" customHeight="1" x14ac:dyDescent="0.35">
      <c r="I690" s="271"/>
    </row>
    <row r="691" spans="9:9" ht="15.75" customHeight="1" x14ac:dyDescent="0.35">
      <c r="I691" s="271"/>
    </row>
    <row r="692" spans="9:9" ht="15.75" customHeight="1" x14ac:dyDescent="0.35">
      <c r="I692" s="271"/>
    </row>
    <row r="693" spans="9:9" ht="15.75" customHeight="1" x14ac:dyDescent="0.35">
      <c r="I693" s="271"/>
    </row>
    <row r="694" spans="9:9" ht="15.75" customHeight="1" x14ac:dyDescent="0.35">
      <c r="I694" s="271"/>
    </row>
    <row r="695" spans="9:9" ht="15.75" customHeight="1" x14ac:dyDescent="0.35">
      <c r="I695" s="271"/>
    </row>
    <row r="696" spans="9:9" ht="15.75" customHeight="1" x14ac:dyDescent="0.35">
      <c r="I696" s="271"/>
    </row>
    <row r="697" spans="9:9" ht="15.75" customHeight="1" x14ac:dyDescent="0.35">
      <c r="I697" s="271"/>
    </row>
    <row r="698" spans="9:9" ht="15.75" customHeight="1" x14ac:dyDescent="0.35">
      <c r="I698" s="271"/>
    </row>
    <row r="699" spans="9:9" ht="15.75" customHeight="1" x14ac:dyDescent="0.35">
      <c r="I699" s="271"/>
    </row>
    <row r="700" spans="9:9" ht="15.75" customHeight="1" x14ac:dyDescent="0.35">
      <c r="I700" s="271"/>
    </row>
    <row r="701" spans="9:9" ht="15.75" customHeight="1" x14ac:dyDescent="0.35">
      <c r="I701" s="271"/>
    </row>
    <row r="702" spans="9:9" ht="15.75" customHeight="1" x14ac:dyDescent="0.35">
      <c r="I702" s="271"/>
    </row>
    <row r="703" spans="9:9" ht="15.75" customHeight="1" x14ac:dyDescent="0.35">
      <c r="I703" s="271"/>
    </row>
    <row r="704" spans="9:9" ht="15.75" customHeight="1" x14ac:dyDescent="0.35">
      <c r="I704" s="271"/>
    </row>
    <row r="705" spans="9:9" ht="15.75" customHeight="1" x14ac:dyDescent="0.35">
      <c r="I705" s="271"/>
    </row>
    <row r="706" spans="9:9" ht="15.75" customHeight="1" x14ac:dyDescent="0.35">
      <c r="I706" s="271"/>
    </row>
    <row r="707" spans="9:9" ht="15.75" customHeight="1" x14ac:dyDescent="0.35">
      <c r="I707" s="271"/>
    </row>
    <row r="708" spans="9:9" ht="15.75" customHeight="1" x14ac:dyDescent="0.35">
      <c r="I708" s="271"/>
    </row>
    <row r="709" spans="9:9" ht="15.75" customHeight="1" x14ac:dyDescent="0.35">
      <c r="I709" s="271"/>
    </row>
    <row r="710" spans="9:9" ht="15.75" customHeight="1" x14ac:dyDescent="0.35">
      <c r="I710" s="271"/>
    </row>
    <row r="711" spans="9:9" ht="15.75" customHeight="1" x14ac:dyDescent="0.35">
      <c r="I711" s="271"/>
    </row>
    <row r="712" spans="9:9" ht="15.75" customHeight="1" x14ac:dyDescent="0.35">
      <c r="I712" s="271"/>
    </row>
    <row r="713" spans="9:9" ht="15.75" customHeight="1" x14ac:dyDescent="0.35">
      <c r="I713" s="271"/>
    </row>
    <row r="714" spans="9:9" ht="15.75" customHeight="1" x14ac:dyDescent="0.35">
      <c r="I714" s="271"/>
    </row>
    <row r="715" spans="9:9" ht="15.75" customHeight="1" x14ac:dyDescent="0.35">
      <c r="I715" s="271"/>
    </row>
    <row r="716" spans="9:9" ht="15.75" customHeight="1" x14ac:dyDescent="0.35">
      <c r="I716" s="271"/>
    </row>
    <row r="717" spans="9:9" ht="15.75" customHeight="1" x14ac:dyDescent="0.35">
      <c r="I717" s="271"/>
    </row>
    <row r="718" spans="9:9" ht="15.75" customHeight="1" x14ac:dyDescent="0.35">
      <c r="I718" s="271"/>
    </row>
    <row r="719" spans="9:9" ht="15.75" customHeight="1" x14ac:dyDescent="0.35">
      <c r="I719" s="271"/>
    </row>
    <row r="720" spans="9:9" ht="15.75" customHeight="1" x14ac:dyDescent="0.35">
      <c r="I720" s="271"/>
    </row>
    <row r="721" spans="9:9" ht="15.75" customHeight="1" x14ac:dyDescent="0.35">
      <c r="I721" s="271"/>
    </row>
    <row r="722" spans="9:9" ht="15.75" customHeight="1" x14ac:dyDescent="0.35">
      <c r="I722" s="271"/>
    </row>
    <row r="723" spans="9:9" ht="15.75" customHeight="1" x14ac:dyDescent="0.35">
      <c r="I723" s="271"/>
    </row>
    <row r="724" spans="9:9" ht="15.75" customHeight="1" x14ac:dyDescent="0.35">
      <c r="I724" s="271"/>
    </row>
    <row r="725" spans="9:9" ht="15.75" customHeight="1" x14ac:dyDescent="0.35">
      <c r="I725" s="271"/>
    </row>
    <row r="726" spans="9:9" ht="15.75" customHeight="1" x14ac:dyDescent="0.35">
      <c r="I726" s="271"/>
    </row>
    <row r="727" spans="9:9" ht="15.75" customHeight="1" x14ac:dyDescent="0.35">
      <c r="I727" s="271"/>
    </row>
    <row r="728" spans="9:9" ht="15.75" customHeight="1" x14ac:dyDescent="0.35">
      <c r="I728" s="271"/>
    </row>
    <row r="729" spans="9:9" ht="15.75" customHeight="1" x14ac:dyDescent="0.35">
      <c r="I729" s="271"/>
    </row>
    <row r="730" spans="9:9" ht="15.75" customHeight="1" x14ac:dyDescent="0.35">
      <c r="I730" s="271"/>
    </row>
    <row r="731" spans="9:9" ht="15.75" customHeight="1" x14ac:dyDescent="0.35">
      <c r="I731" s="271"/>
    </row>
    <row r="732" spans="9:9" ht="15.75" customHeight="1" x14ac:dyDescent="0.35">
      <c r="I732" s="271"/>
    </row>
    <row r="733" spans="9:9" ht="15.75" customHeight="1" x14ac:dyDescent="0.35">
      <c r="I733" s="271"/>
    </row>
    <row r="734" spans="9:9" ht="15.75" customHeight="1" x14ac:dyDescent="0.35">
      <c r="I734" s="271"/>
    </row>
    <row r="735" spans="9:9" ht="15.75" customHeight="1" x14ac:dyDescent="0.35">
      <c r="I735" s="271"/>
    </row>
    <row r="736" spans="9:9" ht="15.75" customHeight="1" x14ac:dyDescent="0.35">
      <c r="I736" s="271"/>
    </row>
    <row r="737" spans="9:9" ht="15.75" customHeight="1" x14ac:dyDescent="0.35">
      <c r="I737" s="271"/>
    </row>
    <row r="738" spans="9:9" ht="15.75" customHeight="1" x14ac:dyDescent="0.35">
      <c r="I738" s="271"/>
    </row>
    <row r="739" spans="9:9" ht="15.75" customHeight="1" x14ac:dyDescent="0.35">
      <c r="I739" s="271"/>
    </row>
    <row r="740" spans="9:9" ht="15.75" customHeight="1" x14ac:dyDescent="0.35">
      <c r="I740" s="271"/>
    </row>
    <row r="741" spans="9:9" ht="15.75" customHeight="1" x14ac:dyDescent="0.35">
      <c r="I741" s="271"/>
    </row>
    <row r="742" spans="9:9" ht="15.75" customHeight="1" x14ac:dyDescent="0.35">
      <c r="I742" s="271"/>
    </row>
    <row r="743" spans="9:9" ht="15.75" customHeight="1" x14ac:dyDescent="0.35">
      <c r="I743" s="271"/>
    </row>
    <row r="744" spans="9:9" ht="15.75" customHeight="1" x14ac:dyDescent="0.35">
      <c r="I744" s="271"/>
    </row>
    <row r="745" spans="9:9" ht="15.75" customHeight="1" x14ac:dyDescent="0.35">
      <c r="I745" s="271"/>
    </row>
    <row r="746" spans="9:9" ht="15.75" customHeight="1" x14ac:dyDescent="0.35">
      <c r="I746" s="271"/>
    </row>
    <row r="747" spans="9:9" ht="15.75" customHeight="1" x14ac:dyDescent="0.35">
      <c r="I747" s="271"/>
    </row>
    <row r="748" spans="9:9" ht="15.75" customHeight="1" x14ac:dyDescent="0.35">
      <c r="I748" s="271"/>
    </row>
    <row r="749" spans="9:9" ht="15.75" customHeight="1" x14ac:dyDescent="0.35">
      <c r="I749" s="271"/>
    </row>
    <row r="750" spans="9:9" ht="15.75" customHeight="1" x14ac:dyDescent="0.35">
      <c r="I750" s="271"/>
    </row>
    <row r="751" spans="9:9" ht="15.75" customHeight="1" x14ac:dyDescent="0.35">
      <c r="I751" s="271"/>
    </row>
    <row r="752" spans="9:9" ht="15.75" customHeight="1" x14ac:dyDescent="0.35">
      <c r="I752" s="271"/>
    </row>
    <row r="753" spans="9:9" ht="15.75" customHeight="1" x14ac:dyDescent="0.35">
      <c r="I753" s="271"/>
    </row>
    <row r="754" spans="9:9" ht="15.75" customHeight="1" x14ac:dyDescent="0.35">
      <c r="I754" s="271"/>
    </row>
    <row r="755" spans="9:9" ht="15.75" customHeight="1" x14ac:dyDescent="0.35">
      <c r="I755" s="271"/>
    </row>
    <row r="756" spans="9:9" ht="15.75" customHeight="1" x14ac:dyDescent="0.35">
      <c r="I756" s="271"/>
    </row>
    <row r="757" spans="9:9" ht="15.75" customHeight="1" x14ac:dyDescent="0.35">
      <c r="I757" s="271"/>
    </row>
    <row r="758" spans="9:9" ht="15.75" customHeight="1" x14ac:dyDescent="0.35">
      <c r="I758" s="271"/>
    </row>
    <row r="759" spans="9:9" ht="15.75" customHeight="1" x14ac:dyDescent="0.35">
      <c r="I759" s="271"/>
    </row>
    <row r="760" spans="9:9" ht="15.75" customHeight="1" x14ac:dyDescent="0.35">
      <c r="I760" s="271"/>
    </row>
    <row r="761" spans="9:9" ht="15.75" customHeight="1" x14ac:dyDescent="0.35">
      <c r="I761" s="271"/>
    </row>
    <row r="762" spans="9:9" ht="15.75" customHeight="1" x14ac:dyDescent="0.35">
      <c r="I762" s="271"/>
    </row>
    <row r="763" spans="9:9" ht="15.75" customHeight="1" x14ac:dyDescent="0.35">
      <c r="I763" s="271"/>
    </row>
    <row r="764" spans="9:9" ht="15.75" customHeight="1" x14ac:dyDescent="0.35">
      <c r="I764" s="271"/>
    </row>
    <row r="765" spans="9:9" ht="15.75" customHeight="1" x14ac:dyDescent="0.35">
      <c r="I765" s="271"/>
    </row>
    <row r="766" spans="9:9" ht="15.75" customHeight="1" x14ac:dyDescent="0.35">
      <c r="I766" s="271"/>
    </row>
    <row r="767" spans="9:9" ht="15.75" customHeight="1" x14ac:dyDescent="0.35">
      <c r="I767" s="271"/>
    </row>
    <row r="768" spans="9:9" ht="15.75" customHeight="1" x14ac:dyDescent="0.35">
      <c r="I768" s="271"/>
    </row>
    <row r="769" spans="9:9" ht="15.75" customHeight="1" x14ac:dyDescent="0.35">
      <c r="I769" s="271"/>
    </row>
    <row r="770" spans="9:9" ht="15.75" customHeight="1" x14ac:dyDescent="0.35">
      <c r="I770" s="271"/>
    </row>
    <row r="771" spans="9:9" ht="15.75" customHeight="1" x14ac:dyDescent="0.35">
      <c r="I771" s="271"/>
    </row>
    <row r="772" spans="9:9" ht="15.75" customHeight="1" x14ac:dyDescent="0.35">
      <c r="I772" s="271"/>
    </row>
    <row r="773" spans="9:9" ht="15.75" customHeight="1" x14ac:dyDescent="0.35">
      <c r="I773" s="271"/>
    </row>
    <row r="774" spans="9:9" ht="15.75" customHeight="1" x14ac:dyDescent="0.35">
      <c r="I774" s="271"/>
    </row>
    <row r="775" spans="9:9" ht="15.75" customHeight="1" x14ac:dyDescent="0.35">
      <c r="I775" s="271"/>
    </row>
    <row r="776" spans="9:9" ht="15.75" customHeight="1" x14ac:dyDescent="0.35">
      <c r="I776" s="271"/>
    </row>
    <row r="777" spans="9:9" ht="15.75" customHeight="1" x14ac:dyDescent="0.35">
      <c r="I777" s="271"/>
    </row>
    <row r="778" spans="9:9" ht="15.75" customHeight="1" x14ac:dyDescent="0.35">
      <c r="I778" s="271"/>
    </row>
    <row r="779" spans="9:9" ht="15.75" customHeight="1" x14ac:dyDescent="0.35">
      <c r="I779" s="271"/>
    </row>
    <row r="780" spans="9:9" ht="15.75" customHeight="1" x14ac:dyDescent="0.35">
      <c r="I780" s="271"/>
    </row>
    <row r="781" spans="9:9" ht="15.75" customHeight="1" x14ac:dyDescent="0.35">
      <c r="I781" s="271"/>
    </row>
    <row r="782" spans="9:9" ht="15.75" customHeight="1" x14ac:dyDescent="0.35">
      <c r="I782" s="271"/>
    </row>
    <row r="783" spans="9:9" ht="15.75" customHeight="1" x14ac:dyDescent="0.35">
      <c r="I783" s="271"/>
    </row>
    <row r="784" spans="9:9" ht="15.75" customHeight="1" x14ac:dyDescent="0.35">
      <c r="I784" s="271"/>
    </row>
    <row r="785" spans="9:9" ht="15.75" customHeight="1" x14ac:dyDescent="0.35">
      <c r="I785" s="271"/>
    </row>
    <row r="786" spans="9:9" ht="15.75" customHeight="1" x14ac:dyDescent="0.35">
      <c r="I786" s="271"/>
    </row>
    <row r="787" spans="9:9" ht="15.75" customHeight="1" x14ac:dyDescent="0.35">
      <c r="I787" s="271"/>
    </row>
    <row r="788" spans="9:9" ht="15.75" customHeight="1" x14ac:dyDescent="0.35">
      <c r="I788" s="271"/>
    </row>
    <row r="789" spans="9:9" ht="15.75" customHeight="1" x14ac:dyDescent="0.35">
      <c r="I789" s="271"/>
    </row>
    <row r="790" spans="9:9" ht="15.75" customHeight="1" x14ac:dyDescent="0.35">
      <c r="I790" s="271"/>
    </row>
    <row r="791" spans="9:9" ht="15.75" customHeight="1" x14ac:dyDescent="0.35">
      <c r="I791" s="271"/>
    </row>
    <row r="792" spans="9:9" ht="15.75" customHeight="1" x14ac:dyDescent="0.35">
      <c r="I792" s="271"/>
    </row>
    <row r="793" spans="9:9" ht="15.75" customHeight="1" x14ac:dyDescent="0.35">
      <c r="I793" s="271"/>
    </row>
    <row r="794" spans="9:9" ht="15.75" customHeight="1" x14ac:dyDescent="0.35">
      <c r="I794" s="271"/>
    </row>
    <row r="795" spans="9:9" ht="15.75" customHeight="1" x14ac:dyDescent="0.35">
      <c r="I795" s="271"/>
    </row>
    <row r="796" spans="9:9" ht="15.75" customHeight="1" x14ac:dyDescent="0.35">
      <c r="I796" s="271"/>
    </row>
    <row r="797" spans="9:9" ht="15.75" customHeight="1" x14ac:dyDescent="0.35">
      <c r="I797" s="271"/>
    </row>
    <row r="798" spans="9:9" ht="15.75" customHeight="1" x14ac:dyDescent="0.35">
      <c r="I798" s="271"/>
    </row>
    <row r="799" spans="9:9" ht="15.75" customHeight="1" x14ac:dyDescent="0.35">
      <c r="I799" s="271"/>
    </row>
    <row r="800" spans="9:9" ht="15.75" customHeight="1" x14ac:dyDescent="0.35">
      <c r="I800" s="271"/>
    </row>
    <row r="801" spans="9:9" ht="15.75" customHeight="1" x14ac:dyDescent="0.35">
      <c r="I801" s="271"/>
    </row>
    <row r="802" spans="9:9" ht="15.75" customHeight="1" x14ac:dyDescent="0.35">
      <c r="I802" s="271"/>
    </row>
    <row r="803" spans="9:9" ht="15.75" customHeight="1" x14ac:dyDescent="0.35">
      <c r="I803" s="271"/>
    </row>
    <row r="804" spans="9:9" ht="15.75" customHeight="1" x14ac:dyDescent="0.35">
      <c r="I804" s="271"/>
    </row>
    <row r="805" spans="9:9" ht="15.75" customHeight="1" x14ac:dyDescent="0.35">
      <c r="I805" s="271"/>
    </row>
    <row r="806" spans="9:9" ht="15.75" customHeight="1" x14ac:dyDescent="0.35">
      <c r="I806" s="271"/>
    </row>
    <row r="807" spans="9:9" ht="15.75" customHeight="1" x14ac:dyDescent="0.35">
      <c r="I807" s="271"/>
    </row>
    <row r="808" spans="9:9" ht="15.75" customHeight="1" x14ac:dyDescent="0.35">
      <c r="I808" s="271"/>
    </row>
    <row r="809" spans="9:9" ht="15.75" customHeight="1" x14ac:dyDescent="0.35">
      <c r="I809" s="271"/>
    </row>
    <row r="810" spans="9:9" ht="15.75" customHeight="1" x14ac:dyDescent="0.35">
      <c r="I810" s="271"/>
    </row>
    <row r="811" spans="9:9" ht="15.75" customHeight="1" x14ac:dyDescent="0.35">
      <c r="I811" s="271"/>
    </row>
    <row r="812" spans="9:9" ht="15.75" customHeight="1" x14ac:dyDescent="0.35">
      <c r="I812" s="271"/>
    </row>
    <row r="813" spans="9:9" ht="15.75" customHeight="1" x14ac:dyDescent="0.35">
      <c r="I813" s="271"/>
    </row>
    <row r="814" spans="9:9" ht="15.75" customHeight="1" x14ac:dyDescent="0.35">
      <c r="I814" s="271"/>
    </row>
    <row r="815" spans="9:9" ht="15.75" customHeight="1" x14ac:dyDescent="0.35">
      <c r="I815" s="271"/>
    </row>
    <row r="816" spans="9:9" ht="15.75" customHeight="1" x14ac:dyDescent="0.35">
      <c r="I816" s="271"/>
    </row>
    <row r="817" spans="9:9" ht="15.75" customHeight="1" x14ac:dyDescent="0.35">
      <c r="I817" s="271"/>
    </row>
    <row r="818" spans="9:9" ht="15.75" customHeight="1" x14ac:dyDescent="0.35">
      <c r="I818" s="271"/>
    </row>
    <row r="819" spans="9:9" ht="15.75" customHeight="1" x14ac:dyDescent="0.35">
      <c r="I819" s="271"/>
    </row>
    <row r="820" spans="9:9" ht="15.75" customHeight="1" x14ac:dyDescent="0.35">
      <c r="I820" s="271"/>
    </row>
    <row r="821" spans="9:9" ht="15.75" customHeight="1" x14ac:dyDescent="0.35">
      <c r="I821" s="271"/>
    </row>
    <row r="822" spans="9:9" ht="15.75" customHeight="1" x14ac:dyDescent="0.35">
      <c r="I822" s="271"/>
    </row>
    <row r="823" spans="9:9" ht="15.75" customHeight="1" x14ac:dyDescent="0.35">
      <c r="I823" s="271"/>
    </row>
    <row r="824" spans="9:9" ht="15.75" customHeight="1" x14ac:dyDescent="0.35">
      <c r="I824" s="271"/>
    </row>
    <row r="825" spans="9:9" ht="15.75" customHeight="1" x14ac:dyDescent="0.35">
      <c r="I825" s="271"/>
    </row>
    <row r="826" spans="9:9" ht="15.75" customHeight="1" x14ac:dyDescent="0.35">
      <c r="I826" s="271"/>
    </row>
    <row r="827" spans="9:9" ht="15.75" customHeight="1" x14ac:dyDescent="0.35">
      <c r="I827" s="271"/>
    </row>
    <row r="828" spans="9:9" ht="15.75" customHeight="1" x14ac:dyDescent="0.35">
      <c r="I828" s="271"/>
    </row>
    <row r="829" spans="9:9" ht="15.75" customHeight="1" x14ac:dyDescent="0.35">
      <c r="I829" s="271"/>
    </row>
    <row r="830" spans="9:9" ht="15.75" customHeight="1" x14ac:dyDescent="0.35">
      <c r="I830" s="271"/>
    </row>
    <row r="831" spans="9:9" ht="15.75" customHeight="1" x14ac:dyDescent="0.35">
      <c r="I831" s="271"/>
    </row>
    <row r="832" spans="9:9" ht="15.75" customHeight="1" x14ac:dyDescent="0.35">
      <c r="I832" s="271"/>
    </row>
    <row r="833" spans="9:9" ht="15.75" customHeight="1" x14ac:dyDescent="0.35">
      <c r="I833" s="271"/>
    </row>
    <row r="834" spans="9:9" ht="15.75" customHeight="1" x14ac:dyDescent="0.35">
      <c r="I834" s="271"/>
    </row>
    <row r="835" spans="9:9" ht="15.75" customHeight="1" x14ac:dyDescent="0.35">
      <c r="I835" s="271"/>
    </row>
    <row r="836" spans="9:9" ht="15.75" customHeight="1" x14ac:dyDescent="0.35">
      <c r="I836" s="271"/>
    </row>
    <row r="837" spans="9:9" ht="15.75" customHeight="1" x14ac:dyDescent="0.35">
      <c r="I837" s="271"/>
    </row>
    <row r="838" spans="9:9" ht="15.75" customHeight="1" x14ac:dyDescent="0.35">
      <c r="I838" s="271"/>
    </row>
    <row r="839" spans="9:9" ht="15.75" customHeight="1" x14ac:dyDescent="0.35">
      <c r="I839" s="271"/>
    </row>
    <row r="840" spans="9:9" ht="15.75" customHeight="1" x14ac:dyDescent="0.35">
      <c r="I840" s="271"/>
    </row>
    <row r="841" spans="9:9" ht="15.75" customHeight="1" x14ac:dyDescent="0.35">
      <c r="I841" s="271"/>
    </row>
    <row r="842" spans="9:9" ht="15.75" customHeight="1" x14ac:dyDescent="0.35">
      <c r="I842" s="271"/>
    </row>
    <row r="843" spans="9:9" ht="15.75" customHeight="1" x14ac:dyDescent="0.35">
      <c r="I843" s="271"/>
    </row>
    <row r="844" spans="9:9" ht="15.75" customHeight="1" x14ac:dyDescent="0.35">
      <c r="I844" s="271"/>
    </row>
    <row r="845" spans="9:9" ht="15.75" customHeight="1" x14ac:dyDescent="0.35">
      <c r="I845" s="271"/>
    </row>
    <row r="846" spans="9:9" ht="15.75" customHeight="1" x14ac:dyDescent="0.35">
      <c r="I846" s="271"/>
    </row>
    <row r="847" spans="9:9" ht="15.75" customHeight="1" x14ac:dyDescent="0.35">
      <c r="I847" s="271"/>
    </row>
    <row r="848" spans="9:9" ht="15.75" customHeight="1" x14ac:dyDescent="0.35">
      <c r="I848" s="271"/>
    </row>
    <row r="849" spans="9:9" ht="15.75" customHeight="1" x14ac:dyDescent="0.35">
      <c r="I849" s="271"/>
    </row>
    <row r="850" spans="9:9" ht="15.75" customHeight="1" x14ac:dyDescent="0.35">
      <c r="I850" s="271"/>
    </row>
    <row r="851" spans="9:9" ht="15.75" customHeight="1" x14ac:dyDescent="0.35">
      <c r="I851" s="271"/>
    </row>
    <row r="852" spans="9:9" ht="15.75" customHeight="1" x14ac:dyDescent="0.35">
      <c r="I852" s="271"/>
    </row>
    <row r="853" spans="9:9" ht="15.75" customHeight="1" x14ac:dyDescent="0.35">
      <c r="I853" s="271"/>
    </row>
    <row r="854" spans="9:9" ht="15.75" customHeight="1" x14ac:dyDescent="0.35">
      <c r="I854" s="271"/>
    </row>
    <row r="855" spans="9:9" ht="15.75" customHeight="1" x14ac:dyDescent="0.35">
      <c r="I855" s="271"/>
    </row>
    <row r="856" spans="9:9" ht="15.75" customHeight="1" x14ac:dyDescent="0.35">
      <c r="I856" s="271"/>
    </row>
    <row r="857" spans="9:9" ht="15.75" customHeight="1" x14ac:dyDescent="0.35">
      <c r="I857" s="271"/>
    </row>
    <row r="858" spans="9:9" ht="15.75" customHeight="1" x14ac:dyDescent="0.35">
      <c r="I858" s="271"/>
    </row>
    <row r="859" spans="9:9" ht="15.75" customHeight="1" x14ac:dyDescent="0.35">
      <c r="I859" s="271"/>
    </row>
    <row r="860" spans="9:9" ht="15.75" customHeight="1" x14ac:dyDescent="0.35">
      <c r="I860" s="271"/>
    </row>
    <row r="861" spans="9:9" ht="15.75" customHeight="1" x14ac:dyDescent="0.35">
      <c r="I861" s="271"/>
    </row>
    <row r="862" spans="9:9" ht="15.75" customHeight="1" x14ac:dyDescent="0.35">
      <c r="I862" s="271"/>
    </row>
    <row r="863" spans="9:9" ht="15.75" customHeight="1" x14ac:dyDescent="0.35">
      <c r="I863" s="271"/>
    </row>
    <row r="864" spans="9:9" ht="15.75" customHeight="1" x14ac:dyDescent="0.35">
      <c r="I864" s="271"/>
    </row>
    <row r="865" spans="9:9" ht="15.75" customHeight="1" x14ac:dyDescent="0.35">
      <c r="I865" s="271"/>
    </row>
    <row r="866" spans="9:9" ht="15.75" customHeight="1" x14ac:dyDescent="0.35">
      <c r="I866" s="271"/>
    </row>
    <row r="867" spans="9:9" ht="15.75" customHeight="1" x14ac:dyDescent="0.35">
      <c r="I867" s="271"/>
    </row>
    <row r="868" spans="9:9" ht="15.75" customHeight="1" x14ac:dyDescent="0.35">
      <c r="I868" s="271"/>
    </row>
    <row r="869" spans="9:9" ht="15.75" customHeight="1" x14ac:dyDescent="0.35">
      <c r="I869" s="271"/>
    </row>
    <row r="870" spans="9:9" ht="15.75" customHeight="1" x14ac:dyDescent="0.35">
      <c r="I870" s="271"/>
    </row>
    <row r="871" spans="9:9" ht="15.75" customHeight="1" x14ac:dyDescent="0.35">
      <c r="I871" s="271"/>
    </row>
    <row r="872" spans="9:9" ht="15.75" customHeight="1" x14ac:dyDescent="0.35">
      <c r="I872" s="271"/>
    </row>
    <row r="873" spans="9:9" ht="15.75" customHeight="1" x14ac:dyDescent="0.35">
      <c r="I873" s="271"/>
    </row>
    <row r="874" spans="9:9" ht="15.75" customHeight="1" x14ac:dyDescent="0.35">
      <c r="I874" s="271"/>
    </row>
    <row r="875" spans="9:9" ht="15.75" customHeight="1" x14ac:dyDescent="0.35">
      <c r="I875" s="271"/>
    </row>
    <row r="876" spans="9:9" ht="15.75" customHeight="1" x14ac:dyDescent="0.35">
      <c r="I876" s="271"/>
    </row>
    <row r="877" spans="9:9" ht="15.75" customHeight="1" x14ac:dyDescent="0.35">
      <c r="I877" s="271"/>
    </row>
    <row r="878" spans="9:9" ht="15.75" customHeight="1" x14ac:dyDescent="0.35">
      <c r="I878" s="271"/>
    </row>
    <row r="879" spans="9:9" ht="15.75" customHeight="1" x14ac:dyDescent="0.35">
      <c r="I879" s="271"/>
    </row>
    <row r="880" spans="9:9" ht="15.75" customHeight="1" x14ac:dyDescent="0.35">
      <c r="I880" s="271"/>
    </row>
    <row r="881" spans="9:9" ht="15.75" customHeight="1" x14ac:dyDescent="0.35">
      <c r="I881" s="271"/>
    </row>
    <row r="882" spans="9:9" ht="15.75" customHeight="1" x14ac:dyDescent="0.35">
      <c r="I882" s="271"/>
    </row>
    <row r="883" spans="9:9" ht="15.75" customHeight="1" x14ac:dyDescent="0.35">
      <c r="I883" s="271"/>
    </row>
    <row r="884" spans="9:9" ht="15.75" customHeight="1" x14ac:dyDescent="0.35">
      <c r="I884" s="271"/>
    </row>
    <row r="885" spans="9:9" ht="15.75" customHeight="1" x14ac:dyDescent="0.35">
      <c r="I885" s="271"/>
    </row>
    <row r="886" spans="9:9" ht="15.75" customHeight="1" x14ac:dyDescent="0.35">
      <c r="I886" s="271"/>
    </row>
    <row r="887" spans="9:9" ht="15.75" customHeight="1" x14ac:dyDescent="0.35">
      <c r="I887" s="271"/>
    </row>
    <row r="888" spans="9:9" ht="15.75" customHeight="1" x14ac:dyDescent="0.35">
      <c r="I888" s="271"/>
    </row>
    <row r="889" spans="9:9" ht="15.75" customHeight="1" x14ac:dyDescent="0.35">
      <c r="I889" s="271"/>
    </row>
    <row r="890" spans="9:9" ht="15.75" customHeight="1" x14ac:dyDescent="0.35">
      <c r="I890" s="271"/>
    </row>
    <row r="891" spans="9:9" ht="15.75" customHeight="1" x14ac:dyDescent="0.35">
      <c r="I891" s="271"/>
    </row>
    <row r="892" spans="9:9" ht="15.75" customHeight="1" x14ac:dyDescent="0.35">
      <c r="I892" s="271"/>
    </row>
    <row r="893" spans="9:9" ht="15.75" customHeight="1" x14ac:dyDescent="0.35">
      <c r="I893" s="271"/>
    </row>
    <row r="894" spans="9:9" ht="15.75" customHeight="1" x14ac:dyDescent="0.35">
      <c r="I894" s="271"/>
    </row>
    <row r="895" spans="9:9" ht="15.75" customHeight="1" x14ac:dyDescent="0.35">
      <c r="I895" s="271"/>
    </row>
    <row r="896" spans="9:9" ht="15.75" customHeight="1" x14ac:dyDescent="0.35">
      <c r="I896" s="271"/>
    </row>
    <row r="897" spans="9:9" ht="15.75" customHeight="1" x14ac:dyDescent="0.35">
      <c r="I897" s="271"/>
    </row>
    <row r="898" spans="9:9" ht="15.75" customHeight="1" x14ac:dyDescent="0.35">
      <c r="I898" s="271"/>
    </row>
    <row r="899" spans="9:9" ht="15.75" customHeight="1" x14ac:dyDescent="0.35">
      <c r="I899" s="271"/>
    </row>
    <row r="900" spans="9:9" ht="15.75" customHeight="1" x14ac:dyDescent="0.35">
      <c r="I900" s="271"/>
    </row>
    <row r="901" spans="9:9" ht="15.75" customHeight="1" x14ac:dyDescent="0.35">
      <c r="I901" s="271"/>
    </row>
    <row r="902" spans="9:9" ht="15.75" customHeight="1" x14ac:dyDescent="0.35">
      <c r="I902" s="271"/>
    </row>
    <row r="903" spans="9:9" ht="15.75" customHeight="1" x14ac:dyDescent="0.35">
      <c r="I903" s="271"/>
    </row>
    <row r="904" spans="9:9" ht="15.75" customHeight="1" x14ac:dyDescent="0.35">
      <c r="I904" s="271"/>
    </row>
    <row r="905" spans="9:9" ht="15.75" customHeight="1" x14ac:dyDescent="0.35">
      <c r="I905" s="271"/>
    </row>
    <row r="906" spans="9:9" ht="15.75" customHeight="1" x14ac:dyDescent="0.35">
      <c r="I906" s="271"/>
    </row>
    <row r="907" spans="9:9" ht="15.75" customHeight="1" x14ac:dyDescent="0.35">
      <c r="I907" s="271"/>
    </row>
    <row r="908" spans="9:9" ht="15.75" customHeight="1" x14ac:dyDescent="0.35">
      <c r="I908" s="271"/>
    </row>
    <row r="909" spans="9:9" ht="15.75" customHeight="1" x14ac:dyDescent="0.35">
      <c r="I909" s="271"/>
    </row>
    <row r="910" spans="9:9" ht="15.75" customHeight="1" x14ac:dyDescent="0.35">
      <c r="I910" s="271"/>
    </row>
    <row r="911" spans="9:9" ht="15.75" customHeight="1" x14ac:dyDescent="0.35">
      <c r="I911" s="271"/>
    </row>
    <row r="912" spans="9:9" ht="15.75" customHeight="1" x14ac:dyDescent="0.35">
      <c r="I912" s="271"/>
    </row>
    <row r="913" spans="9:9" ht="15" customHeight="1" x14ac:dyDescent="0.35">
      <c r="I913" s="271"/>
    </row>
    <row r="914" spans="9:9" ht="15" customHeight="1" x14ac:dyDescent="0.35">
      <c r="I914" s="271"/>
    </row>
    <row r="915" spans="9:9" ht="15" customHeight="1" x14ac:dyDescent="0.35">
      <c r="I915" s="271"/>
    </row>
    <row r="916" spans="9:9" ht="15" customHeight="1" x14ac:dyDescent="0.35">
      <c r="I916" s="271"/>
    </row>
    <row r="917" spans="9:9" ht="15" customHeight="1" x14ac:dyDescent="0.35">
      <c r="I917" s="271"/>
    </row>
    <row r="918" spans="9:9" ht="15" customHeight="1" x14ac:dyDescent="0.35">
      <c r="I918" s="271"/>
    </row>
    <row r="919" spans="9:9" ht="15" customHeight="1" x14ac:dyDescent="0.35">
      <c r="I919" s="271"/>
    </row>
    <row r="920" spans="9:9" ht="15" customHeight="1" x14ac:dyDescent="0.35">
      <c r="I920" s="271"/>
    </row>
    <row r="921" spans="9:9" ht="15" customHeight="1" x14ac:dyDescent="0.35">
      <c r="I921" s="271"/>
    </row>
    <row r="922" spans="9:9" ht="15" customHeight="1" x14ac:dyDescent="0.35">
      <c r="I922" s="271"/>
    </row>
    <row r="923" spans="9:9" ht="15" customHeight="1" x14ac:dyDescent="0.35">
      <c r="I923" s="271"/>
    </row>
    <row r="924" spans="9:9" ht="15" customHeight="1" x14ac:dyDescent="0.35">
      <c r="I924" s="271"/>
    </row>
    <row r="925" spans="9:9" ht="15" customHeight="1" x14ac:dyDescent="0.35">
      <c r="I925" s="271"/>
    </row>
    <row r="926" spans="9:9" ht="15" customHeight="1" x14ac:dyDescent="0.35">
      <c r="I926" s="271"/>
    </row>
    <row r="927" spans="9:9" ht="15" customHeight="1" x14ac:dyDescent="0.35">
      <c r="I927" s="271"/>
    </row>
    <row r="928" spans="9:9" ht="15" customHeight="1" x14ac:dyDescent="0.35">
      <c r="I928" s="271"/>
    </row>
    <row r="929" spans="9:9" ht="15" customHeight="1" x14ac:dyDescent="0.35">
      <c r="I929" s="271"/>
    </row>
    <row r="930" spans="9:9" ht="15" customHeight="1" x14ac:dyDescent="0.35">
      <c r="I930" s="271"/>
    </row>
    <row r="931" spans="9:9" ht="15" customHeight="1" x14ac:dyDescent="0.35">
      <c r="I931" s="271"/>
    </row>
    <row r="932" spans="9:9" ht="15" customHeight="1" x14ac:dyDescent="0.35">
      <c r="I932" s="271"/>
    </row>
    <row r="933" spans="9:9" ht="15" customHeight="1" x14ac:dyDescent="0.35">
      <c r="I933" s="271"/>
    </row>
    <row r="934" spans="9:9" ht="15" customHeight="1" x14ac:dyDescent="0.35">
      <c r="I934" s="271"/>
    </row>
    <row r="935" spans="9:9" ht="15" customHeight="1" x14ac:dyDescent="0.35">
      <c r="I935" s="271"/>
    </row>
    <row r="936" spans="9:9" ht="15" customHeight="1" x14ac:dyDescent="0.35">
      <c r="I936" s="271"/>
    </row>
    <row r="937" spans="9:9" ht="15" customHeight="1" x14ac:dyDescent="0.35">
      <c r="I937" s="271"/>
    </row>
    <row r="938" spans="9:9" ht="15" customHeight="1" x14ac:dyDescent="0.35">
      <c r="I938" s="271"/>
    </row>
    <row r="939" spans="9:9" ht="15" customHeight="1" x14ac:dyDescent="0.35">
      <c r="I939" s="271"/>
    </row>
    <row r="940" spans="9:9" ht="15" customHeight="1" x14ac:dyDescent="0.35">
      <c r="I940" s="271"/>
    </row>
    <row r="941" spans="9:9" ht="15" customHeight="1" x14ac:dyDescent="0.35">
      <c r="I941" s="271"/>
    </row>
    <row r="942" spans="9:9" ht="15" customHeight="1" x14ac:dyDescent="0.35">
      <c r="I942" s="271"/>
    </row>
    <row r="943" spans="9:9" ht="15" customHeight="1" x14ac:dyDescent="0.35">
      <c r="I943" s="271"/>
    </row>
    <row r="944" spans="9:9" ht="15" customHeight="1" x14ac:dyDescent="0.35">
      <c r="I944" s="271"/>
    </row>
    <row r="945" spans="9:9" ht="15" customHeight="1" x14ac:dyDescent="0.35">
      <c r="I945" s="271"/>
    </row>
    <row r="946" spans="9:9" ht="15" customHeight="1" x14ac:dyDescent="0.35">
      <c r="I946" s="271"/>
    </row>
    <row r="947" spans="9:9" ht="15" customHeight="1" x14ac:dyDescent="0.35">
      <c r="I947" s="271"/>
    </row>
    <row r="948" spans="9:9" ht="15" customHeight="1" x14ac:dyDescent="0.35">
      <c r="I948" s="271"/>
    </row>
    <row r="949" spans="9:9" ht="15" customHeight="1" x14ac:dyDescent="0.35">
      <c r="I949" s="271"/>
    </row>
    <row r="950" spans="9:9" ht="15" customHeight="1" x14ac:dyDescent="0.35">
      <c r="I950" s="271"/>
    </row>
    <row r="951" spans="9:9" ht="15" customHeight="1" x14ac:dyDescent="0.35">
      <c r="I951" s="271"/>
    </row>
    <row r="952" spans="9:9" ht="15" customHeight="1" x14ac:dyDescent="0.35">
      <c r="I952" s="271"/>
    </row>
    <row r="953" spans="9:9" ht="15" customHeight="1" x14ac:dyDescent="0.35">
      <c r="I953" s="271"/>
    </row>
    <row r="954" spans="9:9" ht="15" customHeight="1" x14ac:dyDescent="0.35">
      <c r="I954" s="271"/>
    </row>
    <row r="955" spans="9:9" ht="15" customHeight="1" x14ac:dyDescent="0.35">
      <c r="I955" s="271"/>
    </row>
    <row r="956" spans="9:9" ht="15" customHeight="1" x14ac:dyDescent="0.35">
      <c r="I956" s="271"/>
    </row>
    <row r="957" spans="9:9" ht="15" customHeight="1" x14ac:dyDescent="0.35">
      <c r="I957" s="271"/>
    </row>
    <row r="958" spans="9:9" ht="15" customHeight="1" x14ac:dyDescent="0.35">
      <c r="I958" s="271"/>
    </row>
    <row r="959" spans="9:9" ht="15" customHeight="1" x14ac:dyDescent="0.35">
      <c r="I959" s="271"/>
    </row>
    <row r="960" spans="9:9" ht="15" customHeight="1" x14ac:dyDescent="0.35">
      <c r="I960" s="271"/>
    </row>
    <row r="961" spans="9:9" ht="15" customHeight="1" x14ac:dyDescent="0.35">
      <c r="I961" s="271"/>
    </row>
    <row r="962" spans="9:9" ht="15" customHeight="1" x14ac:dyDescent="0.35">
      <c r="I962" s="271"/>
    </row>
    <row r="963" spans="9:9" ht="15" customHeight="1" x14ac:dyDescent="0.35">
      <c r="I963" s="271"/>
    </row>
    <row r="964" spans="9:9" ht="15" customHeight="1" x14ac:dyDescent="0.35">
      <c r="I964" s="271"/>
    </row>
    <row r="965" spans="9:9" ht="15" customHeight="1" x14ac:dyDescent="0.35">
      <c r="I965" s="271"/>
    </row>
    <row r="966" spans="9:9" ht="15" customHeight="1" x14ac:dyDescent="0.35">
      <c r="I966" s="271"/>
    </row>
    <row r="967" spans="9:9" ht="15" customHeight="1" x14ac:dyDescent="0.35">
      <c r="I967" s="271"/>
    </row>
    <row r="968" spans="9:9" ht="15" customHeight="1" x14ac:dyDescent="0.35">
      <c r="I968" s="271"/>
    </row>
    <row r="969" spans="9:9" ht="15" customHeight="1" x14ac:dyDescent="0.35">
      <c r="I969" s="271"/>
    </row>
    <row r="970" spans="9:9" ht="15" customHeight="1" x14ac:dyDescent="0.35">
      <c r="I970" s="271"/>
    </row>
    <row r="971" spans="9:9" ht="15" customHeight="1" x14ac:dyDescent="0.35">
      <c r="I971" s="271"/>
    </row>
    <row r="972" spans="9:9" ht="15" customHeight="1" x14ac:dyDescent="0.35">
      <c r="I972" s="271"/>
    </row>
    <row r="973" spans="9:9" ht="15" customHeight="1" x14ac:dyDescent="0.35">
      <c r="I973" s="271"/>
    </row>
    <row r="974" spans="9:9" ht="15" customHeight="1" x14ac:dyDescent="0.35">
      <c r="I974" s="271"/>
    </row>
    <row r="975" spans="9:9" ht="15" customHeight="1" x14ac:dyDescent="0.35">
      <c r="I975" s="271"/>
    </row>
    <row r="976" spans="9:9" ht="15" customHeight="1" x14ac:dyDescent="0.35">
      <c r="I976" s="271"/>
    </row>
    <row r="977" spans="9:9" ht="15" customHeight="1" x14ac:dyDescent="0.35">
      <c r="I977" s="271"/>
    </row>
    <row r="978" spans="9:9" ht="15" customHeight="1" x14ac:dyDescent="0.35">
      <c r="I978" s="271"/>
    </row>
    <row r="979" spans="9:9" ht="15" customHeight="1" x14ac:dyDescent="0.35">
      <c r="I979" s="271"/>
    </row>
    <row r="980" spans="9:9" ht="15" customHeight="1" x14ac:dyDescent="0.35">
      <c r="I980" s="271"/>
    </row>
    <row r="981" spans="9:9" ht="15" customHeight="1" x14ac:dyDescent="0.35">
      <c r="I981" s="271"/>
    </row>
    <row r="982" spans="9:9" ht="15" customHeight="1" x14ac:dyDescent="0.35">
      <c r="I982" s="271"/>
    </row>
    <row r="983" spans="9:9" ht="15" customHeight="1" x14ac:dyDescent="0.35">
      <c r="I983" s="271"/>
    </row>
    <row r="984" spans="9:9" ht="15" customHeight="1" x14ac:dyDescent="0.35">
      <c r="I984" s="271"/>
    </row>
    <row r="985" spans="9:9" ht="15" customHeight="1" x14ac:dyDescent="0.35">
      <c r="I985" s="271"/>
    </row>
    <row r="986" spans="9:9" ht="15" customHeight="1" x14ac:dyDescent="0.35">
      <c r="I986" s="271"/>
    </row>
    <row r="987" spans="9:9" ht="15" customHeight="1" x14ac:dyDescent="0.35">
      <c r="I987" s="271"/>
    </row>
    <row r="988" spans="9:9" ht="15" customHeight="1" x14ac:dyDescent="0.35">
      <c r="I988" s="271"/>
    </row>
    <row r="989" spans="9:9" ht="15" customHeight="1" x14ac:dyDescent="0.35">
      <c r="I989" s="271"/>
    </row>
    <row r="990" spans="9:9" ht="15" customHeight="1" x14ac:dyDescent="0.35">
      <c r="I990" s="271"/>
    </row>
    <row r="991" spans="9:9" ht="15" customHeight="1" x14ac:dyDescent="0.35">
      <c r="I991" s="271"/>
    </row>
    <row r="992" spans="9:9" ht="15" customHeight="1" x14ac:dyDescent="0.35">
      <c r="I992" s="271"/>
    </row>
    <row r="993" spans="9:9" ht="15" customHeight="1" x14ac:dyDescent="0.35">
      <c r="I993" s="271"/>
    </row>
    <row r="994" spans="9:9" ht="15" customHeight="1" x14ac:dyDescent="0.35">
      <c r="I994" s="271"/>
    </row>
    <row r="995" spans="9:9" ht="15" customHeight="1" x14ac:dyDescent="0.35">
      <c r="I995" s="271"/>
    </row>
    <row r="996" spans="9:9" ht="15" customHeight="1" x14ac:dyDescent="0.35">
      <c r="I996" s="271"/>
    </row>
    <row r="997" spans="9:9" ht="15" customHeight="1" x14ac:dyDescent="0.35">
      <c r="I997" s="271"/>
    </row>
    <row r="998" spans="9:9" ht="15" customHeight="1" x14ac:dyDescent="0.35">
      <c r="I998" s="271"/>
    </row>
    <row r="999" spans="9:9" ht="15" customHeight="1" x14ac:dyDescent="0.35">
      <c r="I999" s="271"/>
    </row>
    <row r="1000" spans="9:9" ht="15" customHeight="1" x14ac:dyDescent="0.35">
      <c r="I1000" s="271"/>
    </row>
    <row r="1001" spans="9:9" ht="15" customHeight="1" x14ac:dyDescent="0.35">
      <c r="I1001" s="271"/>
    </row>
    <row r="1002" spans="9:9" ht="15" customHeight="1" x14ac:dyDescent="0.35">
      <c r="I1002" s="271"/>
    </row>
    <row r="1003" spans="9:9" ht="15" customHeight="1" x14ac:dyDescent="0.35">
      <c r="I1003" s="271"/>
    </row>
    <row r="1004" spans="9:9" ht="15" customHeight="1" x14ac:dyDescent="0.35">
      <c r="I1004" s="271"/>
    </row>
    <row r="1005" spans="9:9" ht="15" customHeight="1" x14ac:dyDescent="0.35">
      <c r="I1005" s="271"/>
    </row>
    <row r="1006" spans="9:9" ht="15" customHeight="1" x14ac:dyDescent="0.35">
      <c r="I1006" s="271"/>
    </row>
    <row r="1007" spans="9:9" ht="15" customHeight="1" x14ac:dyDescent="0.35">
      <c r="I1007" s="271"/>
    </row>
    <row r="1008" spans="9:9" ht="15" customHeight="1" x14ac:dyDescent="0.35">
      <c r="I1008" s="271"/>
    </row>
    <row r="1009" spans="9:9" ht="15" customHeight="1" x14ac:dyDescent="0.35">
      <c r="I1009" s="271"/>
    </row>
    <row r="1010" spans="9:9" ht="15" customHeight="1" x14ac:dyDescent="0.35">
      <c r="I1010" s="271"/>
    </row>
    <row r="1011" spans="9:9" ht="15" customHeight="1" x14ac:dyDescent="0.35">
      <c r="I1011" s="271"/>
    </row>
    <row r="1012" spans="9:9" ht="15" customHeight="1" x14ac:dyDescent="0.35">
      <c r="I1012" s="271"/>
    </row>
    <row r="1013" spans="9:9" ht="15" customHeight="1" x14ac:dyDescent="0.35">
      <c r="I1013" s="271"/>
    </row>
    <row r="1014" spans="9:9" ht="15" customHeight="1" x14ac:dyDescent="0.35">
      <c r="I1014" s="271"/>
    </row>
    <row r="1015" spans="9:9" ht="15" customHeight="1" x14ac:dyDescent="0.35">
      <c r="I1015" s="271"/>
    </row>
    <row r="1016" spans="9:9" ht="15" customHeight="1" x14ac:dyDescent="0.35">
      <c r="I1016" s="271"/>
    </row>
    <row r="1017" spans="9:9" ht="15" customHeight="1" x14ac:dyDescent="0.35">
      <c r="I1017" s="271"/>
    </row>
    <row r="1018" spans="9:9" ht="15" customHeight="1" x14ac:dyDescent="0.35">
      <c r="I1018" s="271"/>
    </row>
    <row r="1019" spans="9:9" ht="15" customHeight="1" x14ac:dyDescent="0.35">
      <c r="I1019" s="271"/>
    </row>
    <row r="1020" spans="9:9" ht="15" customHeight="1" x14ac:dyDescent="0.35">
      <c r="I1020" s="271"/>
    </row>
    <row r="1021" spans="9:9" ht="15" customHeight="1" x14ac:dyDescent="0.35">
      <c r="I1021" s="271"/>
    </row>
    <row r="1022" spans="9:9" ht="15" customHeight="1" x14ac:dyDescent="0.35">
      <c r="I1022" s="271"/>
    </row>
    <row r="1023" spans="9:9" ht="15" customHeight="1" x14ac:dyDescent="0.35">
      <c r="I1023" s="271"/>
    </row>
    <row r="1024" spans="9:9" ht="15" customHeight="1" x14ac:dyDescent="0.35">
      <c r="I1024" s="271"/>
    </row>
    <row r="1025" spans="9:9" ht="15" customHeight="1" x14ac:dyDescent="0.35">
      <c r="I1025" s="271"/>
    </row>
    <row r="1026" spans="9:9" ht="15" customHeight="1" x14ac:dyDescent="0.35">
      <c r="I1026" s="271"/>
    </row>
    <row r="1027" spans="9:9" ht="15" customHeight="1" x14ac:dyDescent="0.35">
      <c r="I1027" s="271"/>
    </row>
    <row r="1028" spans="9:9" ht="15" customHeight="1" x14ac:dyDescent="0.35">
      <c r="I1028" s="271"/>
    </row>
    <row r="1029" spans="9:9" ht="15" customHeight="1" x14ac:dyDescent="0.35">
      <c r="I1029" s="271"/>
    </row>
    <row r="1030" spans="9:9" ht="15" customHeight="1" x14ac:dyDescent="0.35">
      <c r="I1030" s="271"/>
    </row>
    <row r="1031" spans="9:9" ht="15" customHeight="1" x14ac:dyDescent="0.35">
      <c r="I1031" s="271"/>
    </row>
    <row r="1032" spans="9:9" ht="15" customHeight="1" x14ac:dyDescent="0.35">
      <c r="I1032" s="271"/>
    </row>
    <row r="1033" spans="9:9" ht="15" customHeight="1" x14ac:dyDescent="0.35">
      <c r="I1033" s="271"/>
    </row>
    <row r="1034" spans="9:9" ht="15" customHeight="1" x14ac:dyDescent="0.35">
      <c r="I1034" s="271"/>
    </row>
    <row r="1035" spans="9:9" ht="15" customHeight="1" x14ac:dyDescent="0.35">
      <c r="I1035" s="271"/>
    </row>
    <row r="1036" spans="9:9" ht="15" customHeight="1" x14ac:dyDescent="0.35">
      <c r="I1036" s="271"/>
    </row>
    <row r="1037" spans="9:9" ht="15" customHeight="1" x14ac:dyDescent="0.35">
      <c r="I1037" s="271"/>
    </row>
    <row r="1038" spans="9:9" ht="15" customHeight="1" x14ac:dyDescent="0.35">
      <c r="I1038" s="271"/>
    </row>
    <row r="1039" spans="9:9" ht="15" customHeight="1" x14ac:dyDescent="0.35">
      <c r="I1039" s="271"/>
    </row>
    <row r="1040" spans="9:9" ht="15" customHeight="1" x14ac:dyDescent="0.35">
      <c r="I1040" s="271"/>
    </row>
    <row r="1041" spans="9:9" ht="15" customHeight="1" x14ac:dyDescent="0.35">
      <c r="I1041" s="271"/>
    </row>
    <row r="1042" spans="9:9" ht="15" customHeight="1" x14ac:dyDescent="0.35">
      <c r="I1042" s="271"/>
    </row>
    <row r="1043" spans="9:9" ht="15" customHeight="1" x14ac:dyDescent="0.35">
      <c r="I1043" s="271"/>
    </row>
    <row r="1044" spans="9:9" ht="15" customHeight="1" x14ac:dyDescent="0.35">
      <c r="I1044" s="271"/>
    </row>
    <row r="1045" spans="9:9" ht="15" customHeight="1" x14ac:dyDescent="0.35">
      <c r="I1045" s="271"/>
    </row>
    <row r="1046" spans="9:9" ht="15" customHeight="1" x14ac:dyDescent="0.35">
      <c r="I1046" s="271"/>
    </row>
    <row r="1047" spans="9:9" ht="15" customHeight="1" x14ac:dyDescent="0.35">
      <c r="I1047" s="271"/>
    </row>
    <row r="1048" spans="9:9" ht="15" customHeight="1" x14ac:dyDescent="0.35">
      <c r="I1048" s="271"/>
    </row>
    <row r="1049" spans="9:9" ht="15" customHeight="1" x14ac:dyDescent="0.35">
      <c r="I1049" s="271"/>
    </row>
    <row r="1050" spans="9:9" ht="15" customHeight="1" x14ac:dyDescent="0.35">
      <c r="I1050" s="271"/>
    </row>
    <row r="1051" spans="9:9" ht="15" customHeight="1" x14ac:dyDescent="0.35">
      <c r="I1051" s="271"/>
    </row>
    <row r="1052" spans="9:9" ht="15" customHeight="1" x14ac:dyDescent="0.35">
      <c r="I1052" s="271"/>
    </row>
    <row r="1053" spans="9:9" ht="15" customHeight="1" x14ac:dyDescent="0.35">
      <c r="I1053" s="271"/>
    </row>
    <row r="1054" spans="9:9" ht="15" customHeight="1" x14ac:dyDescent="0.35">
      <c r="I1054" s="271"/>
    </row>
    <row r="1055" spans="9:9" ht="15" customHeight="1" x14ac:dyDescent="0.35">
      <c r="I1055" s="271"/>
    </row>
    <row r="1056" spans="9:9" ht="15" customHeight="1" x14ac:dyDescent="0.35">
      <c r="I1056" s="271"/>
    </row>
    <row r="1057" spans="9:9" ht="15" customHeight="1" x14ac:dyDescent="0.35">
      <c r="I1057" s="271"/>
    </row>
    <row r="1058" spans="9:9" ht="15" customHeight="1" x14ac:dyDescent="0.35">
      <c r="I1058" s="271"/>
    </row>
    <row r="1059" spans="9:9" ht="15" customHeight="1" x14ac:dyDescent="0.35">
      <c r="I1059" s="271"/>
    </row>
    <row r="1060" spans="9:9" ht="15" customHeight="1" x14ac:dyDescent="0.35">
      <c r="I1060" s="271"/>
    </row>
    <row r="1061" spans="9:9" ht="15" customHeight="1" x14ac:dyDescent="0.35">
      <c r="I1061" s="271"/>
    </row>
    <row r="1062" spans="9:9" ht="15" customHeight="1" x14ac:dyDescent="0.35">
      <c r="I1062" s="271"/>
    </row>
    <row r="1063" spans="9:9" ht="15" customHeight="1" x14ac:dyDescent="0.35">
      <c r="I1063" s="271"/>
    </row>
    <row r="1064" spans="9:9" ht="15" customHeight="1" x14ac:dyDescent="0.35">
      <c r="I1064" s="271"/>
    </row>
    <row r="1065" spans="9:9" ht="15" customHeight="1" x14ac:dyDescent="0.35">
      <c r="I1065" s="271"/>
    </row>
    <row r="1066" spans="9:9" ht="15" customHeight="1" x14ac:dyDescent="0.35">
      <c r="I1066" s="271"/>
    </row>
    <row r="1067" spans="9:9" ht="15" customHeight="1" x14ac:dyDescent="0.35">
      <c r="I1067" s="271"/>
    </row>
    <row r="1068" spans="9:9" ht="15" customHeight="1" x14ac:dyDescent="0.35">
      <c r="I1068" s="271"/>
    </row>
    <row r="1069" spans="9:9" ht="15" customHeight="1" x14ac:dyDescent="0.35">
      <c r="I1069" s="271"/>
    </row>
    <row r="1070" spans="9:9" ht="15" customHeight="1" x14ac:dyDescent="0.35">
      <c r="I1070" s="271"/>
    </row>
    <row r="1071" spans="9:9" ht="15" customHeight="1" x14ac:dyDescent="0.35">
      <c r="I1071" s="271"/>
    </row>
    <row r="1072" spans="9:9" ht="15" customHeight="1" x14ac:dyDescent="0.35">
      <c r="I1072" s="271"/>
    </row>
    <row r="1073" spans="9:9" ht="15" customHeight="1" x14ac:dyDescent="0.35">
      <c r="I1073" s="271"/>
    </row>
    <row r="1074" spans="9:9" ht="15" customHeight="1" x14ac:dyDescent="0.35">
      <c r="I1074" s="271"/>
    </row>
    <row r="1075" spans="9:9" ht="15" customHeight="1" x14ac:dyDescent="0.35">
      <c r="I1075" s="271"/>
    </row>
    <row r="1076" spans="9:9" ht="15" customHeight="1" x14ac:dyDescent="0.35">
      <c r="I1076" s="271"/>
    </row>
    <row r="1077" spans="9:9" ht="15" customHeight="1" x14ac:dyDescent="0.35">
      <c r="I1077" s="271"/>
    </row>
    <row r="1078" spans="9:9" ht="15" customHeight="1" x14ac:dyDescent="0.35">
      <c r="I1078" s="271"/>
    </row>
    <row r="1079" spans="9:9" ht="15" customHeight="1" x14ac:dyDescent="0.35">
      <c r="I1079" s="271"/>
    </row>
    <row r="1080" spans="9:9" ht="15" customHeight="1" x14ac:dyDescent="0.35">
      <c r="I1080" s="271"/>
    </row>
    <row r="1081" spans="9:9" ht="15" customHeight="1" x14ac:dyDescent="0.35">
      <c r="I1081" s="271"/>
    </row>
    <row r="1082" spans="9:9" ht="15" customHeight="1" x14ac:dyDescent="0.35">
      <c r="I1082" s="271"/>
    </row>
    <row r="1083" spans="9:9" ht="15" customHeight="1" x14ac:dyDescent="0.35">
      <c r="I1083" s="271"/>
    </row>
    <row r="1084" spans="9:9" ht="15" customHeight="1" x14ac:dyDescent="0.35">
      <c r="I1084" s="271"/>
    </row>
    <row r="1085" spans="9:9" ht="15" customHeight="1" x14ac:dyDescent="0.35">
      <c r="I1085" s="271"/>
    </row>
    <row r="1086" spans="9:9" ht="15" customHeight="1" x14ac:dyDescent="0.35">
      <c r="I1086" s="271"/>
    </row>
    <row r="1087" spans="9:9" ht="15" customHeight="1" x14ac:dyDescent="0.35">
      <c r="I1087" s="271"/>
    </row>
    <row r="1088" spans="9:9" ht="15" customHeight="1" x14ac:dyDescent="0.35">
      <c r="I1088" s="271"/>
    </row>
    <row r="1089" spans="9:9" ht="15" customHeight="1" x14ac:dyDescent="0.35">
      <c r="I1089" s="271"/>
    </row>
    <row r="1090" spans="9:9" ht="15" customHeight="1" x14ac:dyDescent="0.35">
      <c r="I1090" s="271"/>
    </row>
    <row r="1091" spans="9:9" ht="15" customHeight="1" x14ac:dyDescent="0.35">
      <c r="I1091" s="271"/>
    </row>
    <row r="1092" spans="9:9" ht="15" customHeight="1" x14ac:dyDescent="0.35">
      <c r="I1092" s="271"/>
    </row>
    <row r="1093" spans="9:9" ht="15" customHeight="1" x14ac:dyDescent="0.35">
      <c r="I1093" s="271"/>
    </row>
    <row r="1094" spans="9:9" ht="15" customHeight="1" x14ac:dyDescent="0.35">
      <c r="I1094" s="271"/>
    </row>
    <row r="1095" spans="9:9" ht="15" customHeight="1" x14ac:dyDescent="0.35">
      <c r="I1095" s="271"/>
    </row>
    <row r="1096" spans="9:9" ht="15" customHeight="1" x14ac:dyDescent="0.35">
      <c r="I1096" s="271"/>
    </row>
    <row r="1097" spans="9:9" ht="15" customHeight="1" x14ac:dyDescent="0.35">
      <c r="I1097" s="271"/>
    </row>
    <row r="1098" spans="9:9" ht="15" customHeight="1" x14ac:dyDescent="0.35">
      <c r="I1098" s="271"/>
    </row>
    <row r="1099" spans="9:9" ht="15" customHeight="1" x14ac:dyDescent="0.35">
      <c r="I1099" s="271"/>
    </row>
    <row r="1100" spans="9:9" ht="15" customHeight="1" x14ac:dyDescent="0.35">
      <c r="I1100" s="271"/>
    </row>
    <row r="1101" spans="9:9" ht="15" customHeight="1" x14ac:dyDescent="0.35">
      <c r="I1101" s="271"/>
    </row>
    <row r="1102" spans="9:9" ht="15" customHeight="1" x14ac:dyDescent="0.35">
      <c r="I1102" s="271"/>
    </row>
    <row r="1103" spans="9:9" ht="15" customHeight="1" x14ac:dyDescent="0.35">
      <c r="I1103" s="271"/>
    </row>
    <row r="1104" spans="9:9" ht="15" customHeight="1" x14ac:dyDescent="0.35">
      <c r="I1104" s="271"/>
    </row>
    <row r="1105" spans="9:9" ht="15" customHeight="1" x14ac:dyDescent="0.35">
      <c r="I1105" s="271"/>
    </row>
    <row r="1106" spans="9:9" ht="15" customHeight="1" x14ac:dyDescent="0.35">
      <c r="I1106" s="271"/>
    </row>
    <row r="1107" spans="9:9" ht="15" customHeight="1" x14ac:dyDescent="0.35">
      <c r="I1107" s="271"/>
    </row>
    <row r="1108" spans="9:9" ht="15" customHeight="1" x14ac:dyDescent="0.35">
      <c r="I1108" s="271"/>
    </row>
    <row r="1109" spans="9:9" ht="15" customHeight="1" x14ac:dyDescent="0.35">
      <c r="I1109" s="271"/>
    </row>
    <row r="1110" spans="9:9" ht="15" customHeight="1" x14ac:dyDescent="0.35">
      <c r="I1110" s="271"/>
    </row>
    <row r="1111" spans="9:9" ht="15" customHeight="1" x14ac:dyDescent="0.35">
      <c r="I1111" s="271"/>
    </row>
    <row r="1112" spans="9:9" ht="15" customHeight="1" x14ac:dyDescent="0.35">
      <c r="I1112" s="271"/>
    </row>
    <row r="1113" spans="9:9" ht="15" customHeight="1" x14ac:dyDescent="0.35">
      <c r="I1113" s="271"/>
    </row>
    <row r="1114" spans="9:9" ht="15" customHeight="1" x14ac:dyDescent="0.35">
      <c r="I1114" s="271"/>
    </row>
    <row r="1115" spans="9:9" ht="15" customHeight="1" x14ac:dyDescent="0.35">
      <c r="I1115" s="271"/>
    </row>
    <row r="1116" spans="9:9" ht="15" customHeight="1" x14ac:dyDescent="0.35">
      <c r="I1116" s="271"/>
    </row>
    <row r="1117" spans="9:9" ht="15" customHeight="1" x14ac:dyDescent="0.35">
      <c r="I1117" s="271"/>
    </row>
    <row r="1118" spans="9:9" ht="15" customHeight="1" x14ac:dyDescent="0.35">
      <c r="I1118" s="271"/>
    </row>
    <row r="1119" spans="9:9" ht="15" customHeight="1" x14ac:dyDescent="0.35">
      <c r="I1119" s="271"/>
    </row>
    <row r="1120" spans="9:9" ht="15" customHeight="1" x14ac:dyDescent="0.35">
      <c r="I1120" s="271"/>
    </row>
    <row r="1121" spans="9:9" ht="15" customHeight="1" x14ac:dyDescent="0.35">
      <c r="I1121" s="271"/>
    </row>
    <row r="1122" spans="9:9" ht="15" customHeight="1" x14ac:dyDescent="0.35">
      <c r="I1122" s="271"/>
    </row>
    <row r="1123" spans="9:9" ht="15" customHeight="1" x14ac:dyDescent="0.35">
      <c r="I1123" s="271"/>
    </row>
    <row r="1124" spans="9:9" ht="15" customHeight="1" x14ac:dyDescent="0.35">
      <c r="I1124" s="271"/>
    </row>
    <row r="1125" spans="9:9" ht="15" customHeight="1" x14ac:dyDescent="0.35">
      <c r="I1125" s="271"/>
    </row>
    <row r="1126" spans="9:9" ht="15" customHeight="1" x14ac:dyDescent="0.35">
      <c r="I1126" s="271"/>
    </row>
    <row r="1127" spans="9:9" ht="15" customHeight="1" x14ac:dyDescent="0.35">
      <c r="I1127" s="271"/>
    </row>
    <row r="1128" spans="9:9" ht="15" customHeight="1" x14ac:dyDescent="0.35">
      <c r="I1128" s="271"/>
    </row>
    <row r="1129" spans="9:9" ht="15" customHeight="1" x14ac:dyDescent="0.35">
      <c r="I1129" s="271"/>
    </row>
    <row r="1130" spans="9:9" ht="15" customHeight="1" x14ac:dyDescent="0.35">
      <c r="I1130" s="271"/>
    </row>
    <row r="1131" spans="9:9" ht="15" customHeight="1" x14ac:dyDescent="0.35">
      <c r="I1131" s="271"/>
    </row>
    <row r="1132" spans="9:9" ht="15" customHeight="1" x14ac:dyDescent="0.35">
      <c r="I1132" s="271"/>
    </row>
    <row r="1133" spans="9:9" ht="15" customHeight="1" x14ac:dyDescent="0.35">
      <c r="I1133" s="271"/>
    </row>
    <row r="1134" spans="9:9" ht="15" customHeight="1" x14ac:dyDescent="0.35">
      <c r="I1134" s="271"/>
    </row>
    <row r="1135" spans="9:9" ht="15" customHeight="1" x14ac:dyDescent="0.35">
      <c r="I1135" s="271"/>
    </row>
    <row r="1136" spans="9:9" ht="15" customHeight="1" x14ac:dyDescent="0.35">
      <c r="I1136" s="271"/>
    </row>
    <row r="1137" spans="9:9" ht="15" customHeight="1" x14ac:dyDescent="0.35">
      <c r="I1137" s="271"/>
    </row>
    <row r="1138" spans="9:9" ht="15" customHeight="1" x14ac:dyDescent="0.35">
      <c r="I1138" s="271"/>
    </row>
    <row r="1139" spans="9:9" ht="15" customHeight="1" x14ac:dyDescent="0.35">
      <c r="I1139" s="271"/>
    </row>
    <row r="1140" spans="9:9" ht="15" customHeight="1" x14ac:dyDescent="0.35">
      <c r="I1140" s="271"/>
    </row>
    <row r="1141" spans="9:9" ht="15" customHeight="1" x14ac:dyDescent="0.35">
      <c r="I1141" s="271"/>
    </row>
    <row r="1142" spans="9:9" ht="15" customHeight="1" x14ac:dyDescent="0.35">
      <c r="I1142" s="271"/>
    </row>
    <row r="1143" spans="9:9" ht="15" customHeight="1" x14ac:dyDescent="0.35">
      <c r="I1143" s="271"/>
    </row>
    <row r="1144" spans="9:9" ht="15" customHeight="1" x14ac:dyDescent="0.35">
      <c r="I1144" s="271"/>
    </row>
    <row r="1145" spans="9:9" ht="15" customHeight="1" x14ac:dyDescent="0.35">
      <c r="I1145" s="271"/>
    </row>
    <row r="1146" spans="9:9" ht="15" customHeight="1" x14ac:dyDescent="0.35">
      <c r="I1146" s="271"/>
    </row>
    <row r="1147" spans="9:9" ht="15" customHeight="1" x14ac:dyDescent="0.35">
      <c r="I1147" s="271"/>
    </row>
    <row r="1148" spans="9:9" ht="15" customHeight="1" x14ac:dyDescent="0.35">
      <c r="I1148" s="271"/>
    </row>
    <row r="1149" spans="9:9" ht="15" customHeight="1" x14ac:dyDescent="0.35">
      <c r="I1149" s="271"/>
    </row>
    <row r="1150" spans="9:9" ht="15" customHeight="1" x14ac:dyDescent="0.35">
      <c r="I1150" s="271"/>
    </row>
    <row r="1151" spans="9:9" ht="15" customHeight="1" x14ac:dyDescent="0.35">
      <c r="I1151" s="271"/>
    </row>
    <row r="1152" spans="9:9" ht="15" customHeight="1" x14ac:dyDescent="0.35">
      <c r="I1152" s="271"/>
    </row>
    <row r="1153" spans="9:9" ht="15" customHeight="1" x14ac:dyDescent="0.35">
      <c r="I1153" s="271"/>
    </row>
    <row r="1154" spans="9:9" ht="15" customHeight="1" x14ac:dyDescent="0.35">
      <c r="I1154" s="271"/>
    </row>
    <row r="1155" spans="9:9" ht="15" customHeight="1" x14ac:dyDescent="0.35">
      <c r="I1155" s="271"/>
    </row>
    <row r="1156" spans="9:9" ht="15" customHeight="1" x14ac:dyDescent="0.35">
      <c r="I1156" s="271"/>
    </row>
    <row r="1157" spans="9:9" ht="15" customHeight="1" x14ac:dyDescent="0.35">
      <c r="I1157" s="271"/>
    </row>
    <row r="1158" spans="9:9" ht="15" customHeight="1" x14ac:dyDescent="0.35">
      <c r="I1158" s="271"/>
    </row>
    <row r="1159" spans="9:9" ht="15" customHeight="1" x14ac:dyDescent="0.35">
      <c r="I1159" s="271"/>
    </row>
    <row r="1160" spans="9:9" ht="15" customHeight="1" x14ac:dyDescent="0.35">
      <c r="I1160" s="271"/>
    </row>
    <row r="1161" spans="9:9" ht="15" customHeight="1" x14ac:dyDescent="0.35">
      <c r="I1161" s="271"/>
    </row>
    <row r="1162" spans="9:9" ht="15" customHeight="1" x14ac:dyDescent="0.35">
      <c r="I1162" s="271"/>
    </row>
    <row r="1163" spans="9:9" ht="15" customHeight="1" x14ac:dyDescent="0.35">
      <c r="I1163" s="271"/>
    </row>
    <row r="1164" spans="9:9" ht="15" customHeight="1" x14ac:dyDescent="0.35">
      <c r="I1164" s="271"/>
    </row>
    <row r="1165" spans="9:9" ht="15" customHeight="1" x14ac:dyDescent="0.35">
      <c r="I1165" s="271"/>
    </row>
    <row r="1166" spans="9:9" ht="15" customHeight="1" x14ac:dyDescent="0.35">
      <c r="I1166" s="271"/>
    </row>
    <row r="1167" spans="9:9" ht="15" customHeight="1" x14ac:dyDescent="0.35">
      <c r="I1167" s="271"/>
    </row>
    <row r="1168" spans="9:9" ht="15" customHeight="1" x14ac:dyDescent="0.35">
      <c r="I1168" s="271"/>
    </row>
    <row r="1169" spans="9:9" ht="15" customHeight="1" x14ac:dyDescent="0.35">
      <c r="I1169" s="271"/>
    </row>
    <row r="1170" spans="9:9" ht="15" customHeight="1" x14ac:dyDescent="0.35">
      <c r="I1170" s="271"/>
    </row>
    <row r="1171" spans="9:9" ht="15" customHeight="1" x14ac:dyDescent="0.35">
      <c r="I1171" s="271"/>
    </row>
    <row r="1172" spans="9:9" ht="15" customHeight="1" x14ac:dyDescent="0.35">
      <c r="I1172" s="271"/>
    </row>
    <row r="1173" spans="9:9" ht="15" customHeight="1" x14ac:dyDescent="0.35">
      <c r="I1173" s="271"/>
    </row>
    <row r="1174" spans="9:9" ht="15" customHeight="1" x14ac:dyDescent="0.35">
      <c r="I1174" s="271"/>
    </row>
    <row r="1175" spans="9:9" ht="15" customHeight="1" x14ac:dyDescent="0.35">
      <c r="I1175" s="271"/>
    </row>
    <row r="1176" spans="9:9" ht="15" customHeight="1" x14ac:dyDescent="0.35">
      <c r="I1176" s="271"/>
    </row>
    <row r="1177" spans="9:9" ht="15" customHeight="1" x14ac:dyDescent="0.35">
      <c r="I1177" s="271"/>
    </row>
    <row r="1178" spans="9:9" ht="15" customHeight="1" x14ac:dyDescent="0.35">
      <c r="I1178" s="271"/>
    </row>
    <row r="1179" spans="9:9" ht="15" customHeight="1" x14ac:dyDescent="0.35">
      <c r="I1179" s="271"/>
    </row>
    <row r="1180" spans="9:9" ht="15" customHeight="1" x14ac:dyDescent="0.35">
      <c r="I1180" s="271"/>
    </row>
    <row r="1181" spans="9:9" ht="15" customHeight="1" x14ac:dyDescent="0.35">
      <c r="I1181" s="271"/>
    </row>
    <row r="1182" spans="9:9" ht="15" customHeight="1" x14ac:dyDescent="0.35">
      <c r="I1182" s="271"/>
    </row>
    <row r="1183" spans="9:9" ht="15" customHeight="1" x14ac:dyDescent="0.35">
      <c r="I1183" s="271"/>
    </row>
    <row r="1184" spans="9:9" ht="15" customHeight="1" x14ac:dyDescent="0.35">
      <c r="I1184" s="271"/>
    </row>
    <row r="1185" spans="9:9" ht="15" customHeight="1" x14ac:dyDescent="0.35">
      <c r="I1185" s="271"/>
    </row>
    <row r="1186" spans="9:9" ht="15" customHeight="1" x14ac:dyDescent="0.35">
      <c r="I1186" s="271"/>
    </row>
    <row r="1187" spans="9:9" ht="15" customHeight="1" x14ac:dyDescent="0.35">
      <c r="I1187" s="271"/>
    </row>
    <row r="1188" spans="9:9" ht="15" customHeight="1" x14ac:dyDescent="0.35">
      <c r="I1188" s="271"/>
    </row>
    <row r="1189" spans="9:9" ht="15" customHeight="1" x14ac:dyDescent="0.35">
      <c r="I1189" s="271"/>
    </row>
    <row r="1190" spans="9:9" ht="15" customHeight="1" x14ac:dyDescent="0.35">
      <c r="I1190" s="271"/>
    </row>
    <row r="1191" spans="9:9" ht="15" customHeight="1" x14ac:dyDescent="0.35">
      <c r="I1191" s="271"/>
    </row>
    <row r="1192" spans="9:9" ht="15" customHeight="1" x14ac:dyDescent="0.35">
      <c r="I1192" s="271"/>
    </row>
    <row r="1193" spans="9:9" ht="15" customHeight="1" x14ac:dyDescent="0.35">
      <c r="I1193" s="271"/>
    </row>
    <row r="1194" spans="9:9" ht="15" customHeight="1" x14ac:dyDescent="0.35">
      <c r="I1194" s="271"/>
    </row>
    <row r="1195" spans="9:9" ht="15" customHeight="1" x14ac:dyDescent="0.35">
      <c r="I1195" s="271"/>
    </row>
    <row r="1196" spans="9:9" ht="15" customHeight="1" x14ac:dyDescent="0.35">
      <c r="I1196" s="271"/>
    </row>
    <row r="1197" spans="9:9" ht="15" customHeight="1" x14ac:dyDescent="0.35">
      <c r="I1197" s="271"/>
    </row>
    <row r="1198" spans="9:9" ht="15" customHeight="1" x14ac:dyDescent="0.35">
      <c r="I1198" s="271"/>
    </row>
    <row r="1199" spans="9:9" ht="15" customHeight="1" x14ac:dyDescent="0.35">
      <c r="I1199" s="271"/>
    </row>
    <row r="1200" spans="9:9" ht="15" customHeight="1" x14ac:dyDescent="0.35">
      <c r="I1200" s="271"/>
    </row>
    <row r="1201" spans="9:9" ht="15" customHeight="1" x14ac:dyDescent="0.35">
      <c r="I1201" s="271"/>
    </row>
    <row r="1202" spans="9:9" ht="15" customHeight="1" x14ac:dyDescent="0.35">
      <c r="I1202" s="271"/>
    </row>
    <row r="1203" spans="9:9" ht="15" customHeight="1" x14ac:dyDescent="0.35">
      <c r="I1203" s="271"/>
    </row>
    <row r="1204" spans="9:9" ht="15" customHeight="1" x14ac:dyDescent="0.35">
      <c r="I1204" s="271"/>
    </row>
    <row r="1205" spans="9:9" ht="15" customHeight="1" x14ac:dyDescent="0.35">
      <c r="I1205" s="271"/>
    </row>
    <row r="1206" spans="9:9" ht="15" customHeight="1" x14ac:dyDescent="0.35">
      <c r="I1206" s="271"/>
    </row>
    <row r="1207" spans="9:9" ht="15" customHeight="1" x14ac:dyDescent="0.35">
      <c r="I1207" s="271"/>
    </row>
    <row r="1208" spans="9:9" ht="15" customHeight="1" x14ac:dyDescent="0.35">
      <c r="I1208" s="271"/>
    </row>
    <row r="1209" spans="9:9" ht="15" customHeight="1" x14ac:dyDescent="0.35">
      <c r="I1209" s="271"/>
    </row>
    <row r="1210" spans="9:9" ht="15" customHeight="1" x14ac:dyDescent="0.35">
      <c r="I1210" s="271"/>
    </row>
    <row r="1211" spans="9:9" ht="15" customHeight="1" x14ac:dyDescent="0.35">
      <c r="I1211" s="271"/>
    </row>
    <row r="1212" spans="9:9" ht="15" customHeight="1" x14ac:dyDescent="0.35">
      <c r="I1212" s="271"/>
    </row>
    <row r="1213" spans="9:9" ht="15" customHeight="1" x14ac:dyDescent="0.35">
      <c r="I1213" s="271"/>
    </row>
    <row r="1214" spans="9:9" ht="15" customHeight="1" x14ac:dyDescent="0.35">
      <c r="I1214" s="271"/>
    </row>
    <row r="1215" spans="9:9" ht="15" customHeight="1" x14ac:dyDescent="0.35">
      <c r="I1215" s="271"/>
    </row>
    <row r="1216" spans="9:9" ht="15" customHeight="1" x14ac:dyDescent="0.35">
      <c r="I1216" s="271"/>
    </row>
    <row r="1217" spans="9:9" ht="15" customHeight="1" x14ac:dyDescent="0.35">
      <c r="I1217" s="271"/>
    </row>
    <row r="1218" spans="9:9" ht="15" customHeight="1" x14ac:dyDescent="0.35">
      <c r="I1218" s="271"/>
    </row>
    <row r="1219" spans="9:9" ht="15" customHeight="1" x14ac:dyDescent="0.35">
      <c r="I1219" s="271"/>
    </row>
    <row r="1220" spans="9:9" ht="15" customHeight="1" x14ac:dyDescent="0.35">
      <c r="I1220" s="271"/>
    </row>
    <row r="1221" spans="9:9" ht="15" customHeight="1" x14ac:dyDescent="0.35">
      <c r="I1221" s="271"/>
    </row>
    <row r="1222" spans="9:9" ht="15" customHeight="1" x14ac:dyDescent="0.35">
      <c r="I1222" s="271"/>
    </row>
    <row r="1223" spans="9:9" ht="15" customHeight="1" x14ac:dyDescent="0.35">
      <c r="I1223" s="271"/>
    </row>
    <row r="1224" spans="9:9" ht="15" customHeight="1" x14ac:dyDescent="0.35">
      <c r="I1224" s="271"/>
    </row>
    <row r="1225" spans="9:9" ht="15" customHeight="1" x14ac:dyDescent="0.35">
      <c r="I1225" s="271"/>
    </row>
    <row r="1226" spans="9:9" ht="15" customHeight="1" x14ac:dyDescent="0.35">
      <c r="I1226" s="271"/>
    </row>
    <row r="1227" spans="9:9" ht="15" customHeight="1" x14ac:dyDescent="0.35">
      <c r="I1227" s="271"/>
    </row>
    <row r="1228" spans="9:9" ht="15" customHeight="1" x14ac:dyDescent="0.35">
      <c r="I1228" s="271"/>
    </row>
    <row r="1229" spans="9:9" ht="15" customHeight="1" x14ac:dyDescent="0.35">
      <c r="I1229" s="271"/>
    </row>
    <row r="1230" spans="9:9" ht="15" customHeight="1" x14ac:dyDescent="0.35">
      <c r="I1230" s="271"/>
    </row>
    <row r="1231" spans="9:9" ht="15" customHeight="1" x14ac:dyDescent="0.35">
      <c r="I1231" s="271"/>
    </row>
    <row r="1232" spans="9:9" ht="15" customHeight="1" x14ac:dyDescent="0.35">
      <c r="I1232" s="271"/>
    </row>
    <row r="1233" spans="9:9" ht="15" customHeight="1" x14ac:dyDescent="0.35">
      <c r="I1233" s="271"/>
    </row>
    <row r="1234" spans="9:9" ht="15" customHeight="1" x14ac:dyDescent="0.35">
      <c r="I1234" s="271"/>
    </row>
    <row r="1235" spans="9:9" ht="15" customHeight="1" x14ac:dyDescent="0.35">
      <c r="I1235" s="271"/>
    </row>
    <row r="1236" spans="9:9" ht="15" customHeight="1" x14ac:dyDescent="0.35">
      <c r="I1236" s="271"/>
    </row>
    <row r="1237" spans="9:9" ht="15" customHeight="1" x14ac:dyDescent="0.35">
      <c r="I1237" s="271"/>
    </row>
    <row r="1238" spans="9:9" ht="15" customHeight="1" x14ac:dyDescent="0.35">
      <c r="I1238" s="271"/>
    </row>
    <row r="1239" spans="9:9" ht="15" customHeight="1" x14ac:dyDescent="0.35">
      <c r="I1239" s="271"/>
    </row>
    <row r="1240" spans="9:9" ht="15" customHeight="1" x14ac:dyDescent="0.35">
      <c r="I1240" s="271"/>
    </row>
    <row r="1241" spans="9:9" ht="15" customHeight="1" x14ac:dyDescent="0.35">
      <c r="I1241" s="271"/>
    </row>
    <row r="1242" spans="9:9" ht="15" customHeight="1" x14ac:dyDescent="0.35">
      <c r="I1242" s="271"/>
    </row>
    <row r="1243" spans="9:9" ht="15" customHeight="1" x14ac:dyDescent="0.35">
      <c r="I1243" s="271"/>
    </row>
    <row r="1244" spans="9:9" ht="15" customHeight="1" x14ac:dyDescent="0.35">
      <c r="I1244" s="271"/>
    </row>
    <row r="1245" spans="9:9" ht="15" customHeight="1" x14ac:dyDescent="0.35">
      <c r="I1245" s="271"/>
    </row>
    <row r="1246" spans="9:9" ht="15" customHeight="1" x14ac:dyDescent="0.35">
      <c r="I1246" s="271"/>
    </row>
    <row r="1247" spans="9:9" ht="15" customHeight="1" x14ac:dyDescent="0.35">
      <c r="I1247" s="271"/>
    </row>
    <row r="1248" spans="9:9" ht="15" customHeight="1" x14ac:dyDescent="0.35">
      <c r="I1248" s="271"/>
    </row>
    <row r="1249" spans="9:9" ht="15" customHeight="1" x14ac:dyDescent="0.35">
      <c r="I1249" s="271"/>
    </row>
    <row r="1250" spans="9:9" ht="15" customHeight="1" x14ac:dyDescent="0.35">
      <c r="I1250" s="271"/>
    </row>
    <row r="1251" spans="9:9" ht="15" customHeight="1" x14ac:dyDescent="0.35">
      <c r="I1251" s="271"/>
    </row>
    <row r="1252" spans="9:9" ht="15" customHeight="1" x14ac:dyDescent="0.35">
      <c r="I1252" s="271"/>
    </row>
    <row r="1253" spans="9:9" ht="15" customHeight="1" x14ac:dyDescent="0.35">
      <c r="I1253" s="271"/>
    </row>
    <row r="1254" spans="9:9" ht="15" customHeight="1" x14ac:dyDescent="0.35">
      <c r="I1254" s="271"/>
    </row>
    <row r="1255" spans="9:9" ht="15" customHeight="1" x14ac:dyDescent="0.35">
      <c r="I1255" s="271"/>
    </row>
    <row r="1256" spans="9:9" ht="15" customHeight="1" x14ac:dyDescent="0.35">
      <c r="I1256" s="271"/>
    </row>
    <row r="1257" spans="9:9" ht="15" customHeight="1" x14ac:dyDescent="0.35">
      <c r="I1257" s="271"/>
    </row>
    <row r="1258" spans="9:9" ht="15" customHeight="1" x14ac:dyDescent="0.35">
      <c r="I1258" s="271"/>
    </row>
    <row r="1259" spans="9:9" ht="15" customHeight="1" x14ac:dyDescent="0.35">
      <c r="I1259" s="271"/>
    </row>
    <row r="1260" spans="9:9" ht="15" customHeight="1" x14ac:dyDescent="0.35">
      <c r="I1260" s="271"/>
    </row>
    <row r="1261" spans="9:9" ht="15" customHeight="1" x14ac:dyDescent="0.35">
      <c r="I1261" s="271"/>
    </row>
    <row r="1262" spans="9:9" ht="15" customHeight="1" x14ac:dyDescent="0.35">
      <c r="I1262" s="271"/>
    </row>
    <row r="1263" spans="9:9" ht="15" customHeight="1" x14ac:dyDescent="0.35">
      <c r="I1263" s="271"/>
    </row>
    <row r="1264" spans="9:9" ht="15" customHeight="1" x14ac:dyDescent="0.35">
      <c r="I1264" s="271"/>
    </row>
    <row r="1265" spans="9:9" ht="15" customHeight="1" x14ac:dyDescent="0.35">
      <c r="I1265" s="271"/>
    </row>
    <row r="1266" spans="9:9" ht="15" customHeight="1" x14ac:dyDescent="0.35">
      <c r="I1266" s="271"/>
    </row>
    <row r="1267" spans="9:9" ht="15" customHeight="1" x14ac:dyDescent="0.35">
      <c r="I1267" s="271"/>
    </row>
    <row r="1268" spans="9:9" ht="15" customHeight="1" x14ac:dyDescent="0.35">
      <c r="I1268" s="271"/>
    </row>
    <row r="1269" spans="9:9" ht="15" customHeight="1" x14ac:dyDescent="0.35">
      <c r="I1269" s="271"/>
    </row>
    <row r="1270" spans="9:9" ht="15" customHeight="1" x14ac:dyDescent="0.35">
      <c r="I1270" s="271"/>
    </row>
    <row r="1271" spans="9:9" ht="15" customHeight="1" x14ac:dyDescent="0.35">
      <c r="I1271" s="271"/>
    </row>
    <row r="1272" spans="9:9" ht="15" customHeight="1" x14ac:dyDescent="0.35">
      <c r="I1272" s="271"/>
    </row>
    <row r="1273" spans="9:9" ht="15" customHeight="1" x14ac:dyDescent="0.35">
      <c r="I1273" s="271"/>
    </row>
    <row r="1274" spans="9:9" ht="15" customHeight="1" x14ac:dyDescent="0.35">
      <c r="I1274" s="271"/>
    </row>
    <row r="1275" spans="9:9" ht="15" customHeight="1" x14ac:dyDescent="0.35">
      <c r="I1275" s="271"/>
    </row>
    <row r="1276" spans="9:9" ht="15" customHeight="1" x14ac:dyDescent="0.35">
      <c r="I1276" s="271"/>
    </row>
    <row r="1277" spans="9:9" ht="15" customHeight="1" x14ac:dyDescent="0.35">
      <c r="I1277" s="271"/>
    </row>
    <row r="1278" spans="9:9" ht="15" customHeight="1" x14ac:dyDescent="0.35">
      <c r="I1278" s="271"/>
    </row>
    <row r="1279" spans="9:9" ht="15" customHeight="1" x14ac:dyDescent="0.35">
      <c r="I1279" s="271"/>
    </row>
    <row r="1280" spans="9:9" ht="15" customHeight="1" x14ac:dyDescent="0.35">
      <c r="I1280" s="271"/>
    </row>
    <row r="1281" spans="9:9" ht="15" customHeight="1" x14ac:dyDescent="0.35">
      <c r="I1281" s="271"/>
    </row>
    <row r="1282" spans="9:9" ht="15" customHeight="1" x14ac:dyDescent="0.35">
      <c r="I1282" s="271"/>
    </row>
    <row r="1283" spans="9:9" ht="15" customHeight="1" x14ac:dyDescent="0.35">
      <c r="I1283" s="271"/>
    </row>
    <row r="1284" spans="9:9" ht="15" customHeight="1" x14ac:dyDescent="0.35">
      <c r="I1284" s="271"/>
    </row>
    <row r="1285" spans="9:9" ht="15" customHeight="1" x14ac:dyDescent="0.35">
      <c r="I1285" s="271"/>
    </row>
    <row r="1286" spans="9:9" ht="15" customHeight="1" x14ac:dyDescent="0.35">
      <c r="I1286" s="271"/>
    </row>
    <row r="1287" spans="9:9" ht="15" customHeight="1" x14ac:dyDescent="0.35">
      <c r="I1287" s="271"/>
    </row>
    <row r="1288" spans="9:9" ht="15" customHeight="1" x14ac:dyDescent="0.35">
      <c r="I1288" s="271"/>
    </row>
    <row r="1289" spans="9:9" ht="15" customHeight="1" x14ac:dyDescent="0.35">
      <c r="I1289" s="271"/>
    </row>
    <row r="1290" spans="9:9" ht="15" customHeight="1" x14ac:dyDescent="0.35">
      <c r="I1290" s="271"/>
    </row>
    <row r="1291" spans="9:9" ht="15" customHeight="1" x14ac:dyDescent="0.35">
      <c r="I1291" s="271"/>
    </row>
    <row r="1292" spans="9:9" ht="15" customHeight="1" x14ac:dyDescent="0.35">
      <c r="I1292" s="271"/>
    </row>
    <row r="1293" spans="9:9" ht="15" customHeight="1" x14ac:dyDescent="0.35">
      <c r="I1293" s="271"/>
    </row>
    <row r="1294" spans="9:9" ht="15" customHeight="1" x14ac:dyDescent="0.35">
      <c r="I1294" s="271"/>
    </row>
    <row r="1295" spans="9:9" ht="15" customHeight="1" x14ac:dyDescent="0.35">
      <c r="I1295" s="271"/>
    </row>
    <row r="1296" spans="9:9" ht="15" customHeight="1" x14ac:dyDescent="0.35">
      <c r="I1296" s="271"/>
    </row>
    <row r="1297" spans="9:9" ht="15" customHeight="1" x14ac:dyDescent="0.35">
      <c r="I1297" s="271"/>
    </row>
    <row r="1298" spans="9:9" ht="15" customHeight="1" x14ac:dyDescent="0.35">
      <c r="I1298" s="271"/>
    </row>
    <row r="1299" spans="9:9" ht="15" customHeight="1" x14ac:dyDescent="0.35">
      <c r="I1299" s="271"/>
    </row>
    <row r="1300" spans="9:9" ht="15" customHeight="1" x14ac:dyDescent="0.35">
      <c r="I1300" s="271"/>
    </row>
    <row r="1301" spans="9:9" ht="15" customHeight="1" x14ac:dyDescent="0.35">
      <c r="I1301" s="271"/>
    </row>
    <row r="1302" spans="9:9" ht="15" customHeight="1" x14ac:dyDescent="0.35">
      <c r="I1302" s="271"/>
    </row>
    <row r="1303" spans="9:9" ht="15" customHeight="1" x14ac:dyDescent="0.35">
      <c r="I1303" s="271"/>
    </row>
    <row r="1304" spans="9:9" ht="15" customHeight="1" x14ac:dyDescent="0.35">
      <c r="I1304" s="271"/>
    </row>
    <row r="1305" spans="9:9" ht="15" customHeight="1" x14ac:dyDescent="0.35">
      <c r="I1305" s="271"/>
    </row>
    <row r="1306" spans="9:9" ht="15" customHeight="1" x14ac:dyDescent="0.35">
      <c r="I1306" s="271"/>
    </row>
    <row r="1307" spans="9:9" ht="15" customHeight="1" x14ac:dyDescent="0.35">
      <c r="I1307" s="271"/>
    </row>
    <row r="1308" spans="9:9" ht="15" customHeight="1" x14ac:dyDescent="0.35">
      <c r="I1308" s="271"/>
    </row>
    <row r="1309" spans="9:9" ht="15" customHeight="1" x14ac:dyDescent="0.35">
      <c r="I1309" s="271"/>
    </row>
    <row r="1310" spans="9:9" ht="15" customHeight="1" x14ac:dyDescent="0.35">
      <c r="I1310" s="271"/>
    </row>
    <row r="1311" spans="9:9" ht="15" customHeight="1" x14ac:dyDescent="0.35">
      <c r="I1311" s="271"/>
    </row>
    <row r="1312" spans="9:9" ht="15" customHeight="1" x14ac:dyDescent="0.35">
      <c r="I1312" s="271"/>
    </row>
    <row r="1313" spans="9:9" ht="15" customHeight="1" x14ac:dyDescent="0.35">
      <c r="I1313" s="271"/>
    </row>
    <row r="1314" spans="9:9" ht="15" customHeight="1" x14ac:dyDescent="0.35">
      <c r="I1314" s="271"/>
    </row>
    <row r="1315" spans="9:9" ht="15" customHeight="1" x14ac:dyDescent="0.35">
      <c r="I1315" s="271"/>
    </row>
    <row r="1316" spans="9:9" ht="15" customHeight="1" x14ac:dyDescent="0.35">
      <c r="I1316" s="271"/>
    </row>
    <row r="1317" spans="9:9" ht="15" customHeight="1" x14ac:dyDescent="0.35">
      <c r="I1317" s="271"/>
    </row>
    <row r="1318" spans="9:9" ht="15" customHeight="1" x14ac:dyDescent="0.35">
      <c r="I1318" s="271"/>
    </row>
    <row r="1319" spans="9:9" ht="15" customHeight="1" x14ac:dyDescent="0.35">
      <c r="I1319" s="271"/>
    </row>
    <row r="1320" spans="9:9" ht="15" customHeight="1" x14ac:dyDescent="0.35">
      <c r="I1320" s="271"/>
    </row>
    <row r="1321" spans="9:9" ht="15" customHeight="1" x14ac:dyDescent="0.35">
      <c r="I1321" s="271"/>
    </row>
    <row r="1322" spans="9:9" ht="15" customHeight="1" x14ac:dyDescent="0.35">
      <c r="I1322" s="271"/>
    </row>
    <row r="1323" spans="9:9" ht="15" customHeight="1" x14ac:dyDescent="0.35">
      <c r="I1323" s="271"/>
    </row>
    <row r="1324" spans="9:9" ht="15" customHeight="1" x14ac:dyDescent="0.35">
      <c r="I1324" s="271"/>
    </row>
    <row r="1325" spans="9:9" ht="15" customHeight="1" x14ac:dyDescent="0.35">
      <c r="I1325" s="271"/>
    </row>
    <row r="1326" spans="9:9" ht="15" customHeight="1" x14ac:dyDescent="0.35">
      <c r="I1326" s="271"/>
    </row>
    <row r="1327" spans="9:9" ht="15" customHeight="1" x14ac:dyDescent="0.35">
      <c r="I1327" s="271"/>
    </row>
    <row r="1328" spans="9:9" ht="15" customHeight="1" x14ac:dyDescent="0.35">
      <c r="I1328" s="271"/>
    </row>
    <row r="1329" spans="9:9" ht="15" customHeight="1" x14ac:dyDescent="0.35">
      <c r="I1329" s="271"/>
    </row>
    <row r="1330" spans="9:9" ht="15" customHeight="1" x14ac:dyDescent="0.35">
      <c r="I1330" s="271"/>
    </row>
    <row r="1331" spans="9:9" ht="15" customHeight="1" x14ac:dyDescent="0.35">
      <c r="I1331" s="271"/>
    </row>
    <row r="1332" spans="9:9" ht="15" customHeight="1" x14ac:dyDescent="0.35">
      <c r="I1332" s="271"/>
    </row>
    <row r="1333" spans="9:9" ht="15" customHeight="1" x14ac:dyDescent="0.35">
      <c r="I1333" s="271"/>
    </row>
    <row r="1334" spans="9:9" ht="15" customHeight="1" x14ac:dyDescent="0.35">
      <c r="I1334" s="271"/>
    </row>
    <row r="1335" spans="9:9" ht="15" customHeight="1" x14ac:dyDescent="0.35">
      <c r="I1335" s="271"/>
    </row>
    <row r="1336" spans="9:9" ht="15" customHeight="1" x14ac:dyDescent="0.35">
      <c r="I1336" s="271"/>
    </row>
    <row r="1337" spans="9:9" ht="15" customHeight="1" x14ac:dyDescent="0.35">
      <c r="I1337" s="271"/>
    </row>
    <row r="1338" spans="9:9" ht="15" customHeight="1" x14ac:dyDescent="0.35">
      <c r="I1338" s="271"/>
    </row>
    <row r="1339" spans="9:9" ht="15" customHeight="1" x14ac:dyDescent="0.35">
      <c r="I1339" s="271"/>
    </row>
    <row r="1340" spans="9:9" ht="15" customHeight="1" x14ac:dyDescent="0.35">
      <c r="I1340" s="271"/>
    </row>
    <row r="1341" spans="9:9" ht="15" customHeight="1" x14ac:dyDescent="0.35">
      <c r="I1341" s="271"/>
    </row>
    <row r="1342" spans="9:9" ht="15" customHeight="1" x14ac:dyDescent="0.35">
      <c r="I1342" s="271"/>
    </row>
    <row r="1343" spans="9:9" ht="15" customHeight="1" x14ac:dyDescent="0.35">
      <c r="I1343" s="271"/>
    </row>
    <row r="1344" spans="9:9" ht="15" customHeight="1" x14ac:dyDescent="0.35">
      <c r="I1344" s="271"/>
    </row>
    <row r="1345" spans="9:9" ht="15" customHeight="1" x14ac:dyDescent="0.35">
      <c r="I1345" s="271"/>
    </row>
    <row r="1346" spans="9:9" ht="15" customHeight="1" x14ac:dyDescent="0.35">
      <c r="I1346" s="271"/>
    </row>
    <row r="1347" spans="9:9" ht="15" customHeight="1" x14ac:dyDescent="0.35">
      <c r="I1347" s="271"/>
    </row>
    <row r="1348" spans="9:9" ht="15" customHeight="1" x14ac:dyDescent="0.35">
      <c r="I1348" s="271"/>
    </row>
    <row r="1349" spans="9:9" ht="15" customHeight="1" x14ac:dyDescent="0.35">
      <c r="I1349" s="271"/>
    </row>
    <row r="1350" spans="9:9" ht="15" customHeight="1" x14ac:dyDescent="0.35">
      <c r="I1350" s="271"/>
    </row>
    <row r="1351" spans="9:9" ht="15" customHeight="1" x14ac:dyDescent="0.35">
      <c r="I1351" s="271"/>
    </row>
    <row r="1352" spans="9:9" ht="15" customHeight="1" x14ac:dyDescent="0.35">
      <c r="I1352" s="271"/>
    </row>
    <row r="1353" spans="9:9" ht="15" customHeight="1" x14ac:dyDescent="0.35">
      <c r="I1353" s="271"/>
    </row>
    <row r="1354" spans="9:9" ht="15" customHeight="1" x14ac:dyDescent="0.35">
      <c r="I1354" s="271"/>
    </row>
    <row r="1355" spans="9:9" ht="15" customHeight="1" x14ac:dyDescent="0.35">
      <c r="I1355" s="271"/>
    </row>
    <row r="1356" spans="9:9" ht="15" customHeight="1" x14ac:dyDescent="0.35">
      <c r="I1356" s="271"/>
    </row>
    <row r="1357" spans="9:9" ht="15" customHeight="1" x14ac:dyDescent="0.35">
      <c r="I1357" s="271"/>
    </row>
    <row r="1358" spans="9:9" ht="15" customHeight="1" x14ac:dyDescent="0.35">
      <c r="I1358" s="271"/>
    </row>
    <row r="1359" spans="9:9" ht="15" customHeight="1" x14ac:dyDescent="0.35">
      <c r="I1359" s="271"/>
    </row>
    <row r="1360" spans="9:9" ht="15" customHeight="1" x14ac:dyDescent="0.35">
      <c r="I1360" s="271"/>
    </row>
    <row r="1361" spans="9:9" ht="15" customHeight="1" x14ac:dyDescent="0.35">
      <c r="I1361" s="271"/>
    </row>
    <row r="1362" spans="9:9" ht="15" customHeight="1" x14ac:dyDescent="0.35">
      <c r="I1362" s="271"/>
    </row>
    <row r="1363" spans="9:9" ht="15" customHeight="1" x14ac:dyDescent="0.35">
      <c r="I1363" s="271"/>
    </row>
    <row r="1364" spans="9:9" ht="15" customHeight="1" x14ac:dyDescent="0.35">
      <c r="I1364" s="271"/>
    </row>
    <row r="1365" spans="9:9" ht="15" customHeight="1" x14ac:dyDescent="0.35">
      <c r="I1365" s="271"/>
    </row>
    <row r="1366" spans="9:9" ht="15" customHeight="1" x14ac:dyDescent="0.35">
      <c r="I1366" s="271"/>
    </row>
    <row r="1367" spans="9:9" ht="15" customHeight="1" x14ac:dyDescent="0.35">
      <c r="I1367" s="271"/>
    </row>
    <row r="1368" spans="9:9" ht="15" customHeight="1" x14ac:dyDescent="0.35">
      <c r="I1368" s="271"/>
    </row>
    <row r="1369" spans="9:9" ht="15" customHeight="1" x14ac:dyDescent="0.35">
      <c r="I1369" s="271"/>
    </row>
    <row r="1370" spans="9:9" ht="15" customHeight="1" x14ac:dyDescent="0.35">
      <c r="I1370" s="271"/>
    </row>
    <row r="1371" spans="9:9" ht="15" customHeight="1" x14ac:dyDescent="0.35">
      <c r="I1371" s="271"/>
    </row>
    <row r="1372" spans="9:9" ht="15" customHeight="1" x14ac:dyDescent="0.35">
      <c r="I1372" s="271"/>
    </row>
    <row r="1373" spans="9:9" ht="15" customHeight="1" x14ac:dyDescent="0.35">
      <c r="I1373" s="271"/>
    </row>
    <row r="1374" spans="9:9" ht="15" customHeight="1" x14ac:dyDescent="0.35">
      <c r="I1374" s="271"/>
    </row>
    <row r="1375" spans="9:9" ht="15" customHeight="1" x14ac:dyDescent="0.35">
      <c r="I1375" s="271"/>
    </row>
    <row r="1376" spans="9:9" ht="15" customHeight="1" x14ac:dyDescent="0.35">
      <c r="I1376" s="271"/>
    </row>
    <row r="1377" spans="9:9" ht="15" customHeight="1" x14ac:dyDescent="0.35">
      <c r="I1377" s="271"/>
    </row>
    <row r="1378" spans="9:9" ht="15" customHeight="1" x14ac:dyDescent="0.35">
      <c r="I1378" s="271"/>
    </row>
    <row r="1379" spans="9:9" ht="15" customHeight="1" x14ac:dyDescent="0.35">
      <c r="I1379" s="271"/>
    </row>
    <row r="1380" spans="9:9" ht="15" customHeight="1" x14ac:dyDescent="0.35">
      <c r="I1380" s="271"/>
    </row>
    <row r="1381" spans="9:9" ht="15" customHeight="1" x14ac:dyDescent="0.35">
      <c r="I1381" s="271"/>
    </row>
    <row r="1382" spans="9:9" ht="15" customHeight="1" x14ac:dyDescent="0.35">
      <c r="I1382" s="271"/>
    </row>
    <row r="1383" spans="9:9" ht="15" customHeight="1" x14ac:dyDescent="0.35">
      <c r="I1383" s="271"/>
    </row>
    <row r="1384" spans="9:9" ht="15" customHeight="1" x14ac:dyDescent="0.35">
      <c r="I1384" s="271"/>
    </row>
    <row r="1385" spans="9:9" ht="15" customHeight="1" x14ac:dyDescent="0.35">
      <c r="I1385" s="271"/>
    </row>
    <row r="1386" spans="9:9" ht="15" customHeight="1" x14ac:dyDescent="0.35">
      <c r="I1386" s="271"/>
    </row>
    <row r="1387" spans="9:9" ht="15" customHeight="1" x14ac:dyDescent="0.35">
      <c r="I1387" s="271"/>
    </row>
    <row r="1388" spans="9:9" ht="15" customHeight="1" x14ac:dyDescent="0.35">
      <c r="I1388" s="271"/>
    </row>
    <row r="1389" spans="9:9" ht="15" customHeight="1" x14ac:dyDescent="0.35">
      <c r="I1389" s="271"/>
    </row>
    <row r="1390" spans="9:9" ht="15" customHeight="1" x14ac:dyDescent="0.35">
      <c r="I1390" s="271"/>
    </row>
    <row r="1391" spans="9:9" ht="15" customHeight="1" x14ac:dyDescent="0.35">
      <c r="I1391" s="271"/>
    </row>
    <row r="1392" spans="9:9" ht="15" customHeight="1" x14ac:dyDescent="0.35">
      <c r="I1392" s="271"/>
    </row>
    <row r="1393" spans="9:9" ht="15" customHeight="1" x14ac:dyDescent="0.35">
      <c r="I1393" s="271"/>
    </row>
    <row r="1394" spans="9:9" ht="15" customHeight="1" x14ac:dyDescent="0.35">
      <c r="I1394" s="271"/>
    </row>
    <row r="1395" spans="9:9" ht="15" customHeight="1" x14ac:dyDescent="0.35">
      <c r="I1395" s="271"/>
    </row>
    <row r="1396" spans="9:9" ht="15" customHeight="1" x14ac:dyDescent="0.35">
      <c r="I1396" s="271"/>
    </row>
    <row r="1397" spans="9:9" ht="15" customHeight="1" x14ac:dyDescent="0.35">
      <c r="I1397" s="271"/>
    </row>
    <row r="1398" spans="9:9" ht="15" customHeight="1" x14ac:dyDescent="0.35">
      <c r="I1398" s="271"/>
    </row>
    <row r="1399" spans="9:9" ht="15" customHeight="1" x14ac:dyDescent="0.35">
      <c r="I1399" s="271"/>
    </row>
    <row r="1400" spans="9:9" ht="15" customHeight="1" x14ac:dyDescent="0.35">
      <c r="I1400" s="271"/>
    </row>
    <row r="1401" spans="9:9" ht="15" customHeight="1" x14ac:dyDescent="0.35">
      <c r="I1401" s="271"/>
    </row>
    <row r="1402" spans="9:9" ht="15" customHeight="1" x14ac:dyDescent="0.35">
      <c r="I1402" s="271"/>
    </row>
    <row r="1403" spans="9:9" ht="15" customHeight="1" x14ac:dyDescent="0.35">
      <c r="I1403" s="271"/>
    </row>
    <row r="1404" spans="9:9" ht="15" customHeight="1" x14ac:dyDescent="0.35">
      <c r="I1404" s="271"/>
    </row>
    <row r="1405" spans="9:9" ht="15" customHeight="1" x14ac:dyDescent="0.35">
      <c r="I1405" s="271"/>
    </row>
    <row r="1406" spans="9:9" ht="15" customHeight="1" x14ac:dyDescent="0.35">
      <c r="I1406" s="271"/>
    </row>
    <row r="1407" spans="9:9" ht="15" customHeight="1" x14ac:dyDescent="0.35">
      <c r="I1407" s="271"/>
    </row>
    <row r="1408" spans="9:9" ht="15" customHeight="1" x14ac:dyDescent="0.35">
      <c r="I1408" s="271"/>
    </row>
    <row r="1409" spans="9:9" ht="15" customHeight="1" x14ac:dyDescent="0.35">
      <c r="I1409" s="271"/>
    </row>
    <row r="1410" spans="9:9" ht="15" customHeight="1" x14ac:dyDescent="0.35">
      <c r="I1410" s="271"/>
    </row>
    <row r="1411" spans="9:9" ht="15" customHeight="1" x14ac:dyDescent="0.35">
      <c r="I1411" s="271"/>
    </row>
    <row r="1412" spans="9:9" ht="15" customHeight="1" x14ac:dyDescent="0.35">
      <c r="I1412" s="271"/>
    </row>
    <row r="1413" spans="9:9" ht="15" customHeight="1" x14ac:dyDescent="0.35">
      <c r="I1413" s="271"/>
    </row>
    <row r="1414" spans="9:9" ht="15" customHeight="1" x14ac:dyDescent="0.35">
      <c r="I1414" s="271"/>
    </row>
    <row r="1415" spans="9:9" ht="15" customHeight="1" x14ac:dyDescent="0.35">
      <c r="I1415" s="271"/>
    </row>
    <row r="1416" spans="9:9" ht="15" customHeight="1" x14ac:dyDescent="0.35">
      <c r="I1416" s="271"/>
    </row>
    <row r="1417" spans="9:9" ht="15" customHeight="1" x14ac:dyDescent="0.35">
      <c r="I1417" s="271"/>
    </row>
    <row r="1418" spans="9:9" ht="15" customHeight="1" x14ac:dyDescent="0.35">
      <c r="I1418" s="271"/>
    </row>
    <row r="1419" spans="9:9" ht="15" customHeight="1" x14ac:dyDescent="0.35">
      <c r="I1419" s="271"/>
    </row>
    <row r="1420" spans="9:9" ht="15" customHeight="1" x14ac:dyDescent="0.35">
      <c r="I1420" s="271"/>
    </row>
    <row r="1421" spans="9:9" ht="15" customHeight="1" x14ac:dyDescent="0.35">
      <c r="I1421" s="271"/>
    </row>
    <row r="1422" spans="9:9" ht="15" customHeight="1" x14ac:dyDescent="0.35">
      <c r="I1422" s="271"/>
    </row>
    <row r="1423" spans="9:9" ht="15" customHeight="1" x14ac:dyDescent="0.35">
      <c r="I1423" s="271"/>
    </row>
    <row r="1424" spans="9:9" ht="15" customHeight="1" x14ac:dyDescent="0.35">
      <c r="I1424" s="271"/>
    </row>
    <row r="1425" spans="9:9" ht="15" customHeight="1" x14ac:dyDescent="0.35">
      <c r="I1425" s="271"/>
    </row>
    <row r="1426" spans="9:9" ht="15" customHeight="1" x14ac:dyDescent="0.35">
      <c r="I1426" s="271"/>
    </row>
    <row r="1427" spans="9:9" ht="15" customHeight="1" x14ac:dyDescent="0.35">
      <c r="I1427" s="271"/>
    </row>
    <row r="1428" spans="9:9" ht="15" customHeight="1" x14ac:dyDescent="0.35">
      <c r="I1428" s="271"/>
    </row>
    <row r="1429" spans="9:9" ht="15" customHeight="1" x14ac:dyDescent="0.35">
      <c r="I1429" s="271"/>
    </row>
    <row r="1430" spans="9:9" ht="15" customHeight="1" x14ac:dyDescent="0.35">
      <c r="I1430" s="271"/>
    </row>
    <row r="1431" spans="9:9" ht="15" customHeight="1" x14ac:dyDescent="0.35">
      <c r="I1431" s="271"/>
    </row>
    <row r="1432" spans="9:9" ht="15" customHeight="1" x14ac:dyDescent="0.35">
      <c r="I1432" s="271"/>
    </row>
    <row r="1433" spans="9:9" ht="15" customHeight="1" x14ac:dyDescent="0.35">
      <c r="I1433" s="271"/>
    </row>
    <row r="1434" spans="9:9" ht="15" customHeight="1" x14ac:dyDescent="0.35">
      <c r="I1434" s="271"/>
    </row>
    <row r="1435" spans="9:9" ht="15" customHeight="1" x14ac:dyDescent="0.35">
      <c r="I1435" s="271"/>
    </row>
    <row r="1436" spans="9:9" ht="15" customHeight="1" x14ac:dyDescent="0.35">
      <c r="I1436" s="271"/>
    </row>
    <row r="1437" spans="9:9" ht="15" customHeight="1" x14ac:dyDescent="0.35">
      <c r="I1437" s="271"/>
    </row>
    <row r="1438" spans="9:9" ht="15" customHeight="1" x14ac:dyDescent="0.35">
      <c r="I1438" s="271"/>
    </row>
    <row r="1439" spans="9:9" ht="15" customHeight="1" x14ac:dyDescent="0.35">
      <c r="I1439" s="271"/>
    </row>
    <row r="1440" spans="9:9" ht="15" customHeight="1" x14ac:dyDescent="0.35">
      <c r="I1440" s="271"/>
    </row>
    <row r="1441" spans="9:9" ht="15" customHeight="1" x14ac:dyDescent="0.35">
      <c r="I1441" s="271"/>
    </row>
    <row r="1442" spans="9:9" ht="15" customHeight="1" x14ac:dyDescent="0.35">
      <c r="I1442" s="271"/>
    </row>
    <row r="1443" spans="9:9" ht="15" customHeight="1" x14ac:dyDescent="0.35">
      <c r="I1443" s="271"/>
    </row>
    <row r="1444" spans="9:9" ht="15" customHeight="1" x14ac:dyDescent="0.35">
      <c r="I1444" s="271"/>
    </row>
    <row r="1445" spans="9:9" ht="15" customHeight="1" x14ac:dyDescent="0.35">
      <c r="I1445" s="271"/>
    </row>
    <row r="1446" spans="9:9" ht="15" customHeight="1" x14ac:dyDescent="0.35">
      <c r="I1446" s="271"/>
    </row>
    <row r="1447" spans="9:9" ht="15" customHeight="1" x14ac:dyDescent="0.35">
      <c r="I1447" s="271"/>
    </row>
    <row r="1448" spans="9:9" ht="15" customHeight="1" x14ac:dyDescent="0.35">
      <c r="I1448" s="271"/>
    </row>
    <row r="1449" spans="9:9" ht="15" customHeight="1" x14ac:dyDescent="0.35">
      <c r="I1449" s="271"/>
    </row>
    <row r="1450" spans="9:9" ht="15" customHeight="1" x14ac:dyDescent="0.35">
      <c r="I1450" s="271"/>
    </row>
    <row r="1451" spans="9:9" ht="15" customHeight="1" x14ac:dyDescent="0.35">
      <c r="I1451" s="271"/>
    </row>
    <row r="1452" spans="9:9" ht="15" customHeight="1" x14ac:dyDescent="0.35">
      <c r="I1452" s="271"/>
    </row>
    <row r="1453" spans="9:9" ht="15" customHeight="1" x14ac:dyDescent="0.35">
      <c r="I1453" s="271"/>
    </row>
    <row r="1454" spans="9:9" ht="15" customHeight="1" x14ac:dyDescent="0.35">
      <c r="I1454" s="271"/>
    </row>
    <row r="1455" spans="9:9" ht="15" customHeight="1" x14ac:dyDescent="0.35">
      <c r="I1455" s="271"/>
    </row>
    <row r="1456" spans="9:9" ht="15" customHeight="1" x14ac:dyDescent="0.35">
      <c r="I1456" s="271"/>
    </row>
    <row r="1457" spans="9:9" ht="15" customHeight="1" x14ac:dyDescent="0.35">
      <c r="I1457" s="271"/>
    </row>
    <row r="1458" spans="9:9" ht="15" customHeight="1" x14ac:dyDescent="0.35">
      <c r="I1458" s="271"/>
    </row>
    <row r="1459" spans="9:9" ht="15" customHeight="1" x14ac:dyDescent="0.35">
      <c r="I1459" s="271"/>
    </row>
    <row r="1460" spans="9:9" ht="15" customHeight="1" x14ac:dyDescent="0.35">
      <c r="I1460" s="271"/>
    </row>
    <row r="1461" spans="9:9" ht="15" customHeight="1" x14ac:dyDescent="0.35">
      <c r="I1461" s="271"/>
    </row>
    <row r="1462" spans="9:9" ht="15" customHeight="1" x14ac:dyDescent="0.35">
      <c r="I1462" s="271"/>
    </row>
    <row r="1463" spans="9:9" ht="15" customHeight="1" x14ac:dyDescent="0.35">
      <c r="I1463" s="271"/>
    </row>
    <row r="1464" spans="9:9" ht="15" customHeight="1" x14ac:dyDescent="0.35">
      <c r="I1464" s="271"/>
    </row>
    <row r="1465" spans="9:9" ht="15" customHeight="1" x14ac:dyDescent="0.35">
      <c r="I1465" s="271"/>
    </row>
    <row r="1466" spans="9:9" ht="15" customHeight="1" x14ac:dyDescent="0.35">
      <c r="I1466" s="271"/>
    </row>
    <row r="1467" spans="9:9" ht="15" customHeight="1" x14ac:dyDescent="0.35">
      <c r="I1467" s="271"/>
    </row>
    <row r="1468" spans="9:9" ht="15" customHeight="1" x14ac:dyDescent="0.35">
      <c r="I1468" s="271"/>
    </row>
    <row r="1469" spans="9:9" ht="15" customHeight="1" x14ac:dyDescent="0.35">
      <c r="I1469" s="271"/>
    </row>
    <row r="1470" spans="9:9" ht="15" customHeight="1" x14ac:dyDescent="0.35">
      <c r="I1470" s="271"/>
    </row>
    <row r="1471" spans="9:9" ht="15" customHeight="1" x14ac:dyDescent="0.35">
      <c r="I1471" s="271"/>
    </row>
    <row r="1472" spans="9:9" ht="15" customHeight="1" x14ac:dyDescent="0.35">
      <c r="I1472" s="271"/>
    </row>
    <row r="1473" spans="9:9" ht="15" customHeight="1" x14ac:dyDescent="0.35">
      <c r="I1473" s="271"/>
    </row>
    <row r="1474" spans="9:9" ht="15" customHeight="1" x14ac:dyDescent="0.35">
      <c r="I1474" s="271"/>
    </row>
    <row r="1475" spans="9:9" ht="15" customHeight="1" x14ac:dyDescent="0.35">
      <c r="I1475" s="271"/>
    </row>
    <row r="1476" spans="9:9" ht="15" customHeight="1" x14ac:dyDescent="0.35">
      <c r="I1476" s="271"/>
    </row>
    <row r="1477" spans="9:9" ht="15" customHeight="1" x14ac:dyDescent="0.35">
      <c r="I1477" s="271"/>
    </row>
    <row r="1478" spans="9:9" ht="15" customHeight="1" x14ac:dyDescent="0.35">
      <c r="I1478" s="271"/>
    </row>
    <row r="1479" spans="9:9" ht="15" customHeight="1" x14ac:dyDescent="0.35">
      <c r="I1479" s="271"/>
    </row>
    <row r="1480" spans="9:9" ht="15" customHeight="1" x14ac:dyDescent="0.35">
      <c r="I1480" s="271"/>
    </row>
    <row r="1481" spans="9:9" ht="15" customHeight="1" x14ac:dyDescent="0.35">
      <c r="I1481" s="271"/>
    </row>
    <row r="1482" spans="9:9" ht="15" customHeight="1" x14ac:dyDescent="0.35">
      <c r="I1482" s="271"/>
    </row>
    <row r="1483" spans="9:9" ht="15" customHeight="1" x14ac:dyDescent="0.35">
      <c r="I1483" s="271"/>
    </row>
    <row r="1484" spans="9:9" ht="15" customHeight="1" x14ac:dyDescent="0.35">
      <c r="I1484" s="271"/>
    </row>
    <row r="1485" spans="9:9" ht="15" customHeight="1" x14ac:dyDescent="0.35">
      <c r="I1485" s="271"/>
    </row>
    <row r="1486" spans="9:9" ht="15" customHeight="1" x14ac:dyDescent="0.35">
      <c r="I1486" s="271"/>
    </row>
    <row r="1487" spans="9:9" ht="15" customHeight="1" x14ac:dyDescent="0.35">
      <c r="I1487" s="271"/>
    </row>
    <row r="1488" spans="9:9" ht="15" customHeight="1" x14ac:dyDescent="0.35">
      <c r="I1488" s="271"/>
    </row>
    <row r="1489" spans="9:9" ht="15" customHeight="1" x14ac:dyDescent="0.35">
      <c r="I1489" s="271"/>
    </row>
    <row r="1490" spans="9:9" ht="15" customHeight="1" x14ac:dyDescent="0.35">
      <c r="I1490" s="271"/>
    </row>
    <row r="1491" spans="9:9" ht="15" customHeight="1" x14ac:dyDescent="0.35">
      <c r="I1491" s="271"/>
    </row>
    <row r="1492" spans="9:9" ht="15" customHeight="1" x14ac:dyDescent="0.35">
      <c r="I1492" s="271"/>
    </row>
    <row r="1493" spans="9:9" ht="15" customHeight="1" x14ac:dyDescent="0.35">
      <c r="I1493" s="271"/>
    </row>
    <row r="1494" spans="9:9" ht="15" customHeight="1" x14ac:dyDescent="0.35">
      <c r="I1494" s="271"/>
    </row>
    <row r="1495" spans="9:9" ht="15" customHeight="1" x14ac:dyDescent="0.35">
      <c r="I1495" s="271"/>
    </row>
    <row r="1496" spans="9:9" ht="15" customHeight="1" x14ac:dyDescent="0.35">
      <c r="I1496" s="271"/>
    </row>
    <row r="1497" spans="9:9" ht="15" customHeight="1" x14ac:dyDescent="0.35">
      <c r="I1497" s="271"/>
    </row>
    <row r="1498" spans="9:9" ht="15" customHeight="1" x14ac:dyDescent="0.35">
      <c r="I1498" s="271"/>
    </row>
    <row r="1499" spans="9:9" ht="15" customHeight="1" x14ac:dyDescent="0.35">
      <c r="I1499" s="271"/>
    </row>
    <row r="1500" spans="9:9" ht="15" customHeight="1" x14ac:dyDescent="0.35">
      <c r="I1500" s="271"/>
    </row>
    <row r="1501" spans="9:9" ht="15" customHeight="1" x14ac:dyDescent="0.35">
      <c r="I1501" s="271"/>
    </row>
    <row r="1502" spans="9:9" ht="15" customHeight="1" x14ac:dyDescent="0.35">
      <c r="I1502" s="271"/>
    </row>
    <row r="1503" spans="9:9" ht="15" customHeight="1" x14ac:dyDescent="0.35">
      <c r="I1503" s="271"/>
    </row>
    <row r="1504" spans="9:9" ht="15" customHeight="1" x14ac:dyDescent="0.35">
      <c r="I1504" s="271"/>
    </row>
    <row r="1505" spans="9:9" ht="15" customHeight="1" x14ac:dyDescent="0.35">
      <c r="I1505" s="271"/>
    </row>
    <row r="1506" spans="9:9" ht="15" customHeight="1" x14ac:dyDescent="0.35">
      <c r="I1506" s="271"/>
    </row>
    <row r="1507" spans="9:9" ht="15" customHeight="1" x14ac:dyDescent="0.35">
      <c r="I1507" s="271"/>
    </row>
    <row r="1508" spans="9:9" ht="15" customHeight="1" x14ac:dyDescent="0.35">
      <c r="I1508" s="271"/>
    </row>
    <row r="1509" spans="9:9" ht="15" customHeight="1" x14ac:dyDescent="0.35">
      <c r="I1509" s="271"/>
    </row>
    <row r="1510" spans="9:9" ht="15" customHeight="1" x14ac:dyDescent="0.35">
      <c r="I1510" s="271"/>
    </row>
    <row r="1511" spans="9:9" ht="15" customHeight="1" x14ac:dyDescent="0.35">
      <c r="I1511" s="271"/>
    </row>
    <row r="1512" spans="9:9" ht="15" customHeight="1" x14ac:dyDescent="0.35">
      <c r="I1512" s="271"/>
    </row>
    <row r="1513" spans="9:9" ht="15" customHeight="1" x14ac:dyDescent="0.35">
      <c r="I1513" s="271"/>
    </row>
    <row r="1514" spans="9:9" ht="15" customHeight="1" x14ac:dyDescent="0.35">
      <c r="I1514" s="271"/>
    </row>
    <row r="1515" spans="9:9" ht="15" customHeight="1" x14ac:dyDescent="0.35">
      <c r="I1515" s="271"/>
    </row>
    <row r="1516" spans="9:9" ht="15" customHeight="1" x14ac:dyDescent="0.35">
      <c r="I1516" s="271"/>
    </row>
    <row r="1517" spans="9:9" ht="15" customHeight="1" x14ac:dyDescent="0.35">
      <c r="I1517" s="271"/>
    </row>
    <row r="1518" spans="9:9" ht="15" customHeight="1" x14ac:dyDescent="0.35">
      <c r="I1518" s="271"/>
    </row>
    <row r="1519" spans="9:9" ht="15" customHeight="1" x14ac:dyDescent="0.35">
      <c r="I1519" s="271"/>
    </row>
    <row r="1520" spans="9:9" ht="15" customHeight="1" x14ac:dyDescent="0.35">
      <c r="I1520" s="271"/>
    </row>
    <row r="1521" spans="9:9" ht="15" customHeight="1" x14ac:dyDescent="0.35">
      <c r="I1521" s="271"/>
    </row>
    <row r="1522" spans="9:9" ht="15" customHeight="1" x14ac:dyDescent="0.35">
      <c r="I1522" s="271"/>
    </row>
    <row r="1523" spans="9:9" ht="15" customHeight="1" x14ac:dyDescent="0.35">
      <c r="I1523" s="271"/>
    </row>
    <row r="1524" spans="9:9" ht="15" customHeight="1" x14ac:dyDescent="0.35">
      <c r="I1524" s="271"/>
    </row>
    <row r="1525" spans="9:9" ht="15" customHeight="1" x14ac:dyDescent="0.35">
      <c r="I1525" s="271"/>
    </row>
    <row r="1526" spans="9:9" ht="15" customHeight="1" x14ac:dyDescent="0.35">
      <c r="I1526" s="271"/>
    </row>
    <row r="1527" spans="9:9" ht="15" customHeight="1" x14ac:dyDescent="0.35">
      <c r="I1527" s="271"/>
    </row>
    <row r="1528" spans="9:9" ht="15" customHeight="1" x14ac:dyDescent="0.35">
      <c r="I1528" s="271"/>
    </row>
    <row r="1529" spans="9:9" ht="15" customHeight="1" x14ac:dyDescent="0.35">
      <c r="I1529" s="271"/>
    </row>
    <row r="1530" spans="9:9" ht="15" customHeight="1" x14ac:dyDescent="0.35">
      <c r="I1530" s="271"/>
    </row>
    <row r="1531" spans="9:9" ht="15" customHeight="1" x14ac:dyDescent="0.35">
      <c r="I1531" s="271"/>
    </row>
    <row r="1532" spans="9:9" ht="15" customHeight="1" x14ac:dyDescent="0.35">
      <c r="I1532" s="271"/>
    </row>
    <row r="1533" spans="9:9" ht="15" customHeight="1" x14ac:dyDescent="0.35">
      <c r="I1533" s="271"/>
    </row>
    <row r="1534" spans="9:9" ht="15" customHeight="1" x14ac:dyDescent="0.35">
      <c r="I1534" s="271"/>
    </row>
    <row r="1535" spans="9:9" ht="15" customHeight="1" x14ac:dyDescent="0.35">
      <c r="I1535" s="271"/>
    </row>
    <row r="1536" spans="9:9" ht="15" customHeight="1" x14ac:dyDescent="0.35">
      <c r="I1536" s="271"/>
    </row>
    <row r="1537" spans="9:9" ht="15" customHeight="1" x14ac:dyDescent="0.35">
      <c r="I1537" s="271"/>
    </row>
    <row r="1538" spans="9:9" ht="15" customHeight="1" x14ac:dyDescent="0.35">
      <c r="I1538" s="271"/>
    </row>
    <row r="1539" spans="9:9" ht="15" customHeight="1" x14ac:dyDescent="0.35">
      <c r="I1539" s="271"/>
    </row>
    <row r="1540" spans="9:9" ht="15" customHeight="1" x14ac:dyDescent="0.35">
      <c r="I1540" s="271"/>
    </row>
    <row r="1541" spans="9:9" ht="15" customHeight="1" x14ac:dyDescent="0.35">
      <c r="I1541" s="271"/>
    </row>
    <row r="1542" spans="9:9" ht="15" customHeight="1" x14ac:dyDescent="0.35">
      <c r="I1542" s="271"/>
    </row>
    <row r="1543" spans="9:9" ht="15" customHeight="1" x14ac:dyDescent="0.35">
      <c r="I1543" s="271"/>
    </row>
    <row r="1544" spans="9:9" ht="15" customHeight="1" x14ac:dyDescent="0.35">
      <c r="I1544" s="271"/>
    </row>
    <row r="1545" spans="9:9" ht="15" customHeight="1" x14ac:dyDescent="0.35">
      <c r="I1545" s="271"/>
    </row>
    <row r="1546" spans="9:9" ht="15" customHeight="1" x14ac:dyDescent="0.35">
      <c r="I1546" s="271"/>
    </row>
    <row r="1547" spans="9:9" ht="15" customHeight="1" x14ac:dyDescent="0.35">
      <c r="I1547" s="271"/>
    </row>
    <row r="1548" spans="9:9" ht="15" customHeight="1" x14ac:dyDescent="0.35">
      <c r="I1548" s="271"/>
    </row>
    <row r="1549" spans="9:9" ht="15" customHeight="1" x14ac:dyDescent="0.35">
      <c r="I1549" s="271"/>
    </row>
    <row r="1550" spans="9:9" ht="15" customHeight="1" x14ac:dyDescent="0.35">
      <c r="I1550" s="271"/>
    </row>
    <row r="1551" spans="9:9" ht="15" customHeight="1" x14ac:dyDescent="0.35">
      <c r="I1551" s="271"/>
    </row>
    <row r="1552" spans="9:9" ht="15" customHeight="1" x14ac:dyDescent="0.35">
      <c r="I1552" s="271"/>
    </row>
    <row r="1553" spans="9:9" ht="15" customHeight="1" x14ac:dyDescent="0.35">
      <c r="I1553" s="271"/>
    </row>
    <row r="1554" spans="9:9" ht="15" customHeight="1" x14ac:dyDescent="0.35">
      <c r="I1554" s="271"/>
    </row>
    <row r="1555" spans="9:9" ht="15" customHeight="1" x14ac:dyDescent="0.35">
      <c r="I1555" s="271"/>
    </row>
    <row r="1556" spans="9:9" ht="15" customHeight="1" x14ac:dyDescent="0.35">
      <c r="I1556" s="271"/>
    </row>
    <row r="1557" spans="9:9" ht="15" customHeight="1" x14ac:dyDescent="0.35">
      <c r="I1557" s="271"/>
    </row>
    <row r="1558" spans="9:9" ht="15" customHeight="1" x14ac:dyDescent="0.35">
      <c r="I1558" s="271"/>
    </row>
    <row r="1559" spans="9:9" ht="15" customHeight="1" x14ac:dyDescent="0.35">
      <c r="I1559" s="271"/>
    </row>
    <row r="1560" spans="9:9" ht="15" customHeight="1" x14ac:dyDescent="0.35">
      <c r="I1560" s="271"/>
    </row>
    <row r="1561" spans="9:9" ht="15" customHeight="1" x14ac:dyDescent="0.35">
      <c r="I1561" s="271"/>
    </row>
    <row r="1562" spans="9:9" ht="15" customHeight="1" x14ac:dyDescent="0.35">
      <c r="I1562" s="271"/>
    </row>
    <row r="1563" spans="9:9" ht="15" customHeight="1" x14ac:dyDescent="0.35">
      <c r="I1563" s="271"/>
    </row>
    <row r="1564" spans="9:9" ht="15" customHeight="1" x14ac:dyDescent="0.35">
      <c r="I1564" s="271"/>
    </row>
    <row r="1565" spans="9:9" ht="15" customHeight="1" x14ac:dyDescent="0.35">
      <c r="I1565" s="271"/>
    </row>
    <row r="1566" spans="9:9" ht="15" customHeight="1" x14ac:dyDescent="0.35">
      <c r="I1566" s="271"/>
    </row>
    <row r="1567" spans="9:9" ht="15" customHeight="1" x14ac:dyDescent="0.35">
      <c r="I1567" s="271"/>
    </row>
    <row r="1568" spans="9:9" ht="15" customHeight="1" x14ac:dyDescent="0.35">
      <c r="I1568" s="271"/>
    </row>
    <row r="1569" spans="9:9" ht="15" customHeight="1" x14ac:dyDescent="0.35">
      <c r="I1569" s="271"/>
    </row>
    <row r="1570" spans="9:9" ht="15" customHeight="1" x14ac:dyDescent="0.35">
      <c r="I1570" s="271"/>
    </row>
    <row r="1571" spans="9:9" ht="15" customHeight="1" x14ac:dyDescent="0.35">
      <c r="I1571" s="271"/>
    </row>
    <row r="1572" spans="9:9" ht="15" customHeight="1" x14ac:dyDescent="0.35">
      <c r="I1572" s="271"/>
    </row>
    <row r="1573" spans="9:9" ht="15" customHeight="1" x14ac:dyDescent="0.35">
      <c r="I1573" s="271"/>
    </row>
    <row r="1574" spans="9:9" ht="15" customHeight="1" x14ac:dyDescent="0.35">
      <c r="I1574" s="271"/>
    </row>
    <row r="1575" spans="9:9" ht="15" customHeight="1" x14ac:dyDescent="0.35">
      <c r="I1575" s="271"/>
    </row>
    <row r="1576" spans="9:9" ht="15" customHeight="1" x14ac:dyDescent="0.35">
      <c r="I1576" s="271"/>
    </row>
    <row r="1577" spans="9:9" ht="15" customHeight="1" x14ac:dyDescent="0.35">
      <c r="I1577" s="271"/>
    </row>
    <row r="1578" spans="9:9" ht="15" customHeight="1" x14ac:dyDescent="0.35">
      <c r="I1578" s="271"/>
    </row>
    <row r="1579" spans="9:9" ht="15" customHeight="1" x14ac:dyDescent="0.35">
      <c r="I1579" s="271"/>
    </row>
    <row r="1580" spans="9:9" ht="15" customHeight="1" x14ac:dyDescent="0.35">
      <c r="I1580" s="271"/>
    </row>
    <row r="1581" spans="9:9" ht="15" customHeight="1" x14ac:dyDescent="0.35">
      <c r="I1581" s="271"/>
    </row>
    <row r="1582" spans="9:9" ht="15" customHeight="1" x14ac:dyDescent="0.35">
      <c r="I1582" s="271"/>
    </row>
    <row r="1583" spans="9:9" ht="15" customHeight="1" x14ac:dyDescent="0.35">
      <c r="I1583" s="271"/>
    </row>
    <row r="1584" spans="9:9" ht="15" customHeight="1" x14ac:dyDescent="0.35">
      <c r="I1584" s="271"/>
    </row>
    <row r="1585" spans="9:9" ht="15" customHeight="1" x14ac:dyDescent="0.35">
      <c r="I1585" s="271"/>
    </row>
    <row r="1586" spans="9:9" ht="15" customHeight="1" x14ac:dyDescent="0.35">
      <c r="I1586" s="271"/>
    </row>
    <row r="1587" spans="9:9" ht="15" customHeight="1" x14ac:dyDescent="0.35">
      <c r="I1587" s="271"/>
    </row>
    <row r="1588" spans="9:9" ht="15" customHeight="1" x14ac:dyDescent="0.35">
      <c r="I1588" s="271"/>
    </row>
    <row r="1589" spans="9:9" ht="15" customHeight="1" x14ac:dyDescent="0.35">
      <c r="I1589" s="271"/>
    </row>
    <row r="1590" spans="9:9" ht="15" customHeight="1" x14ac:dyDescent="0.35">
      <c r="I1590" s="271"/>
    </row>
    <row r="1591" spans="9:9" ht="15" customHeight="1" x14ac:dyDescent="0.35">
      <c r="I1591" s="271"/>
    </row>
    <row r="1592" spans="9:9" ht="15" customHeight="1" x14ac:dyDescent="0.35">
      <c r="I1592" s="271"/>
    </row>
    <row r="1593" spans="9:9" ht="15" customHeight="1" x14ac:dyDescent="0.35">
      <c r="I1593" s="271"/>
    </row>
    <row r="1594" spans="9:9" ht="15" customHeight="1" x14ac:dyDescent="0.35">
      <c r="I1594" s="271"/>
    </row>
    <row r="1595" spans="9:9" ht="15" customHeight="1" x14ac:dyDescent="0.35">
      <c r="I1595" s="271"/>
    </row>
    <row r="1596" spans="9:9" ht="15" customHeight="1" x14ac:dyDescent="0.35">
      <c r="I1596" s="271"/>
    </row>
    <row r="1597" spans="9:9" ht="15" customHeight="1" x14ac:dyDescent="0.35">
      <c r="I1597" s="271"/>
    </row>
    <row r="1598" spans="9:9" ht="15" customHeight="1" x14ac:dyDescent="0.35">
      <c r="I1598" s="271"/>
    </row>
    <row r="1599" spans="9:9" ht="15" customHeight="1" x14ac:dyDescent="0.35">
      <c r="I1599" s="271"/>
    </row>
    <row r="1600" spans="9:9" ht="15" customHeight="1" x14ac:dyDescent="0.35">
      <c r="I1600" s="271"/>
    </row>
    <row r="1601" spans="9:9" ht="15" customHeight="1" x14ac:dyDescent="0.35">
      <c r="I1601" s="271"/>
    </row>
    <row r="1602" spans="9:9" ht="15" customHeight="1" x14ac:dyDescent="0.35">
      <c r="I1602" s="271"/>
    </row>
    <row r="1603" spans="9:9" ht="15" customHeight="1" x14ac:dyDescent="0.35">
      <c r="I1603" s="271"/>
    </row>
    <row r="1604" spans="9:9" ht="15" customHeight="1" x14ac:dyDescent="0.35">
      <c r="I1604" s="271"/>
    </row>
    <row r="1605" spans="9:9" ht="15" customHeight="1" x14ac:dyDescent="0.35">
      <c r="I1605" s="271"/>
    </row>
    <row r="1606" spans="9:9" ht="15" customHeight="1" x14ac:dyDescent="0.35">
      <c r="I1606" s="271"/>
    </row>
    <row r="1607" spans="9:9" ht="15" customHeight="1" x14ac:dyDescent="0.35">
      <c r="I1607" s="271"/>
    </row>
    <row r="1608" spans="9:9" ht="15" customHeight="1" x14ac:dyDescent="0.35">
      <c r="I1608" s="271"/>
    </row>
    <row r="1609" spans="9:9" ht="15" customHeight="1" x14ac:dyDescent="0.35">
      <c r="I1609" s="271"/>
    </row>
    <row r="1610" spans="9:9" ht="15" customHeight="1" x14ac:dyDescent="0.35">
      <c r="I1610" s="271"/>
    </row>
    <row r="1611" spans="9:9" ht="15" customHeight="1" x14ac:dyDescent="0.35">
      <c r="I1611" s="271"/>
    </row>
    <row r="1612" spans="9:9" ht="15" customHeight="1" x14ac:dyDescent="0.35">
      <c r="I1612" s="271"/>
    </row>
    <row r="1613" spans="9:9" ht="15" customHeight="1" x14ac:dyDescent="0.35">
      <c r="I1613" s="271"/>
    </row>
    <row r="1614" spans="9:9" ht="15" customHeight="1" x14ac:dyDescent="0.35">
      <c r="I1614" s="271"/>
    </row>
    <row r="1615" spans="9:9" ht="15" customHeight="1" x14ac:dyDescent="0.35">
      <c r="I1615" s="271"/>
    </row>
    <row r="1616" spans="9:9" ht="15" customHeight="1" x14ac:dyDescent="0.35">
      <c r="I1616" s="271"/>
    </row>
    <row r="1617" spans="9:9" ht="15" customHeight="1" x14ac:dyDescent="0.35">
      <c r="I1617" s="271"/>
    </row>
    <row r="1618" spans="9:9" ht="15" customHeight="1" x14ac:dyDescent="0.35">
      <c r="I1618" s="271"/>
    </row>
    <row r="1619" spans="9:9" ht="15" customHeight="1" x14ac:dyDescent="0.35">
      <c r="I1619" s="271"/>
    </row>
    <row r="1620" spans="9:9" ht="15" customHeight="1" x14ac:dyDescent="0.35">
      <c r="I1620" s="271"/>
    </row>
    <row r="1621" spans="9:9" ht="15" customHeight="1" x14ac:dyDescent="0.35">
      <c r="I1621" s="271"/>
    </row>
    <row r="1622" spans="9:9" ht="15" customHeight="1" x14ac:dyDescent="0.35">
      <c r="I1622" s="271"/>
    </row>
    <row r="1623" spans="9:9" ht="15" customHeight="1" x14ac:dyDescent="0.35">
      <c r="I1623" s="271"/>
    </row>
    <row r="1624" spans="9:9" ht="15" customHeight="1" x14ac:dyDescent="0.35">
      <c r="I1624" s="271"/>
    </row>
    <row r="1625" spans="9:9" ht="15" customHeight="1" x14ac:dyDescent="0.35">
      <c r="I1625" s="271"/>
    </row>
    <row r="1626" spans="9:9" ht="15" customHeight="1" x14ac:dyDescent="0.35">
      <c r="I1626" s="271"/>
    </row>
    <row r="1627" spans="9:9" ht="15" customHeight="1" x14ac:dyDescent="0.35">
      <c r="I1627" s="271"/>
    </row>
    <row r="1628" spans="9:9" ht="15" customHeight="1" x14ac:dyDescent="0.35">
      <c r="I1628" s="271"/>
    </row>
    <row r="1629" spans="9:9" ht="15" customHeight="1" x14ac:dyDescent="0.35">
      <c r="I1629" s="271"/>
    </row>
    <row r="1630" spans="9:9" ht="15" customHeight="1" x14ac:dyDescent="0.35">
      <c r="I1630" s="271"/>
    </row>
    <row r="1631" spans="9:9" ht="15" customHeight="1" x14ac:dyDescent="0.35">
      <c r="I1631" s="271"/>
    </row>
    <row r="1632" spans="9:9" ht="15" customHeight="1" x14ac:dyDescent="0.35">
      <c r="I1632" s="271"/>
    </row>
    <row r="1633" spans="9:9" ht="15" customHeight="1" x14ac:dyDescent="0.35">
      <c r="I1633" s="271"/>
    </row>
    <row r="1634" spans="9:9" ht="15" customHeight="1" x14ac:dyDescent="0.35">
      <c r="I1634" s="271"/>
    </row>
    <row r="1635" spans="9:9" ht="15" customHeight="1" x14ac:dyDescent="0.35">
      <c r="I1635" s="271"/>
    </row>
    <row r="1636" spans="9:9" ht="15" customHeight="1" x14ac:dyDescent="0.35">
      <c r="I1636" s="271"/>
    </row>
    <row r="1637" spans="9:9" ht="15" customHeight="1" x14ac:dyDescent="0.35">
      <c r="I1637" s="271"/>
    </row>
    <row r="1638" spans="9:9" ht="15" customHeight="1" x14ac:dyDescent="0.35">
      <c r="I1638" s="271"/>
    </row>
    <row r="1639" spans="9:9" ht="15" customHeight="1" x14ac:dyDescent="0.35">
      <c r="I1639" s="271"/>
    </row>
    <row r="1640" spans="9:9" ht="15" customHeight="1" x14ac:dyDescent="0.35">
      <c r="I1640" s="271"/>
    </row>
    <row r="1641" spans="9:9" ht="15" customHeight="1" x14ac:dyDescent="0.35">
      <c r="I1641" s="271"/>
    </row>
    <row r="1642" spans="9:9" ht="15" customHeight="1" x14ac:dyDescent="0.35">
      <c r="I1642" s="271"/>
    </row>
    <row r="1643" spans="9:9" ht="15" customHeight="1" x14ac:dyDescent="0.35">
      <c r="I1643" s="271"/>
    </row>
    <row r="1644" spans="9:9" ht="15" customHeight="1" x14ac:dyDescent="0.35">
      <c r="I1644" s="271"/>
    </row>
    <row r="1645" spans="9:9" ht="15" customHeight="1" x14ac:dyDescent="0.35">
      <c r="I1645" s="271"/>
    </row>
    <row r="1646" spans="9:9" ht="15" customHeight="1" x14ac:dyDescent="0.35">
      <c r="I1646" s="271"/>
    </row>
    <row r="1647" spans="9:9" ht="15" customHeight="1" x14ac:dyDescent="0.35">
      <c r="I1647" s="271"/>
    </row>
    <row r="1648" spans="9:9" ht="15" customHeight="1" x14ac:dyDescent="0.35">
      <c r="I1648" s="271"/>
    </row>
    <row r="1649" spans="9:9" ht="15" customHeight="1" x14ac:dyDescent="0.35">
      <c r="I1649" s="271"/>
    </row>
    <row r="1650" spans="9:9" ht="15" customHeight="1" x14ac:dyDescent="0.35">
      <c r="I1650" s="271"/>
    </row>
    <row r="1651" spans="9:9" ht="15" customHeight="1" x14ac:dyDescent="0.35">
      <c r="I1651" s="271"/>
    </row>
    <row r="1652" spans="9:9" ht="15" customHeight="1" x14ac:dyDescent="0.35">
      <c r="I1652" s="271"/>
    </row>
    <row r="1653" spans="9:9" ht="15" customHeight="1" x14ac:dyDescent="0.35">
      <c r="I1653" s="271"/>
    </row>
    <row r="1654" spans="9:9" ht="15" customHeight="1" x14ac:dyDescent="0.35">
      <c r="I1654" s="271"/>
    </row>
    <row r="1655" spans="9:9" ht="15" customHeight="1" x14ac:dyDescent="0.35">
      <c r="I1655" s="271"/>
    </row>
    <row r="1656" spans="9:9" ht="15" customHeight="1" x14ac:dyDescent="0.35">
      <c r="I1656" s="271"/>
    </row>
    <row r="1657" spans="9:9" ht="15" customHeight="1" x14ac:dyDescent="0.35">
      <c r="I1657" s="271"/>
    </row>
    <row r="1658" spans="9:9" ht="15" customHeight="1" x14ac:dyDescent="0.35">
      <c r="I1658" s="271"/>
    </row>
    <row r="1659" spans="9:9" ht="15" customHeight="1" x14ac:dyDescent="0.35">
      <c r="I1659" s="271"/>
    </row>
    <row r="1660" spans="9:9" ht="15" customHeight="1" x14ac:dyDescent="0.35">
      <c r="I1660" s="271"/>
    </row>
    <row r="1661" spans="9:9" ht="15" customHeight="1" x14ac:dyDescent="0.35">
      <c r="I1661" s="271"/>
    </row>
    <row r="1662" spans="9:9" ht="15" customHeight="1" x14ac:dyDescent="0.35">
      <c r="I1662" s="271"/>
    </row>
    <row r="1663" spans="9:9" ht="15" customHeight="1" x14ac:dyDescent="0.35">
      <c r="I1663" s="271"/>
    </row>
    <row r="1664" spans="9:9" ht="15" customHeight="1" x14ac:dyDescent="0.35">
      <c r="I1664" s="271"/>
    </row>
    <row r="1665" spans="9:9" ht="15" customHeight="1" x14ac:dyDescent="0.35">
      <c r="I1665" s="271"/>
    </row>
    <row r="1666" spans="9:9" ht="15" customHeight="1" x14ac:dyDescent="0.35">
      <c r="I1666" s="271"/>
    </row>
    <row r="1667" spans="9:9" ht="15" customHeight="1" x14ac:dyDescent="0.35">
      <c r="I1667" s="271"/>
    </row>
    <row r="1668" spans="9:9" ht="15" customHeight="1" x14ac:dyDescent="0.35">
      <c r="I1668" s="271"/>
    </row>
    <row r="1669" spans="9:9" ht="15" customHeight="1" x14ac:dyDescent="0.35">
      <c r="I1669" s="271"/>
    </row>
    <row r="1670" spans="9:9" ht="15" customHeight="1" x14ac:dyDescent="0.35">
      <c r="I1670" s="271"/>
    </row>
    <row r="1671" spans="9:9" ht="15" customHeight="1" x14ac:dyDescent="0.35">
      <c r="I1671" s="271"/>
    </row>
    <row r="1672" spans="9:9" ht="15" customHeight="1" x14ac:dyDescent="0.35">
      <c r="I1672" s="271"/>
    </row>
    <row r="1673" spans="9:9" ht="15" customHeight="1" x14ac:dyDescent="0.35">
      <c r="I1673" s="271"/>
    </row>
    <row r="1674" spans="9:9" ht="15" customHeight="1" x14ac:dyDescent="0.35">
      <c r="I1674" s="271"/>
    </row>
    <row r="1675" spans="9:9" ht="15" customHeight="1" x14ac:dyDescent="0.35">
      <c r="I1675" s="271"/>
    </row>
    <row r="1676" spans="9:9" ht="15" customHeight="1" x14ac:dyDescent="0.35">
      <c r="I1676" s="271"/>
    </row>
    <row r="1677" spans="9:9" ht="15" customHeight="1" x14ac:dyDescent="0.35">
      <c r="I1677" s="271"/>
    </row>
    <row r="1678" spans="9:9" ht="15" customHeight="1" x14ac:dyDescent="0.35">
      <c r="I1678" s="271"/>
    </row>
    <row r="1679" spans="9:9" ht="15" customHeight="1" x14ac:dyDescent="0.35">
      <c r="I1679" s="271"/>
    </row>
    <row r="1680" spans="9:9" ht="15" customHeight="1" x14ac:dyDescent="0.35">
      <c r="I1680" s="271"/>
    </row>
    <row r="1681" spans="9:9" ht="15" customHeight="1" x14ac:dyDescent="0.35">
      <c r="I1681" s="271"/>
    </row>
    <row r="1682" spans="9:9" ht="15" customHeight="1" x14ac:dyDescent="0.35">
      <c r="I1682" s="271"/>
    </row>
    <row r="1683" spans="9:9" ht="15" customHeight="1" x14ac:dyDescent="0.35">
      <c r="I1683" s="271"/>
    </row>
    <row r="1684" spans="9:9" ht="15" customHeight="1" x14ac:dyDescent="0.35">
      <c r="I1684" s="271"/>
    </row>
    <row r="1685" spans="9:9" ht="15" customHeight="1" x14ac:dyDescent="0.35">
      <c r="I1685" s="271"/>
    </row>
    <row r="1686" spans="9:9" ht="15" customHeight="1" x14ac:dyDescent="0.35">
      <c r="I1686" s="271"/>
    </row>
    <row r="1687" spans="9:9" ht="15" customHeight="1" x14ac:dyDescent="0.35">
      <c r="I1687" s="271"/>
    </row>
    <row r="1688" spans="9:9" ht="15" customHeight="1" x14ac:dyDescent="0.35">
      <c r="I1688" s="271"/>
    </row>
    <row r="1689" spans="9:9" ht="15" customHeight="1" x14ac:dyDescent="0.35">
      <c r="I1689" s="271"/>
    </row>
    <row r="1690" spans="9:9" ht="15" customHeight="1" x14ac:dyDescent="0.35">
      <c r="I1690" s="271"/>
    </row>
    <row r="1691" spans="9:9" ht="15" customHeight="1" x14ac:dyDescent="0.35">
      <c r="I1691" s="271"/>
    </row>
    <row r="1692" spans="9:9" ht="15" customHeight="1" x14ac:dyDescent="0.35">
      <c r="I1692" s="271"/>
    </row>
    <row r="1693" spans="9:9" ht="15" customHeight="1" x14ac:dyDescent="0.35">
      <c r="I1693" s="271"/>
    </row>
    <row r="1694" spans="9:9" ht="15" customHeight="1" x14ac:dyDescent="0.35">
      <c r="I1694" s="271"/>
    </row>
    <row r="1695" spans="9:9" ht="15" customHeight="1" x14ac:dyDescent="0.35">
      <c r="I1695" s="271"/>
    </row>
    <row r="1696" spans="9:9" ht="15" customHeight="1" x14ac:dyDescent="0.35">
      <c r="I1696" s="271"/>
    </row>
    <row r="1697" spans="9:9" ht="15" customHeight="1" x14ac:dyDescent="0.35">
      <c r="I1697" s="271"/>
    </row>
    <row r="1698" spans="9:9" ht="15" customHeight="1" x14ac:dyDescent="0.35">
      <c r="I1698" s="271"/>
    </row>
    <row r="1699" spans="9:9" ht="15" customHeight="1" x14ac:dyDescent="0.35">
      <c r="I1699" s="271"/>
    </row>
    <row r="1700" spans="9:9" ht="15" customHeight="1" x14ac:dyDescent="0.35">
      <c r="I1700" s="271"/>
    </row>
    <row r="1701" spans="9:9" ht="15" customHeight="1" x14ac:dyDescent="0.35">
      <c r="I1701" s="271"/>
    </row>
    <row r="1702" spans="9:9" ht="15" customHeight="1" x14ac:dyDescent="0.35">
      <c r="I1702" s="271"/>
    </row>
    <row r="1703" spans="9:9" ht="15" customHeight="1" x14ac:dyDescent="0.35">
      <c r="I1703" s="271"/>
    </row>
    <row r="1704" spans="9:9" ht="15" customHeight="1" x14ac:dyDescent="0.35">
      <c r="I1704" s="271"/>
    </row>
    <row r="1705" spans="9:9" ht="15" customHeight="1" x14ac:dyDescent="0.35">
      <c r="I1705" s="271"/>
    </row>
    <row r="1706" spans="9:9" ht="15" customHeight="1" x14ac:dyDescent="0.35">
      <c r="I1706" s="271"/>
    </row>
    <row r="1707" spans="9:9" ht="15" customHeight="1" x14ac:dyDescent="0.35">
      <c r="I1707" s="271"/>
    </row>
    <row r="1708" spans="9:9" ht="15" customHeight="1" x14ac:dyDescent="0.35">
      <c r="I1708" s="271"/>
    </row>
    <row r="1709" spans="9:9" ht="15" customHeight="1" x14ac:dyDescent="0.35">
      <c r="I1709" s="271"/>
    </row>
    <row r="1710" spans="9:9" ht="15" customHeight="1" x14ac:dyDescent="0.35">
      <c r="I1710" s="271"/>
    </row>
    <row r="1711" spans="9:9" ht="15" customHeight="1" x14ac:dyDescent="0.35">
      <c r="I1711" s="271"/>
    </row>
    <row r="1712" spans="9:9" ht="15" customHeight="1" x14ac:dyDescent="0.35">
      <c r="I1712" s="271"/>
    </row>
    <row r="1713" spans="9:9" ht="15" customHeight="1" x14ac:dyDescent="0.35">
      <c r="I1713" s="271"/>
    </row>
    <row r="1714" spans="9:9" ht="15" customHeight="1" x14ac:dyDescent="0.35">
      <c r="I1714" s="271"/>
    </row>
    <row r="1715" spans="9:9" ht="15" customHeight="1" x14ac:dyDescent="0.35">
      <c r="I1715" s="271"/>
    </row>
    <row r="1716" spans="9:9" ht="15" customHeight="1" x14ac:dyDescent="0.35">
      <c r="I1716" s="271"/>
    </row>
    <row r="1717" spans="9:9" ht="15" customHeight="1" x14ac:dyDescent="0.35">
      <c r="I1717" s="271"/>
    </row>
    <row r="1718" spans="9:9" ht="15" customHeight="1" x14ac:dyDescent="0.35">
      <c r="I1718" s="271"/>
    </row>
    <row r="1719" spans="9:9" ht="15" customHeight="1" x14ac:dyDescent="0.35">
      <c r="I1719" s="271"/>
    </row>
    <row r="1720" spans="9:9" ht="15" customHeight="1" x14ac:dyDescent="0.35">
      <c r="I1720" s="271"/>
    </row>
    <row r="1721" spans="9:9" ht="15" customHeight="1" x14ac:dyDescent="0.35">
      <c r="I1721" s="271"/>
    </row>
    <row r="1722" spans="9:9" ht="15" customHeight="1" x14ac:dyDescent="0.35">
      <c r="I1722" s="271"/>
    </row>
    <row r="1723" spans="9:9" ht="15" customHeight="1" x14ac:dyDescent="0.35">
      <c r="I1723" s="271"/>
    </row>
    <row r="1724" spans="9:9" ht="15" customHeight="1" x14ac:dyDescent="0.35">
      <c r="I1724" s="271"/>
    </row>
    <row r="1725" spans="9:9" ht="15" customHeight="1" x14ac:dyDescent="0.35">
      <c r="I1725" s="271"/>
    </row>
    <row r="1726" spans="9:9" ht="15" customHeight="1" x14ac:dyDescent="0.35">
      <c r="I1726" s="271"/>
    </row>
    <row r="1727" spans="9:9" ht="15" customHeight="1" x14ac:dyDescent="0.35">
      <c r="I1727" s="271"/>
    </row>
    <row r="1728" spans="9:9" ht="15" customHeight="1" x14ac:dyDescent="0.35">
      <c r="I1728" s="271"/>
    </row>
    <row r="1729" spans="9:9" ht="15" customHeight="1" x14ac:dyDescent="0.35">
      <c r="I1729" s="271"/>
    </row>
    <row r="1730" spans="9:9" ht="15" customHeight="1" x14ac:dyDescent="0.35">
      <c r="I1730" s="271"/>
    </row>
    <row r="1731" spans="9:9" ht="15" customHeight="1" x14ac:dyDescent="0.35">
      <c r="I1731" s="271"/>
    </row>
    <row r="1732" spans="9:9" ht="15" customHeight="1" x14ac:dyDescent="0.35">
      <c r="I1732" s="271"/>
    </row>
    <row r="1733" spans="9:9" ht="15" customHeight="1" x14ac:dyDescent="0.35">
      <c r="I1733" s="271"/>
    </row>
    <row r="1734" spans="9:9" ht="15" customHeight="1" x14ac:dyDescent="0.35">
      <c r="I1734" s="271"/>
    </row>
    <row r="1735" spans="9:9" ht="15" customHeight="1" x14ac:dyDescent="0.35">
      <c r="I1735" s="271"/>
    </row>
    <row r="1736" spans="9:9" ht="15" customHeight="1" x14ac:dyDescent="0.35">
      <c r="I1736" s="271"/>
    </row>
    <row r="1737" spans="9:9" ht="15" customHeight="1" x14ac:dyDescent="0.35">
      <c r="I1737" s="271"/>
    </row>
    <row r="1738" spans="9:9" ht="15" customHeight="1" x14ac:dyDescent="0.35">
      <c r="I1738" s="271"/>
    </row>
    <row r="1739" spans="9:9" ht="15" customHeight="1" x14ac:dyDescent="0.35">
      <c r="I1739" s="271"/>
    </row>
    <row r="1740" spans="9:9" ht="15" customHeight="1" x14ac:dyDescent="0.35">
      <c r="I1740" s="271"/>
    </row>
    <row r="1741" spans="9:9" ht="15" customHeight="1" x14ac:dyDescent="0.35">
      <c r="I1741" s="271"/>
    </row>
    <row r="1742" spans="9:9" ht="15" customHeight="1" x14ac:dyDescent="0.35">
      <c r="I1742" s="271"/>
    </row>
    <row r="1743" spans="9:9" ht="15" customHeight="1" x14ac:dyDescent="0.35">
      <c r="I1743" s="271"/>
    </row>
    <row r="1744" spans="9:9" ht="15" customHeight="1" x14ac:dyDescent="0.35">
      <c r="I1744" s="271"/>
    </row>
    <row r="1745" spans="9:9" ht="15" customHeight="1" x14ac:dyDescent="0.35">
      <c r="I1745" s="271"/>
    </row>
    <row r="1746" spans="9:9" ht="15" customHeight="1" x14ac:dyDescent="0.35">
      <c r="I1746" s="271"/>
    </row>
    <row r="1747" spans="9:9" ht="15" customHeight="1" x14ac:dyDescent="0.35">
      <c r="I1747" s="271"/>
    </row>
    <row r="1748" spans="9:9" ht="15" customHeight="1" x14ac:dyDescent="0.35">
      <c r="I1748" s="271"/>
    </row>
    <row r="1749" spans="9:9" ht="15" customHeight="1" x14ac:dyDescent="0.35">
      <c r="I1749" s="271"/>
    </row>
    <row r="1750" spans="9:9" ht="15" customHeight="1" x14ac:dyDescent="0.35">
      <c r="I1750" s="271"/>
    </row>
    <row r="1751" spans="9:9" ht="15" customHeight="1" x14ac:dyDescent="0.35">
      <c r="I1751" s="271"/>
    </row>
    <row r="1752" spans="9:9" ht="15" customHeight="1" x14ac:dyDescent="0.35">
      <c r="I1752" s="271"/>
    </row>
    <row r="1753" spans="9:9" ht="15" customHeight="1" x14ac:dyDescent="0.35">
      <c r="I1753" s="271"/>
    </row>
    <row r="1754" spans="9:9" ht="15" customHeight="1" x14ac:dyDescent="0.35">
      <c r="I1754" s="271"/>
    </row>
    <row r="1755" spans="9:9" ht="15" customHeight="1" x14ac:dyDescent="0.35">
      <c r="I1755" s="271"/>
    </row>
    <row r="1756" spans="9:9" ht="15" customHeight="1" x14ac:dyDescent="0.35">
      <c r="I1756" s="271"/>
    </row>
    <row r="1757" spans="9:9" ht="15" customHeight="1" x14ac:dyDescent="0.35">
      <c r="I1757" s="271"/>
    </row>
    <row r="1758" spans="9:9" ht="15" customHeight="1" x14ac:dyDescent="0.35">
      <c r="I1758" s="271"/>
    </row>
    <row r="1759" spans="9:9" ht="15" customHeight="1" x14ac:dyDescent="0.35">
      <c r="I1759" s="271"/>
    </row>
    <row r="1760" spans="9:9" ht="15" customHeight="1" x14ac:dyDescent="0.35">
      <c r="I1760" s="271"/>
    </row>
    <row r="1761" spans="9:9" ht="15" customHeight="1" x14ac:dyDescent="0.35">
      <c r="I1761" s="271"/>
    </row>
    <row r="1762" spans="9:9" ht="15" customHeight="1" x14ac:dyDescent="0.35">
      <c r="I1762" s="271"/>
    </row>
    <row r="1763" spans="9:9" ht="15" customHeight="1" x14ac:dyDescent="0.35">
      <c r="I1763" s="271"/>
    </row>
    <row r="1764" spans="9:9" ht="15" customHeight="1" x14ac:dyDescent="0.35">
      <c r="I1764" s="271"/>
    </row>
    <row r="1765" spans="9:9" ht="15" customHeight="1" x14ac:dyDescent="0.35">
      <c r="I1765" s="271"/>
    </row>
    <row r="1766" spans="9:9" ht="15" customHeight="1" x14ac:dyDescent="0.35">
      <c r="I1766" s="271"/>
    </row>
    <row r="1767" spans="9:9" ht="15" customHeight="1" x14ac:dyDescent="0.35">
      <c r="I1767" s="271"/>
    </row>
    <row r="1768" spans="9:9" ht="15" customHeight="1" x14ac:dyDescent="0.35">
      <c r="I1768" s="271"/>
    </row>
    <row r="1769" spans="9:9" ht="15" customHeight="1" x14ac:dyDescent="0.35">
      <c r="I1769" s="271"/>
    </row>
    <row r="1770" spans="9:9" ht="15" customHeight="1" x14ac:dyDescent="0.35">
      <c r="I1770" s="271"/>
    </row>
    <row r="1771" spans="9:9" ht="15" customHeight="1" x14ac:dyDescent="0.35">
      <c r="I1771" s="271"/>
    </row>
    <row r="1772" spans="9:9" ht="15" customHeight="1" x14ac:dyDescent="0.35">
      <c r="I1772" s="271"/>
    </row>
    <row r="1773" spans="9:9" ht="15" customHeight="1" x14ac:dyDescent="0.35">
      <c r="I1773" s="271"/>
    </row>
    <row r="1774" spans="9:9" ht="15" customHeight="1" x14ac:dyDescent="0.35">
      <c r="I1774" s="271"/>
    </row>
    <row r="1775" spans="9:9" ht="15" customHeight="1" x14ac:dyDescent="0.35">
      <c r="I1775" s="271"/>
    </row>
    <row r="1776" spans="9:9" ht="15" customHeight="1" x14ac:dyDescent="0.35">
      <c r="I1776" s="271"/>
    </row>
    <row r="1777" spans="9:9" ht="15" customHeight="1" x14ac:dyDescent="0.35">
      <c r="I1777" s="271"/>
    </row>
    <row r="1778" spans="9:9" ht="15" customHeight="1" x14ac:dyDescent="0.35">
      <c r="I1778" s="271"/>
    </row>
    <row r="1779" spans="9:9" ht="15" customHeight="1" x14ac:dyDescent="0.35">
      <c r="I1779" s="271"/>
    </row>
    <row r="1780" spans="9:9" ht="15" customHeight="1" x14ac:dyDescent="0.35">
      <c r="I1780" s="271"/>
    </row>
    <row r="1781" spans="9:9" ht="15" customHeight="1" x14ac:dyDescent="0.35">
      <c r="I1781" s="271"/>
    </row>
    <row r="1782" spans="9:9" ht="15" customHeight="1" x14ac:dyDescent="0.35">
      <c r="I1782" s="271"/>
    </row>
    <row r="1783" spans="9:9" ht="15" customHeight="1" x14ac:dyDescent="0.35">
      <c r="I1783" s="271"/>
    </row>
    <row r="1784" spans="9:9" ht="15" customHeight="1" x14ac:dyDescent="0.35">
      <c r="I1784" s="271"/>
    </row>
    <row r="1785" spans="9:9" ht="15" customHeight="1" x14ac:dyDescent="0.35">
      <c r="I1785" s="271"/>
    </row>
    <row r="1786" spans="9:9" ht="15" customHeight="1" x14ac:dyDescent="0.35">
      <c r="I1786" s="271"/>
    </row>
    <row r="1787" spans="9:9" ht="15" customHeight="1" x14ac:dyDescent="0.35">
      <c r="I1787" s="271"/>
    </row>
    <row r="1788" spans="9:9" ht="15" customHeight="1" x14ac:dyDescent="0.35">
      <c r="I1788" s="271"/>
    </row>
    <row r="1789" spans="9:9" ht="15" customHeight="1" x14ac:dyDescent="0.35">
      <c r="I1789" s="271"/>
    </row>
    <row r="1790" spans="9:9" ht="15" customHeight="1" x14ac:dyDescent="0.35">
      <c r="I1790" s="271"/>
    </row>
    <row r="1791" spans="9:9" ht="15" customHeight="1" x14ac:dyDescent="0.35">
      <c r="I1791" s="271"/>
    </row>
    <row r="1792" spans="9:9" ht="15" customHeight="1" x14ac:dyDescent="0.35">
      <c r="I1792" s="271"/>
    </row>
    <row r="1793" spans="9:9" ht="15" customHeight="1" x14ac:dyDescent="0.35">
      <c r="I1793" s="271"/>
    </row>
    <row r="1794" spans="9:9" ht="15" customHeight="1" x14ac:dyDescent="0.35">
      <c r="I1794" s="271"/>
    </row>
    <row r="1795" spans="9:9" ht="15" customHeight="1" x14ac:dyDescent="0.35">
      <c r="I1795" s="271"/>
    </row>
    <row r="1796" spans="9:9" ht="15" customHeight="1" x14ac:dyDescent="0.35">
      <c r="I1796" s="271"/>
    </row>
    <row r="1797" spans="9:9" ht="15" customHeight="1" x14ac:dyDescent="0.35">
      <c r="I1797" s="271"/>
    </row>
    <row r="1798" spans="9:9" ht="15" customHeight="1" x14ac:dyDescent="0.35">
      <c r="I1798" s="271"/>
    </row>
    <row r="1799" spans="9:9" ht="15" customHeight="1" x14ac:dyDescent="0.35">
      <c r="I1799" s="271"/>
    </row>
    <row r="1800" spans="9:9" ht="15" customHeight="1" x14ac:dyDescent="0.35">
      <c r="I1800" s="271"/>
    </row>
    <row r="1801" spans="9:9" ht="15" customHeight="1" x14ac:dyDescent="0.35">
      <c r="I1801" s="271"/>
    </row>
    <row r="1802" spans="9:9" ht="15" customHeight="1" x14ac:dyDescent="0.35">
      <c r="I1802" s="271"/>
    </row>
    <row r="1803" spans="9:9" ht="15" customHeight="1" x14ac:dyDescent="0.35">
      <c r="I1803" s="271"/>
    </row>
    <row r="1804" spans="9:9" ht="15" customHeight="1" x14ac:dyDescent="0.35">
      <c r="I1804" s="271"/>
    </row>
    <row r="1805" spans="9:9" ht="15" customHeight="1" x14ac:dyDescent="0.35">
      <c r="I1805" s="271"/>
    </row>
    <row r="1806" spans="9:9" ht="15" customHeight="1" x14ac:dyDescent="0.35">
      <c r="I1806" s="271"/>
    </row>
    <row r="1807" spans="9:9" ht="15" customHeight="1" x14ac:dyDescent="0.35">
      <c r="I1807" s="271"/>
    </row>
    <row r="1808" spans="9:9" ht="15" customHeight="1" x14ac:dyDescent="0.35">
      <c r="I1808" s="271"/>
    </row>
    <row r="1809" spans="9:9" ht="15" customHeight="1" x14ac:dyDescent="0.35">
      <c r="I1809" s="271"/>
    </row>
    <row r="1810" spans="9:9" ht="15" customHeight="1" x14ac:dyDescent="0.35">
      <c r="I1810" s="271"/>
    </row>
    <row r="1811" spans="9:9" ht="15" customHeight="1" x14ac:dyDescent="0.35">
      <c r="I1811" s="271"/>
    </row>
    <row r="1812" spans="9:9" ht="15" customHeight="1" x14ac:dyDescent="0.35">
      <c r="I1812" s="271"/>
    </row>
    <row r="1813" spans="9:9" ht="15" customHeight="1" x14ac:dyDescent="0.35">
      <c r="I1813" s="271"/>
    </row>
    <row r="1814" spans="9:9" ht="15" customHeight="1" x14ac:dyDescent="0.35">
      <c r="I1814" s="271"/>
    </row>
    <row r="1815" spans="9:9" ht="15" customHeight="1" x14ac:dyDescent="0.35">
      <c r="I1815" s="271"/>
    </row>
    <row r="1816" spans="9:9" ht="15" customHeight="1" x14ac:dyDescent="0.35">
      <c r="I1816" s="271"/>
    </row>
    <row r="1817" spans="9:9" ht="15" customHeight="1" x14ac:dyDescent="0.35">
      <c r="I1817" s="271"/>
    </row>
    <row r="1818" spans="9:9" ht="15" customHeight="1" x14ac:dyDescent="0.35">
      <c r="I1818" s="271"/>
    </row>
    <row r="1819" spans="9:9" ht="15" customHeight="1" x14ac:dyDescent="0.35">
      <c r="I1819" s="271"/>
    </row>
    <row r="1820" spans="9:9" ht="15" customHeight="1" x14ac:dyDescent="0.35">
      <c r="I1820" s="271"/>
    </row>
    <row r="1821" spans="9:9" ht="15" customHeight="1" x14ac:dyDescent="0.35">
      <c r="I1821" s="271"/>
    </row>
    <row r="1822" spans="9:9" ht="15" customHeight="1" x14ac:dyDescent="0.35">
      <c r="I1822" s="271"/>
    </row>
    <row r="1823" spans="9:9" ht="15" customHeight="1" x14ac:dyDescent="0.35">
      <c r="I1823" s="271"/>
    </row>
    <row r="1824" spans="9:9" ht="15" customHeight="1" x14ac:dyDescent="0.35">
      <c r="I1824" s="271"/>
    </row>
    <row r="1825" spans="9:9" ht="15" customHeight="1" x14ac:dyDescent="0.35">
      <c r="I1825" s="271"/>
    </row>
    <row r="1826" spans="9:9" ht="15" customHeight="1" x14ac:dyDescent="0.35">
      <c r="I1826" s="271"/>
    </row>
    <row r="1827" spans="9:9" ht="15" customHeight="1" x14ac:dyDescent="0.35">
      <c r="I1827" s="271"/>
    </row>
    <row r="1828" spans="9:9" ht="15" customHeight="1" x14ac:dyDescent="0.35">
      <c r="I1828" s="271"/>
    </row>
    <row r="1829" spans="9:9" ht="15" customHeight="1" x14ac:dyDescent="0.35">
      <c r="I1829" s="271"/>
    </row>
    <row r="1830" spans="9:9" ht="15" customHeight="1" x14ac:dyDescent="0.35">
      <c r="I1830" s="271"/>
    </row>
    <row r="1831" spans="9:9" ht="15" customHeight="1" x14ac:dyDescent="0.35">
      <c r="I1831" s="271"/>
    </row>
    <row r="1832" spans="9:9" ht="15" customHeight="1" x14ac:dyDescent="0.35">
      <c r="I1832" s="271"/>
    </row>
    <row r="1833" spans="9:9" ht="15" customHeight="1" x14ac:dyDescent="0.35">
      <c r="I1833" s="271"/>
    </row>
    <row r="1834" spans="9:9" ht="15" customHeight="1" x14ac:dyDescent="0.35">
      <c r="I1834" s="271"/>
    </row>
    <row r="1835" spans="9:9" ht="15" customHeight="1" x14ac:dyDescent="0.35">
      <c r="I1835" s="271"/>
    </row>
    <row r="1836" spans="9:9" ht="15" customHeight="1" x14ac:dyDescent="0.35">
      <c r="I1836" s="271"/>
    </row>
    <row r="1837" spans="9:9" ht="15" customHeight="1" x14ac:dyDescent="0.35">
      <c r="I1837" s="271"/>
    </row>
    <row r="1838" spans="9:9" ht="15" customHeight="1" x14ac:dyDescent="0.35">
      <c r="I1838" s="271"/>
    </row>
    <row r="1839" spans="9:9" ht="15" customHeight="1" x14ac:dyDescent="0.35">
      <c r="I1839" s="271"/>
    </row>
    <row r="1840" spans="9:9" ht="15" customHeight="1" x14ac:dyDescent="0.35">
      <c r="I1840" s="271"/>
    </row>
    <row r="1841" spans="9:9" ht="15" customHeight="1" x14ac:dyDescent="0.35">
      <c r="I1841" s="271"/>
    </row>
    <row r="1842" spans="9:9" ht="15" customHeight="1" x14ac:dyDescent="0.35">
      <c r="I1842" s="271"/>
    </row>
    <row r="1843" spans="9:9" ht="15" customHeight="1" x14ac:dyDescent="0.35">
      <c r="I1843" s="271"/>
    </row>
    <row r="1844" spans="9:9" ht="15" customHeight="1" x14ac:dyDescent="0.35">
      <c r="I1844" s="271"/>
    </row>
    <row r="1845" spans="9:9" ht="15" customHeight="1" x14ac:dyDescent="0.35">
      <c r="I1845" s="271"/>
    </row>
    <row r="1846" spans="9:9" ht="15" customHeight="1" x14ac:dyDescent="0.35">
      <c r="I1846" s="271"/>
    </row>
    <row r="1847" spans="9:9" ht="15" customHeight="1" x14ac:dyDescent="0.35">
      <c r="I1847" s="271"/>
    </row>
    <row r="1848" spans="9:9" ht="15" customHeight="1" x14ac:dyDescent="0.35">
      <c r="I1848" s="271"/>
    </row>
    <row r="1849" spans="9:9" ht="15" customHeight="1" x14ac:dyDescent="0.35">
      <c r="I1849" s="271"/>
    </row>
    <row r="1850" spans="9:9" ht="15" customHeight="1" x14ac:dyDescent="0.35">
      <c r="I1850" s="271"/>
    </row>
    <row r="1851" spans="9:9" ht="15" customHeight="1" x14ac:dyDescent="0.35">
      <c r="I1851" s="271"/>
    </row>
    <row r="1852" spans="9:9" ht="15" customHeight="1" x14ac:dyDescent="0.35">
      <c r="I1852" s="271"/>
    </row>
    <row r="1853" spans="9:9" ht="15" customHeight="1" x14ac:dyDescent="0.35">
      <c r="I1853" s="271"/>
    </row>
    <row r="1854" spans="9:9" ht="15" customHeight="1" x14ac:dyDescent="0.35">
      <c r="I1854" s="271"/>
    </row>
    <row r="1855" spans="9:9" ht="15" customHeight="1" x14ac:dyDescent="0.35">
      <c r="I1855" s="271"/>
    </row>
    <row r="1856" spans="9:9" ht="15" customHeight="1" x14ac:dyDescent="0.35">
      <c r="I1856" s="271"/>
    </row>
    <row r="1857" spans="9:9" ht="15" customHeight="1" x14ac:dyDescent="0.35">
      <c r="I1857" s="271"/>
    </row>
    <row r="1858" spans="9:9" ht="15" customHeight="1" x14ac:dyDescent="0.35">
      <c r="I1858" s="271"/>
    </row>
    <row r="1859" spans="9:9" ht="15" customHeight="1" x14ac:dyDescent="0.35">
      <c r="I1859" s="271"/>
    </row>
    <row r="1860" spans="9:9" ht="15" customHeight="1" x14ac:dyDescent="0.35">
      <c r="I1860" s="271"/>
    </row>
    <row r="1861" spans="9:9" ht="15" customHeight="1" x14ac:dyDescent="0.35">
      <c r="I1861" s="271"/>
    </row>
    <row r="1862" spans="9:9" ht="15" customHeight="1" x14ac:dyDescent="0.35">
      <c r="I1862" s="271"/>
    </row>
    <row r="1863" spans="9:9" ht="15" customHeight="1" x14ac:dyDescent="0.35">
      <c r="I1863" s="271"/>
    </row>
    <row r="1864" spans="9:9" ht="15" customHeight="1" x14ac:dyDescent="0.35">
      <c r="I1864" s="271"/>
    </row>
    <row r="1865" spans="9:9" ht="15" customHeight="1" x14ac:dyDescent="0.35">
      <c r="I1865" s="271"/>
    </row>
    <row r="1866" spans="9:9" ht="15" customHeight="1" x14ac:dyDescent="0.35">
      <c r="I1866" s="271"/>
    </row>
    <row r="1867" spans="9:9" ht="15" customHeight="1" x14ac:dyDescent="0.35">
      <c r="I1867" s="271"/>
    </row>
    <row r="1868" spans="9:9" ht="15" customHeight="1" x14ac:dyDescent="0.35">
      <c r="I1868" s="271"/>
    </row>
    <row r="1869" spans="9:9" ht="15" customHeight="1" x14ac:dyDescent="0.35">
      <c r="I1869" s="271"/>
    </row>
    <row r="1870" spans="9:9" ht="15" customHeight="1" x14ac:dyDescent="0.35">
      <c r="I1870" s="271"/>
    </row>
    <row r="1871" spans="9:9" ht="15" customHeight="1" x14ac:dyDescent="0.35">
      <c r="I1871" s="271"/>
    </row>
    <row r="1872" spans="9:9" ht="15" customHeight="1" x14ac:dyDescent="0.35">
      <c r="I1872" s="271"/>
    </row>
    <row r="1873" spans="9:9" ht="15" customHeight="1" x14ac:dyDescent="0.35">
      <c r="I1873" s="271"/>
    </row>
    <row r="1874" spans="9:9" ht="15" customHeight="1" x14ac:dyDescent="0.35">
      <c r="I1874" s="271"/>
    </row>
    <row r="1875" spans="9:9" ht="15" customHeight="1" x14ac:dyDescent="0.35">
      <c r="I1875" s="271"/>
    </row>
    <row r="1876" spans="9:9" ht="15" customHeight="1" x14ac:dyDescent="0.35">
      <c r="I1876" s="271"/>
    </row>
    <row r="1877" spans="9:9" ht="15" customHeight="1" x14ac:dyDescent="0.35">
      <c r="I1877" s="271"/>
    </row>
    <row r="1878" spans="9:9" ht="15" customHeight="1" x14ac:dyDescent="0.35">
      <c r="I1878" s="271"/>
    </row>
    <row r="1879" spans="9:9" ht="15" customHeight="1" x14ac:dyDescent="0.35">
      <c r="I1879" s="271"/>
    </row>
    <row r="1880" spans="9:9" ht="15" customHeight="1" x14ac:dyDescent="0.35">
      <c r="I1880" s="271"/>
    </row>
    <row r="1881" spans="9:9" ht="15" customHeight="1" x14ac:dyDescent="0.35">
      <c r="I1881" s="271"/>
    </row>
    <row r="1882" spans="9:9" ht="15" customHeight="1" x14ac:dyDescent="0.35">
      <c r="I1882" s="271"/>
    </row>
    <row r="1883" spans="9:9" ht="15" customHeight="1" x14ac:dyDescent="0.35">
      <c r="I1883" s="271"/>
    </row>
    <row r="1884" spans="9:9" ht="15" customHeight="1" x14ac:dyDescent="0.35">
      <c r="I1884" s="271"/>
    </row>
    <row r="1885" spans="9:9" ht="15" customHeight="1" x14ac:dyDescent="0.35">
      <c r="I1885" s="271"/>
    </row>
    <row r="1886" spans="9:9" ht="15" customHeight="1" x14ac:dyDescent="0.35">
      <c r="I1886" s="271"/>
    </row>
    <row r="1887" spans="9:9" ht="15" customHeight="1" x14ac:dyDescent="0.35">
      <c r="I1887" s="271"/>
    </row>
    <row r="1888" spans="9:9" ht="15" customHeight="1" x14ac:dyDescent="0.35">
      <c r="I1888" s="271"/>
    </row>
    <row r="1889" spans="9:9" ht="15" customHeight="1" x14ac:dyDescent="0.35">
      <c r="I1889" s="271"/>
    </row>
    <row r="1890" spans="9:9" ht="15" customHeight="1" x14ac:dyDescent="0.35">
      <c r="I1890" s="271"/>
    </row>
    <row r="1891" spans="9:9" ht="15" customHeight="1" x14ac:dyDescent="0.35">
      <c r="I1891" s="271"/>
    </row>
    <row r="1892" spans="9:9" ht="15" customHeight="1" x14ac:dyDescent="0.35">
      <c r="I1892" s="271"/>
    </row>
    <row r="1893" spans="9:9" ht="15" customHeight="1" x14ac:dyDescent="0.35">
      <c r="I1893" s="271"/>
    </row>
    <row r="1894" spans="9:9" ht="15" customHeight="1" x14ac:dyDescent="0.35">
      <c r="I1894" s="271"/>
    </row>
    <row r="1895" spans="9:9" ht="15" customHeight="1" x14ac:dyDescent="0.35">
      <c r="I1895" s="271"/>
    </row>
    <row r="1896" spans="9:9" ht="15" customHeight="1" x14ac:dyDescent="0.35">
      <c r="I1896" s="271"/>
    </row>
    <row r="1897" spans="9:9" ht="15" customHeight="1" x14ac:dyDescent="0.35">
      <c r="I1897" s="271"/>
    </row>
    <row r="1898" spans="9:9" ht="15" customHeight="1" x14ac:dyDescent="0.35">
      <c r="I1898" s="271"/>
    </row>
    <row r="1899" spans="9:9" ht="15" customHeight="1" x14ac:dyDescent="0.35">
      <c r="I1899" s="271"/>
    </row>
    <row r="1900" spans="9:9" ht="15" customHeight="1" x14ac:dyDescent="0.35">
      <c r="I1900" s="271"/>
    </row>
    <row r="1901" spans="9:9" ht="15" customHeight="1" x14ac:dyDescent="0.35">
      <c r="I1901" s="271"/>
    </row>
    <row r="1902" spans="9:9" ht="15" customHeight="1" x14ac:dyDescent="0.35">
      <c r="I1902" s="271"/>
    </row>
    <row r="1903" spans="9:9" ht="15" customHeight="1" x14ac:dyDescent="0.35">
      <c r="I1903" s="271"/>
    </row>
    <row r="1904" spans="9:9" ht="15" customHeight="1" x14ac:dyDescent="0.35">
      <c r="I1904" s="271"/>
    </row>
    <row r="1905" spans="9:9" ht="15" customHeight="1" x14ac:dyDescent="0.35">
      <c r="I1905" s="271"/>
    </row>
    <row r="1906" spans="9:9" ht="15" customHeight="1" x14ac:dyDescent="0.35">
      <c r="I1906" s="271"/>
    </row>
    <row r="1907" spans="9:9" ht="15" customHeight="1" x14ac:dyDescent="0.35">
      <c r="I1907" s="271"/>
    </row>
    <row r="1908" spans="9:9" ht="15" customHeight="1" x14ac:dyDescent="0.35">
      <c r="I1908" s="271"/>
    </row>
    <row r="1909" spans="9:9" ht="15" customHeight="1" x14ac:dyDescent="0.35">
      <c r="I1909" s="271"/>
    </row>
    <row r="1910" spans="9:9" ht="15" customHeight="1" x14ac:dyDescent="0.35">
      <c r="I1910" s="271"/>
    </row>
    <row r="1911" spans="9:9" ht="15" customHeight="1" x14ac:dyDescent="0.35">
      <c r="I1911" s="271"/>
    </row>
    <row r="1912" spans="9:9" ht="15" customHeight="1" x14ac:dyDescent="0.35">
      <c r="I1912" s="271"/>
    </row>
    <row r="1913" spans="9:9" ht="15" customHeight="1" x14ac:dyDescent="0.35">
      <c r="I1913" s="271"/>
    </row>
    <row r="1914" spans="9:9" ht="15" customHeight="1" x14ac:dyDescent="0.35">
      <c r="I1914" s="271"/>
    </row>
    <row r="1915" spans="9:9" ht="15" customHeight="1" x14ac:dyDescent="0.35">
      <c r="I1915" s="271"/>
    </row>
    <row r="1916" spans="9:9" ht="15" customHeight="1" x14ac:dyDescent="0.35">
      <c r="I1916" s="271"/>
    </row>
    <row r="1917" spans="9:9" ht="15" customHeight="1" x14ac:dyDescent="0.35">
      <c r="I1917" s="271"/>
    </row>
    <row r="1918" spans="9:9" ht="15" customHeight="1" x14ac:dyDescent="0.35">
      <c r="I1918" s="271"/>
    </row>
    <row r="1919" spans="9:9" ht="15" customHeight="1" x14ac:dyDescent="0.35">
      <c r="I1919" s="271"/>
    </row>
    <row r="1920" spans="9:9" ht="15" customHeight="1" x14ac:dyDescent="0.35">
      <c r="I1920" s="271"/>
    </row>
    <row r="1921" spans="9:9" ht="15" customHeight="1" x14ac:dyDescent="0.35">
      <c r="I1921" s="271"/>
    </row>
    <row r="1922" spans="9:9" ht="15" customHeight="1" x14ac:dyDescent="0.35">
      <c r="I1922" s="271"/>
    </row>
    <row r="1923" spans="9:9" ht="15" customHeight="1" x14ac:dyDescent="0.35">
      <c r="I1923" s="271"/>
    </row>
    <row r="1924" spans="9:9" ht="15" customHeight="1" x14ac:dyDescent="0.35">
      <c r="I1924" s="271"/>
    </row>
    <row r="1925" spans="9:9" ht="15" customHeight="1" x14ac:dyDescent="0.35">
      <c r="I1925" s="271"/>
    </row>
    <row r="1926" spans="9:9" ht="15" customHeight="1" x14ac:dyDescent="0.35">
      <c r="I1926" s="271"/>
    </row>
    <row r="1927" spans="9:9" ht="15" customHeight="1" x14ac:dyDescent="0.35">
      <c r="I1927" s="271"/>
    </row>
    <row r="1928" spans="9:9" ht="15" customHeight="1" x14ac:dyDescent="0.35">
      <c r="I1928" s="271"/>
    </row>
    <row r="1929" spans="9:9" ht="15" customHeight="1" x14ac:dyDescent="0.35">
      <c r="I1929" s="271"/>
    </row>
    <row r="1930" spans="9:9" ht="15" customHeight="1" x14ac:dyDescent="0.35">
      <c r="I1930" s="271"/>
    </row>
    <row r="1931" spans="9:9" ht="15" customHeight="1" x14ac:dyDescent="0.35">
      <c r="I1931" s="271"/>
    </row>
    <row r="1932" spans="9:9" ht="15" customHeight="1" x14ac:dyDescent="0.35">
      <c r="I1932" s="271"/>
    </row>
    <row r="1933" spans="9:9" ht="15" customHeight="1" x14ac:dyDescent="0.35">
      <c r="I1933" s="271"/>
    </row>
    <row r="1934" spans="9:9" ht="15" customHeight="1" x14ac:dyDescent="0.35">
      <c r="I1934" s="271"/>
    </row>
    <row r="1935" spans="9:9" ht="15" customHeight="1" x14ac:dyDescent="0.35">
      <c r="I1935" s="271"/>
    </row>
    <row r="1936" spans="9:9" ht="15" customHeight="1" x14ac:dyDescent="0.35">
      <c r="I1936" s="271"/>
    </row>
    <row r="1937" spans="9:9" ht="15" customHeight="1" x14ac:dyDescent="0.35">
      <c r="I1937" s="271"/>
    </row>
    <row r="1938" spans="9:9" ht="15" customHeight="1" x14ac:dyDescent="0.35">
      <c r="I1938" s="271"/>
    </row>
    <row r="1939" spans="9:9" ht="15" customHeight="1" x14ac:dyDescent="0.35">
      <c r="I1939" s="271"/>
    </row>
    <row r="1940" spans="9:9" ht="15" customHeight="1" x14ac:dyDescent="0.35">
      <c r="I1940" s="271"/>
    </row>
    <row r="1941" spans="9:9" ht="15" customHeight="1" x14ac:dyDescent="0.35">
      <c r="I1941" s="271"/>
    </row>
    <row r="1942" spans="9:9" ht="15" customHeight="1" x14ac:dyDescent="0.35">
      <c r="I1942" s="271"/>
    </row>
    <row r="1943" spans="9:9" ht="15" customHeight="1" x14ac:dyDescent="0.35">
      <c r="I1943" s="271"/>
    </row>
    <row r="1944" spans="9:9" ht="15" customHeight="1" x14ac:dyDescent="0.35">
      <c r="I1944" s="271"/>
    </row>
    <row r="1945" spans="9:9" ht="15" customHeight="1" x14ac:dyDescent="0.35">
      <c r="I1945" s="271"/>
    </row>
    <row r="1946" spans="9:9" ht="15" customHeight="1" x14ac:dyDescent="0.35">
      <c r="I1946" s="271"/>
    </row>
    <row r="1947" spans="9:9" ht="15" customHeight="1" x14ac:dyDescent="0.35">
      <c r="I1947" s="271"/>
    </row>
    <row r="1948" spans="9:9" ht="15" customHeight="1" x14ac:dyDescent="0.35">
      <c r="I1948" s="271"/>
    </row>
    <row r="1949" spans="9:9" ht="15" customHeight="1" x14ac:dyDescent="0.35">
      <c r="I1949" s="271"/>
    </row>
    <row r="1950" spans="9:9" ht="15" customHeight="1" x14ac:dyDescent="0.35">
      <c r="I1950" s="271"/>
    </row>
    <row r="1951" spans="9:9" ht="15" customHeight="1" x14ac:dyDescent="0.35">
      <c r="I1951" s="271"/>
    </row>
    <row r="1952" spans="9:9" ht="15" customHeight="1" x14ac:dyDescent="0.35">
      <c r="I1952" s="271"/>
    </row>
    <row r="1953" spans="9:9" ht="15" customHeight="1" x14ac:dyDescent="0.35">
      <c r="I1953" s="271"/>
    </row>
    <row r="1954" spans="9:9" ht="15" customHeight="1" x14ac:dyDescent="0.35">
      <c r="I1954" s="271"/>
    </row>
    <row r="1955" spans="9:9" ht="15" customHeight="1" x14ac:dyDescent="0.35">
      <c r="I1955" s="271"/>
    </row>
    <row r="1956" spans="9:9" ht="15" customHeight="1" x14ac:dyDescent="0.35">
      <c r="I1956" s="271"/>
    </row>
    <row r="1957" spans="9:9" ht="15" customHeight="1" x14ac:dyDescent="0.35">
      <c r="I1957" s="271"/>
    </row>
    <row r="1958" spans="9:9" ht="15" customHeight="1" x14ac:dyDescent="0.35">
      <c r="I1958" s="271"/>
    </row>
    <row r="1959" spans="9:9" ht="15" customHeight="1" x14ac:dyDescent="0.35">
      <c r="I1959" s="271"/>
    </row>
    <row r="1960" spans="9:9" ht="15" customHeight="1" x14ac:dyDescent="0.35">
      <c r="I1960" s="271"/>
    </row>
    <row r="1961" spans="9:9" ht="15" customHeight="1" x14ac:dyDescent="0.35">
      <c r="I1961" s="271"/>
    </row>
    <row r="1962" spans="9:9" ht="15" customHeight="1" x14ac:dyDescent="0.35">
      <c r="I1962" s="271"/>
    </row>
    <row r="1963" spans="9:9" ht="15" customHeight="1" x14ac:dyDescent="0.35">
      <c r="I1963" s="271"/>
    </row>
    <row r="1964" spans="9:9" ht="15" customHeight="1" x14ac:dyDescent="0.35">
      <c r="I1964" s="271"/>
    </row>
    <row r="1965" spans="9:9" ht="15" customHeight="1" x14ac:dyDescent="0.35">
      <c r="I1965" s="271"/>
    </row>
    <row r="1966" spans="9:9" ht="15" customHeight="1" x14ac:dyDescent="0.35">
      <c r="I1966" s="271"/>
    </row>
    <row r="1967" spans="9:9" ht="15" customHeight="1" x14ac:dyDescent="0.35">
      <c r="I1967" s="271"/>
    </row>
    <row r="1968" spans="9:9" ht="15" customHeight="1" x14ac:dyDescent="0.35">
      <c r="I1968" s="271"/>
    </row>
    <row r="1969" spans="9:9" ht="15" customHeight="1" x14ac:dyDescent="0.35">
      <c r="I1969" s="271"/>
    </row>
    <row r="1970" spans="9:9" ht="15" customHeight="1" x14ac:dyDescent="0.35">
      <c r="I1970" s="271"/>
    </row>
    <row r="1971" spans="9:9" ht="15" customHeight="1" x14ac:dyDescent="0.35">
      <c r="I1971" s="271"/>
    </row>
    <row r="1972" spans="9:9" ht="15" customHeight="1" x14ac:dyDescent="0.35">
      <c r="I1972" s="271"/>
    </row>
    <row r="1973" spans="9:9" ht="15" customHeight="1" x14ac:dyDescent="0.35">
      <c r="I1973" s="271"/>
    </row>
    <row r="1974" spans="9:9" ht="15" customHeight="1" x14ac:dyDescent="0.35">
      <c r="I1974" s="271"/>
    </row>
    <row r="1975" spans="9:9" ht="15" customHeight="1" x14ac:dyDescent="0.35">
      <c r="I1975" s="271"/>
    </row>
    <row r="1976" spans="9:9" ht="15" customHeight="1" x14ac:dyDescent="0.35">
      <c r="I1976" s="271"/>
    </row>
    <row r="1977" spans="9:9" ht="15" customHeight="1" x14ac:dyDescent="0.35">
      <c r="I1977" s="271"/>
    </row>
    <row r="1978" spans="9:9" ht="15" customHeight="1" x14ac:dyDescent="0.35">
      <c r="I1978" s="271"/>
    </row>
    <row r="1979" spans="9:9" ht="15" customHeight="1" x14ac:dyDescent="0.35">
      <c r="I1979" s="271"/>
    </row>
    <row r="1980" spans="9:9" ht="15" customHeight="1" x14ac:dyDescent="0.35">
      <c r="I1980" s="271"/>
    </row>
    <row r="1981" spans="9:9" ht="15" customHeight="1" x14ac:dyDescent="0.35">
      <c r="I1981" s="271"/>
    </row>
    <row r="1982" spans="9:9" ht="15" customHeight="1" x14ac:dyDescent="0.35">
      <c r="I1982" s="271"/>
    </row>
    <row r="1983" spans="9:9" ht="15" customHeight="1" x14ac:dyDescent="0.35">
      <c r="I1983" s="271"/>
    </row>
    <row r="1984" spans="9:9" ht="15" customHeight="1" x14ac:dyDescent="0.35">
      <c r="I1984" s="271"/>
    </row>
    <row r="1985" spans="9:9" ht="15" customHeight="1" x14ac:dyDescent="0.35">
      <c r="I1985" s="271"/>
    </row>
    <row r="1986" spans="9:9" ht="15" customHeight="1" x14ac:dyDescent="0.35">
      <c r="I1986" s="271"/>
    </row>
    <row r="1987" spans="9:9" ht="15" customHeight="1" x14ac:dyDescent="0.35">
      <c r="I1987" s="271"/>
    </row>
    <row r="1988" spans="9:9" ht="15" customHeight="1" x14ac:dyDescent="0.35">
      <c r="I1988" s="271"/>
    </row>
    <row r="1989" spans="9:9" ht="15" customHeight="1" x14ac:dyDescent="0.35">
      <c r="I1989" s="271"/>
    </row>
    <row r="1990" spans="9:9" ht="15" customHeight="1" x14ac:dyDescent="0.35">
      <c r="I1990" s="271"/>
    </row>
    <row r="1991" spans="9:9" ht="15" customHeight="1" x14ac:dyDescent="0.35">
      <c r="I1991" s="271"/>
    </row>
    <row r="1992" spans="9:9" ht="15" customHeight="1" x14ac:dyDescent="0.35">
      <c r="I1992" s="271"/>
    </row>
    <row r="1993" spans="9:9" ht="15" customHeight="1" x14ac:dyDescent="0.35">
      <c r="I1993" s="271"/>
    </row>
    <row r="1994" spans="9:9" ht="15" customHeight="1" x14ac:dyDescent="0.35">
      <c r="I1994" s="271"/>
    </row>
    <row r="1995" spans="9:9" ht="15" customHeight="1" x14ac:dyDescent="0.35">
      <c r="I1995" s="271"/>
    </row>
    <row r="1996" spans="9:9" ht="15" customHeight="1" x14ac:dyDescent="0.35">
      <c r="I1996" s="271"/>
    </row>
    <row r="1997" spans="9:9" ht="15" customHeight="1" x14ac:dyDescent="0.35">
      <c r="I1997" s="271"/>
    </row>
    <row r="1998" spans="9:9" ht="15" customHeight="1" x14ac:dyDescent="0.35">
      <c r="I1998" s="271"/>
    </row>
    <row r="1999" spans="9:9" ht="15" customHeight="1" x14ac:dyDescent="0.35">
      <c r="I1999" s="271"/>
    </row>
    <row r="2000" spans="9:9" ht="15" customHeight="1" x14ac:dyDescent="0.35">
      <c r="I2000" s="271"/>
    </row>
    <row r="2001" spans="9:9" ht="15" customHeight="1" x14ac:dyDescent="0.35">
      <c r="I2001" s="271"/>
    </row>
    <row r="2002" spans="9:9" ht="15" customHeight="1" x14ac:dyDescent="0.35">
      <c r="I2002" s="271"/>
    </row>
    <row r="2003" spans="9:9" ht="15" customHeight="1" x14ac:dyDescent="0.35">
      <c r="I2003" s="271"/>
    </row>
    <row r="2004" spans="9:9" ht="15" customHeight="1" x14ac:dyDescent="0.35">
      <c r="I2004" s="271"/>
    </row>
    <row r="2005" spans="9:9" ht="15" customHeight="1" x14ac:dyDescent="0.35">
      <c r="I2005" s="271"/>
    </row>
    <row r="2006" spans="9:9" ht="15" customHeight="1" x14ac:dyDescent="0.35">
      <c r="I2006" s="271"/>
    </row>
    <row r="2007" spans="9:9" ht="15" customHeight="1" x14ac:dyDescent="0.35">
      <c r="I2007" s="271"/>
    </row>
    <row r="2008" spans="9:9" ht="15" customHeight="1" x14ac:dyDescent="0.35">
      <c r="I2008" s="271"/>
    </row>
    <row r="2009" spans="9:9" ht="15" customHeight="1" x14ac:dyDescent="0.35">
      <c r="I2009" s="271"/>
    </row>
    <row r="2010" spans="9:9" ht="15" customHeight="1" x14ac:dyDescent="0.35">
      <c r="I2010" s="271"/>
    </row>
    <row r="2011" spans="9:9" ht="15" customHeight="1" x14ac:dyDescent="0.35">
      <c r="I2011" s="271"/>
    </row>
    <row r="2012" spans="9:9" ht="15" customHeight="1" x14ac:dyDescent="0.35">
      <c r="I2012" s="271"/>
    </row>
    <row r="2013" spans="9:9" ht="15" customHeight="1" x14ac:dyDescent="0.35">
      <c r="I2013" s="271"/>
    </row>
    <row r="2014" spans="9:9" ht="15" customHeight="1" x14ac:dyDescent="0.35">
      <c r="I2014" s="271"/>
    </row>
    <row r="2015" spans="9:9" ht="15" customHeight="1" x14ac:dyDescent="0.35">
      <c r="I2015" s="271"/>
    </row>
    <row r="2016" spans="9:9" ht="15" customHeight="1" x14ac:dyDescent="0.35">
      <c r="I2016" s="271"/>
    </row>
    <row r="2017" spans="9:9" ht="15" customHeight="1" x14ac:dyDescent="0.35">
      <c r="I2017" s="271"/>
    </row>
    <row r="2018" spans="9:9" ht="15" customHeight="1" x14ac:dyDescent="0.35">
      <c r="I2018" s="271"/>
    </row>
    <row r="2019" spans="9:9" ht="15" customHeight="1" x14ac:dyDescent="0.35">
      <c r="I2019" s="271"/>
    </row>
    <row r="2020" spans="9:9" ht="15" customHeight="1" x14ac:dyDescent="0.35">
      <c r="I2020" s="271"/>
    </row>
    <row r="2021" spans="9:9" ht="15" customHeight="1" x14ac:dyDescent="0.35">
      <c r="I2021" s="271"/>
    </row>
    <row r="2022" spans="9:9" ht="15" customHeight="1" x14ac:dyDescent="0.35">
      <c r="I2022" s="271"/>
    </row>
    <row r="2023" spans="9:9" ht="15" customHeight="1" x14ac:dyDescent="0.35">
      <c r="I2023" s="271"/>
    </row>
    <row r="2024" spans="9:9" ht="15" customHeight="1" x14ac:dyDescent="0.35">
      <c r="I2024" s="271"/>
    </row>
    <row r="2025" spans="9:9" ht="15" customHeight="1" x14ac:dyDescent="0.35">
      <c r="I2025" s="271"/>
    </row>
    <row r="2026" spans="9:9" ht="15" customHeight="1" x14ac:dyDescent="0.35">
      <c r="I2026" s="271"/>
    </row>
    <row r="2027" spans="9:9" ht="15" customHeight="1" x14ac:dyDescent="0.35">
      <c r="I2027" s="271"/>
    </row>
    <row r="2028" spans="9:9" ht="15" customHeight="1" x14ac:dyDescent="0.35">
      <c r="I2028" s="271"/>
    </row>
    <row r="2029" spans="9:9" ht="15" customHeight="1" x14ac:dyDescent="0.35">
      <c r="I2029" s="271"/>
    </row>
    <row r="2030" spans="9:9" ht="15" customHeight="1" x14ac:dyDescent="0.35">
      <c r="I2030" s="271"/>
    </row>
    <row r="2031" spans="9:9" ht="15" customHeight="1" x14ac:dyDescent="0.35">
      <c r="I2031" s="271"/>
    </row>
    <row r="2032" spans="9:9" ht="15" customHeight="1" x14ac:dyDescent="0.35">
      <c r="I2032" s="271"/>
    </row>
    <row r="2033" spans="9:9" ht="15" customHeight="1" x14ac:dyDescent="0.35">
      <c r="I2033" s="271"/>
    </row>
    <row r="2034" spans="9:9" ht="15" customHeight="1" x14ac:dyDescent="0.35">
      <c r="I2034" s="271"/>
    </row>
    <row r="2035" spans="9:9" ht="15" customHeight="1" x14ac:dyDescent="0.35">
      <c r="I2035" s="271"/>
    </row>
    <row r="2036" spans="9:9" ht="15" customHeight="1" x14ac:dyDescent="0.35">
      <c r="I2036" s="271"/>
    </row>
    <row r="2037" spans="9:9" ht="15" customHeight="1" x14ac:dyDescent="0.35">
      <c r="I2037" s="271"/>
    </row>
    <row r="2038" spans="9:9" ht="15" customHeight="1" x14ac:dyDescent="0.35">
      <c r="I2038" s="271"/>
    </row>
    <row r="2039" spans="9:9" ht="15" customHeight="1" x14ac:dyDescent="0.35">
      <c r="I2039" s="271"/>
    </row>
    <row r="2040" spans="9:9" ht="15" customHeight="1" x14ac:dyDescent="0.35">
      <c r="I2040" s="271"/>
    </row>
    <row r="2041" spans="9:9" ht="15" customHeight="1" x14ac:dyDescent="0.35">
      <c r="I2041" s="271"/>
    </row>
    <row r="2042" spans="9:9" ht="15" customHeight="1" x14ac:dyDescent="0.35">
      <c r="I2042" s="271"/>
    </row>
    <row r="2043" spans="9:9" ht="15" customHeight="1" x14ac:dyDescent="0.35">
      <c r="I2043" s="271"/>
    </row>
    <row r="2044" spans="9:9" ht="15" customHeight="1" x14ac:dyDescent="0.35">
      <c r="I2044" s="271"/>
    </row>
    <row r="2045" spans="9:9" ht="15" customHeight="1" x14ac:dyDescent="0.35">
      <c r="I2045" s="271"/>
    </row>
    <row r="2046" spans="9:9" ht="15" customHeight="1" x14ac:dyDescent="0.35">
      <c r="I2046" s="271"/>
    </row>
    <row r="2047" spans="9:9" ht="15" customHeight="1" x14ac:dyDescent="0.35">
      <c r="I2047" s="271"/>
    </row>
    <row r="2048" spans="9:9" ht="15" customHeight="1" x14ac:dyDescent="0.35">
      <c r="I2048" s="271"/>
    </row>
    <row r="2049" spans="9:9" ht="15" customHeight="1" x14ac:dyDescent="0.35">
      <c r="I2049" s="271"/>
    </row>
    <row r="2050" spans="9:9" ht="15" customHeight="1" x14ac:dyDescent="0.35">
      <c r="I2050" s="271"/>
    </row>
    <row r="2051" spans="9:9" ht="15" customHeight="1" x14ac:dyDescent="0.35">
      <c r="I2051" s="271"/>
    </row>
    <row r="2052" spans="9:9" ht="15" customHeight="1" x14ac:dyDescent="0.35">
      <c r="I2052" s="271"/>
    </row>
    <row r="2053" spans="9:9" ht="15" customHeight="1" x14ac:dyDescent="0.35">
      <c r="I2053" s="271"/>
    </row>
    <row r="2054" spans="9:9" ht="15" customHeight="1" x14ac:dyDescent="0.35">
      <c r="I2054" s="271"/>
    </row>
    <row r="2055" spans="9:9" ht="15" customHeight="1" x14ac:dyDescent="0.35">
      <c r="I2055" s="271"/>
    </row>
    <row r="2056" spans="9:9" ht="15" customHeight="1" x14ac:dyDescent="0.35">
      <c r="I2056" s="271"/>
    </row>
    <row r="2057" spans="9:9" ht="15" customHeight="1" x14ac:dyDescent="0.35">
      <c r="I2057" s="271"/>
    </row>
    <row r="2058" spans="9:9" ht="15" customHeight="1" x14ac:dyDescent="0.35">
      <c r="I2058" s="271"/>
    </row>
    <row r="2059" spans="9:9" ht="15" customHeight="1" x14ac:dyDescent="0.35">
      <c r="I2059" s="271"/>
    </row>
    <row r="2060" spans="9:9" ht="15" customHeight="1" x14ac:dyDescent="0.35">
      <c r="I2060" s="271"/>
    </row>
    <row r="2061" spans="9:9" ht="15" customHeight="1" x14ac:dyDescent="0.35">
      <c r="I2061" s="271"/>
    </row>
    <row r="2062" spans="9:9" ht="15" customHeight="1" x14ac:dyDescent="0.35">
      <c r="I2062" s="271"/>
    </row>
    <row r="2063" spans="9:9" ht="15" customHeight="1" x14ac:dyDescent="0.35">
      <c r="I2063" s="271"/>
    </row>
    <row r="2064" spans="9:9" ht="15" customHeight="1" x14ac:dyDescent="0.35">
      <c r="I2064" s="271"/>
    </row>
    <row r="2065" spans="9:9" ht="15" customHeight="1" x14ac:dyDescent="0.35">
      <c r="I2065" s="271"/>
    </row>
    <row r="2066" spans="9:9" ht="15" customHeight="1" x14ac:dyDescent="0.35">
      <c r="I2066" s="271"/>
    </row>
    <row r="2067" spans="9:9" ht="15" customHeight="1" x14ac:dyDescent="0.35">
      <c r="I2067" s="271"/>
    </row>
    <row r="2068" spans="9:9" ht="15" customHeight="1" x14ac:dyDescent="0.35">
      <c r="I2068" s="271"/>
    </row>
    <row r="2069" spans="9:9" ht="15" customHeight="1" x14ac:dyDescent="0.35">
      <c r="I2069" s="271"/>
    </row>
    <row r="2070" spans="9:9" ht="15" customHeight="1" x14ac:dyDescent="0.35">
      <c r="I2070" s="271"/>
    </row>
    <row r="2071" spans="9:9" ht="15" customHeight="1" x14ac:dyDescent="0.35">
      <c r="I2071" s="271"/>
    </row>
    <row r="2072" spans="9:9" ht="15" customHeight="1" x14ac:dyDescent="0.35">
      <c r="I2072" s="271"/>
    </row>
    <row r="2073" spans="9:9" ht="15" customHeight="1" x14ac:dyDescent="0.35">
      <c r="I2073" s="271"/>
    </row>
    <row r="2074" spans="9:9" ht="15" customHeight="1" x14ac:dyDescent="0.35">
      <c r="I2074" s="271"/>
    </row>
    <row r="2075" spans="9:9" ht="15" customHeight="1" x14ac:dyDescent="0.35">
      <c r="I2075" s="271"/>
    </row>
    <row r="2076" spans="9:9" ht="15" customHeight="1" x14ac:dyDescent="0.35">
      <c r="I2076" s="271"/>
    </row>
    <row r="2077" spans="9:9" ht="15" customHeight="1" x14ac:dyDescent="0.35">
      <c r="I2077" s="271"/>
    </row>
    <row r="2078" spans="9:9" ht="15" customHeight="1" x14ac:dyDescent="0.35">
      <c r="I2078" s="271"/>
    </row>
    <row r="2079" spans="9:9" ht="15" customHeight="1" x14ac:dyDescent="0.35">
      <c r="I2079" s="271"/>
    </row>
    <row r="2080" spans="9:9" ht="15" customHeight="1" x14ac:dyDescent="0.35">
      <c r="I2080" s="271"/>
    </row>
    <row r="2081" spans="9:9" ht="15" customHeight="1" x14ac:dyDescent="0.35">
      <c r="I2081" s="271"/>
    </row>
    <row r="2082" spans="9:9" ht="15" customHeight="1" x14ac:dyDescent="0.35">
      <c r="I2082" s="271"/>
    </row>
    <row r="2083" spans="9:9" ht="15" customHeight="1" x14ac:dyDescent="0.35">
      <c r="I2083" s="271"/>
    </row>
    <row r="2084" spans="9:9" ht="15" customHeight="1" x14ac:dyDescent="0.35">
      <c r="I2084" s="271"/>
    </row>
    <row r="2085" spans="9:9" ht="15" customHeight="1" x14ac:dyDescent="0.35">
      <c r="I2085" s="271"/>
    </row>
    <row r="2086" spans="9:9" ht="15" customHeight="1" x14ac:dyDescent="0.35">
      <c r="I2086" s="271"/>
    </row>
    <row r="2087" spans="9:9" ht="15" customHeight="1" x14ac:dyDescent="0.35">
      <c r="I2087" s="271"/>
    </row>
    <row r="2088" spans="9:9" ht="15" customHeight="1" x14ac:dyDescent="0.35">
      <c r="I2088" s="271"/>
    </row>
    <row r="2089" spans="9:9" ht="15" customHeight="1" x14ac:dyDescent="0.35">
      <c r="I2089" s="271"/>
    </row>
    <row r="2090" spans="9:9" ht="15" customHeight="1" x14ac:dyDescent="0.35">
      <c r="I2090" s="271"/>
    </row>
    <row r="2091" spans="9:9" ht="15" customHeight="1" x14ac:dyDescent="0.35">
      <c r="I2091" s="271"/>
    </row>
    <row r="2092" spans="9:9" ht="15" customHeight="1" x14ac:dyDescent="0.35">
      <c r="I2092" s="271"/>
    </row>
    <row r="2093" spans="9:9" ht="15" customHeight="1" x14ac:dyDescent="0.35">
      <c r="I2093" s="271"/>
    </row>
    <row r="2094" spans="9:9" ht="15" customHeight="1" x14ac:dyDescent="0.35">
      <c r="I2094" s="271"/>
    </row>
    <row r="2095" spans="9:9" ht="15" customHeight="1" x14ac:dyDescent="0.35">
      <c r="I2095" s="271"/>
    </row>
    <row r="2096" spans="9:9" ht="15" customHeight="1" x14ac:dyDescent="0.35">
      <c r="I2096" s="271"/>
    </row>
    <row r="2097" spans="9:9" ht="15" customHeight="1" x14ac:dyDescent="0.35">
      <c r="I2097" s="271"/>
    </row>
    <row r="2098" spans="9:9" ht="15" customHeight="1" x14ac:dyDescent="0.35">
      <c r="I2098" s="271"/>
    </row>
    <row r="2099" spans="9:9" ht="15" customHeight="1" x14ac:dyDescent="0.35">
      <c r="I2099" s="271"/>
    </row>
    <row r="2100" spans="9:9" ht="15" customHeight="1" x14ac:dyDescent="0.35">
      <c r="I2100" s="271"/>
    </row>
    <row r="2101" spans="9:9" ht="15" customHeight="1" x14ac:dyDescent="0.35">
      <c r="I2101" s="271"/>
    </row>
    <row r="2102" spans="9:9" ht="15" customHeight="1" x14ac:dyDescent="0.35">
      <c r="I2102" s="271"/>
    </row>
    <row r="2103" spans="9:9" ht="15" customHeight="1" x14ac:dyDescent="0.35">
      <c r="I2103" s="271"/>
    </row>
    <row r="2104" spans="9:9" ht="15" customHeight="1" x14ac:dyDescent="0.35">
      <c r="I2104" s="271"/>
    </row>
    <row r="2105" spans="9:9" ht="15" customHeight="1" x14ac:dyDescent="0.35">
      <c r="I2105" s="271"/>
    </row>
    <row r="2106" spans="9:9" ht="15" customHeight="1" x14ac:dyDescent="0.35">
      <c r="I2106" s="271"/>
    </row>
    <row r="2107" spans="9:9" ht="15" customHeight="1" x14ac:dyDescent="0.35">
      <c r="I2107" s="271"/>
    </row>
    <row r="2108" spans="9:9" ht="15" customHeight="1" x14ac:dyDescent="0.35">
      <c r="I2108" s="271"/>
    </row>
    <row r="2109" spans="9:9" ht="15" customHeight="1" x14ac:dyDescent="0.35">
      <c r="I2109" s="271"/>
    </row>
    <row r="2110" spans="9:9" ht="15" customHeight="1" x14ac:dyDescent="0.35">
      <c r="I2110" s="271"/>
    </row>
    <row r="2111" spans="9:9" ht="15" customHeight="1" x14ac:dyDescent="0.35">
      <c r="I2111" s="271"/>
    </row>
    <row r="2112" spans="9:9" ht="15" customHeight="1" x14ac:dyDescent="0.35">
      <c r="I2112" s="271"/>
    </row>
    <row r="2113" spans="9:9" ht="15" customHeight="1" x14ac:dyDescent="0.35">
      <c r="I2113" s="271"/>
    </row>
    <row r="2114" spans="9:9" ht="15" customHeight="1" x14ac:dyDescent="0.35">
      <c r="I2114" s="271"/>
    </row>
    <row r="2115" spans="9:9" ht="15" customHeight="1" x14ac:dyDescent="0.35">
      <c r="I2115" s="271"/>
    </row>
    <row r="2116" spans="9:9" ht="15" customHeight="1" x14ac:dyDescent="0.35">
      <c r="I2116" s="271"/>
    </row>
    <row r="2117" spans="9:9" ht="15" customHeight="1" x14ac:dyDescent="0.35">
      <c r="I2117" s="271"/>
    </row>
    <row r="2118" spans="9:9" ht="15" customHeight="1" x14ac:dyDescent="0.35">
      <c r="I2118" s="271"/>
    </row>
    <row r="2119" spans="9:9" ht="15" customHeight="1" x14ac:dyDescent="0.35">
      <c r="I2119" s="271"/>
    </row>
    <row r="2120" spans="9:9" ht="15" customHeight="1" x14ac:dyDescent="0.35">
      <c r="I2120" s="271"/>
    </row>
    <row r="2121" spans="9:9" ht="15" customHeight="1" x14ac:dyDescent="0.35">
      <c r="I2121" s="271"/>
    </row>
    <row r="2122" spans="9:9" ht="15" customHeight="1" x14ac:dyDescent="0.35">
      <c r="I2122" s="271"/>
    </row>
    <row r="2123" spans="9:9" ht="15" customHeight="1" x14ac:dyDescent="0.35">
      <c r="I2123" s="271"/>
    </row>
    <row r="2124" spans="9:9" ht="15" customHeight="1" x14ac:dyDescent="0.35">
      <c r="I2124" s="271"/>
    </row>
    <row r="2125" spans="9:9" ht="15" customHeight="1" x14ac:dyDescent="0.35">
      <c r="I2125" s="271"/>
    </row>
    <row r="2126" spans="9:9" ht="15" customHeight="1" x14ac:dyDescent="0.35">
      <c r="I2126" s="271"/>
    </row>
    <row r="2127" spans="9:9" ht="15" customHeight="1" x14ac:dyDescent="0.35">
      <c r="I2127" s="271"/>
    </row>
    <row r="2128" spans="9:9" ht="15" customHeight="1" x14ac:dyDescent="0.35">
      <c r="I2128" s="271"/>
    </row>
    <row r="2129" spans="9:9" ht="15" customHeight="1" x14ac:dyDescent="0.35">
      <c r="I2129" s="271"/>
    </row>
    <row r="2130" spans="9:9" ht="15" customHeight="1" x14ac:dyDescent="0.35">
      <c r="I2130" s="271"/>
    </row>
    <row r="2131" spans="9:9" ht="15" customHeight="1" x14ac:dyDescent="0.35">
      <c r="I2131" s="271"/>
    </row>
    <row r="2132" spans="9:9" ht="15" customHeight="1" x14ac:dyDescent="0.35">
      <c r="I2132" s="271"/>
    </row>
    <row r="2133" spans="9:9" ht="15" customHeight="1" x14ac:dyDescent="0.35">
      <c r="I2133" s="271"/>
    </row>
    <row r="2134" spans="9:9" ht="15" customHeight="1" x14ac:dyDescent="0.35">
      <c r="I2134" s="271"/>
    </row>
    <row r="2135" spans="9:9" ht="15" customHeight="1" x14ac:dyDescent="0.35">
      <c r="I2135" s="271"/>
    </row>
    <row r="2136" spans="9:9" ht="15" customHeight="1" x14ac:dyDescent="0.35">
      <c r="I2136" s="271"/>
    </row>
    <row r="2137" spans="9:9" ht="15" customHeight="1" x14ac:dyDescent="0.35">
      <c r="I2137" s="271"/>
    </row>
    <row r="2138" spans="9:9" ht="15" customHeight="1" x14ac:dyDescent="0.35">
      <c r="I2138" s="271"/>
    </row>
    <row r="2139" spans="9:9" ht="15" customHeight="1" x14ac:dyDescent="0.35">
      <c r="I2139" s="271"/>
    </row>
    <row r="2140" spans="9:9" ht="15" customHeight="1" x14ac:dyDescent="0.35">
      <c r="I2140" s="271"/>
    </row>
    <row r="2141" spans="9:9" ht="15" customHeight="1" x14ac:dyDescent="0.35">
      <c r="I2141" s="271"/>
    </row>
    <row r="2142" spans="9:9" ht="15" customHeight="1" x14ac:dyDescent="0.35">
      <c r="I2142" s="271"/>
    </row>
    <row r="2143" spans="9:9" ht="15" customHeight="1" x14ac:dyDescent="0.35">
      <c r="I2143" s="271"/>
    </row>
    <row r="2144" spans="9:9" ht="15" customHeight="1" x14ac:dyDescent="0.35">
      <c r="I2144" s="271"/>
    </row>
    <row r="2145" spans="9:9" ht="15" customHeight="1" x14ac:dyDescent="0.35">
      <c r="I2145" s="271"/>
    </row>
    <row r="2146" spans="9:9" ht="15" customHeight="1" x14ac:dyDescent="0.35">
      <c r="I2146" s="271"/>
    </row>
    <row r="2147" spans="9:9" ht="15" customHeight="1" x14ac:dyDescent="0.35">
      <c r="I2147" s="271"/>
    </row>
    <row r="2148" spans="9:9" ht="15" customHeight="1" x14ac:dyDescent="0.35">
      <c r="I2148" s="271"/>
    </row>
    <row r="2149" spans="9:9" ht="15" customHeight="1" x14ac:dyDescent="0.35">
      <c r="I2149" s="271"/>
    </row>
    <row r="2150" spans="9:9" ht="15" customHeight="1" x14ac:dyDescent="0.35">
      <c r="I2150" s="271"/>
    </row>
    <row r="2151" spans="9:9" ht="15" customHeight="1" x14ac:dyDescent="0.35">
      <c r="I2151" s="271"/>
    </row>
    <row r="2152" spans="9:9" ht="15" customHeight="1" x14ac:dyDescent="0.35">
      <c r="I2152" s="271"/>
    </row>
    <row r="2153" spans="9:9" ht="15" customHeight="1" x14ac:dyDescent="0.35">
      <c r="I2153" s="271"/>
    </row>
    <row r="2154" spans="9:9" ht="15" customHeight="1" x14ac:dyDescent="0.35">
      <c r="I2154" s="271"/>
    </row>
    <row r="2155" spans="9:9" ht="15" customHeight="1" x14ac:dyDescent="0.35">
      <c r="I2155" s="271"/>
    </row>
    <row r="2156" spans="9:9" ht="15" customHeight="1" x14ac:dyDescent="0.35">
      <c r="I2156" s="271"/>
    </row>
    <row r="2157" spans="9:9" ht="15" customHeight="1" x14ac:dyDescent="0.35">
      <c r="I2157" s="271"/>
    </row>
    <row r="2158" spans="9:9" ht="15" customHeight="1" x14ac:dyDescent="0.35">
      <c r="I2158" s="271"/>
    </row>
    <row r="2159" spans="9:9" ht="15" customHeight="1" x14ac:dyDescent="0.35">
      <c r="I2159" s="271"/>
    </row>
    <row r="2160" spans="9:9" ht="15" customHeight="1" x14ac:dyDescent="0.35">
      <c r="I2160" s="271"/>
    </row>
    <row r="2161" spans="9:9" ht="15" customHeight="1" x14ac:dyDescent="0.35">
      <c r="I2161" s="271"/>
    </row>
    <row r="2162" spans="9:9" ht="15" customHeight="1" x14ac:dyDescent="0.35">
      <c r="I2162" s="271"/>
    </row>
    <row r="2163" spans="9:9" ht="15" customHeight="1" x14ac:dyDescent="0.35">
      <c r="I2163" s="271"/>
    </row>
    <row r="2164" spans="9:9" ht="15" customHeight="1" x14ac:dyDescent="0.35">
      <c r="I2164" s="271"/>
    </row>
    <row r="2165" spans="9:9" ht="15" customHeight="1" x14ac:dyDescent="0.35">
      <c r="I2165" s="271"/>
    </row>
    <row r="2166" spans="9:9" ht="15" customHeight="1" x14ac:dyDescent="0.35">
      <c r="I2166" s="271"/>
    </row>
    <row r="2167" spans="9:9" ht="15" customHeight="1" x14ac:dyDescent="0.35">
      <c r="I2167" s="271"/>
    </row>
    <row r="2168" spans="9:9" ht="15" customHeight="1" x14ac:dyDescent="0.35">
      <c r="I2168" s="271"/>
    </row>
    <row r="2169" spans="9:9" ht="15" customHeight="1" x14ac:dyDescent="0.35">
      <c r="I2169" s="271"/>
    </row>
    <row r="2170" spans="9:9" ht="15" customHeight="1" x14ac:dyDescent="0.35">
      <c r="I2170" s="271"/>
    </row>
    <row r="2171" spans="9:9" ht="15" customHeight="1" x14ac:dyDescent="0.35">
      <c r="I2171" s="271"/>
    </row>
    <row r="2172" spans="9:9" ht="15" customHeight="1" x14ac:dyDescent="0.35">
      <c r="I2172" s="271"/>
    </row>
    <row r="2173" spans="9:9" ht="15" customHeight="1" x14ac:dyDescent="0.35">
      <c r="I2173" s="271"/>
    </row>
    <row r="2174" spans="9:9" ht="15" customHeight="1" x14ac:dyDescent="0.35">
      <c r="I2174" s="271"/>
    </row>
    <row r="2175" spans="9:9" ht="15" customHeight="1" x14ac:dyDescent="0.35">
      <c r="I2175" s="271"/>
    </row>
    <row r="2176" spans="9:9" ht="15" customHeight="1" x14ac:dyDescent="0.35">
      <c r="I2176" s="271"/>
    </row>
    <row r="2177" spans="9:9" ht="15" customHeight="1" x14ac:dyDescent="0.35">
      <c r="I2177" s="271"/>
    </row>
    <row r="2178" spans="9:9" ht="15" customHeight="1" x14ac:dyDescent="0.35">
      <c r="I2178" s="271"/>
    </row>
    <row r="2179" spans="9:9" ht="15" customHeight="1" x14ac:dyDescent="0.35">
      <c r="I2179" s="271"/>
    </row>
    <row r="2180" spans="9:9" ht="15" customHeight="1" x14ac:dyDescent="0.35">
      <c r="I2180" s="271"/>
    </row>
    <row r="2181" spans="9:9" ht="15" customHeight="1" x14ac:dyDescent="0.35">
      <c r="I2181" s="271"/>
    </row>
    <row r="2182" spans="9:9" ht="15" customHeight="1" x14ac:dyDescent="0.35">
      <c r="I2182" s="271"/>
    </row>
    <row r="2183" spans="9:9" ht="15" customHeight="1" x14ac:dyDescent="0.35">
      <c r="I2183" s="271"/>
    </row>
    <row r="2184" spans="9:9" ht="15" customHeight="1" x14ac:dyDescent="0.35">
      <c r="I2184" s="271"/>
    </row>
    <row r="2185" spans="9:9" ht="15" customHeight="1" x14ac:dyDescent="0.35">
      <c r="I2185" s="271"/>
    </row>
    <row r="2186" spans="9:9" ht="15" customHeight="1" x14ac:dyDescent="0.35">
      <c r="I2186" s="271"/>
    </row>
    <row r="2187" spans="9:9" ht="15" customHeight="1" x14ac:dyDescent="0.35">
      <c r="I2187" s="271"/>
    </row>
    <row r="2188" spans="9:9" ht="15" customHeight="1" x14ac:dyDescent="0.35">
      <c r="I2188" s="271"/>
    </row>
    <row r="2189" spans="9:9" ht="15" customHeight="1" x14ac:dyDescent="0.35">
      <c r="I2189" s="271"/>
    </row>
    <row r="2190" spans="9:9" ht="15" customHeight="1" x14ac:dyDescent="0.35">
      <c r="I2190" s="271"/>
    </row>
    <row r="2191" spans="9:9" ht="15" customHeight="1" x14ac:dyDescent="0.35">
      <c r="I2191" s="271"/>
    </row>
    <row r="2192" spans="9:9" ht="15" customHeight="1" x14ac:dyDescent="0.35">
      <c r="I2192" s="271"/>
    </row>
    <row r="2193" spans="9:9" ht="15" customHeight="1" x14ac:dyDescent="0.35">
      <c r="I2193" s="271"/>
    </row>
    <row r="2194" spans="9:9" ht="15" customHeight="1" x14ac:dyDescent="0.35">
      <c r="I2194" s="271"/>
    </row>
    <row r="2195" spans="9:9" ht="15" customHeight="1" x14ac:dyDescent="0.35">
      <c r="I2195" s="271"/>
    </row>
    <row r="2196" spans="9:9" ht="15" customHeight="1" x14ac:dyDescent="0.35">
      <c r="I2196" s="271"/>
    </row>
    <row r="2197" spans="9:9" ht="15" customHeight="1" x14ac:dyDescent="0.35">
      <c r="I2197" s="271"/>
    </row>
    <row r="2198" spans="9:9" ht="15" customHeight="1" x14ac:dyDescent="0.35">
      <c r="I2198" s="271"/>
    </row>
    <row r="2199" spans="9:9" ht="15" customHeight="1" x14ac:dyDescent="0.35">
      <c r="I2199" s="271"/>
    </row>
    <row r="2200" spans="9:9" ht="15" customHeight="1" x14ac:dyDescent="0.35">
      <c r="I2200" s="271"/>
    </row>
    <row r="2201" spans="9:9" ht="15" customHeight="1" x14ac:dyDescent="0.35">
      <c r="I2201" s="271"/>
    </row>
    <row r="2202" spans="9:9" ht="15" customHeight="1" x14ac:dyDescent="0.35">
      <c r="I2202" s="271"/>
    </row>
    <row r="2203" spans="9:9" ht="15" customHeight="1" x14ac:dyDescent="0.35">
      <c r="I2203" s="271"/>
    </row>
    <row r="2204" spans="9:9" ht="15" customHeight="1" x14ac:dyDescent="0.35">
      <c r="I2204" s="271"/>
    </row>
    <row r="2205" spans="9:9" ht="15" customHeight="1" x14ac:dyDescent="0.35">
      <c r="I2205" s="271"/>
    </row>
    <row r="2206" spans="9:9" ht="15" customHeight="1" x14ac:dyDescent="0.35">
      <c r="I2206" s="271"/>
    </row>
    <row r="2207" spans="9:9" ht="15" customHeight="1" x14ac:dyDescent="0.35">
      <c r="I2207" s="271"/>
    </row>
    <row r="2208" spans="9:9" ht="15" customHeight="1" x14ac:dyDescent="0.35">
      <c r="I2208" s="271"/>
    </row>
    <row r="2209" spans="9:9" ht="15" customHeight="1" x14ac:dyDescent="0.35">
      <c r="I2209" s="271"/>
    </row>
    <row r="2210" spans="9:9" ht="15" customHeight="1" x14ac:dyDescent="0.35">
      <c r="I2210" s="271"/>
    </row>
    <row r="2211" spans="9:9" ht="15" customHeight="1" x14ac:dyDescent="0.35">
      <c r="I2211" s="271"/>
    </row>
    <row r="2212" spans="9:9" ht="15" customHeight="1" x14ac:dyDescent="0.35">
      <c r="I2212" s="271"/>
    </row>
    <row r="2213" spans="9:9" ht="15" customHeight="1" x14ac:dyDescent="0.35">
      <c r="I2213" s="271"/>
    </row>
    <row r="2214" spans="9:9" ht="15" customHeight="1" x14ac:dyDescent="0.35">
      <c r="I2214" s="271"/>
    </row>
    <row r="2215" spans="9:9" ht="15" customHeight="1" x14ac:dyDescent="0.35">
      <c r="I2215" s="271"/>
    </row>
    <row r="2216" spans="9:9" ht="15" customHeight="1" x14ac:dyDescent="0.35">
      <c r="I2216" s="271"/>
    </row>
    <row r="2217" spans="9:9" ht="15" customHeight="1" x14ac:dyDescent="0.35">
      <c r="I2217" s="271"/>
    </row>
    <row r="2218" spans="9:9" ht="15" customHeight="1" x14ac:dyDescent="0.35">
      <c r="I2218" s="271"/>
    </row>
    <row r="2219" spans="9:9" ht="15" customHeight="1" x14ac:dyDescent="0.35">
      <c r="I2219" s="271"/>
    </row>
    <row r="2220" spans="9:9" ht="15" customHeight="1" x14ac:dyDescent="0.35">
      <c r="I2220" s="271"/>
    </row>
    <row r="2221" spans="9:9" ht="15" customHeight="1" x14ac:dyDescent="0.35">
      <c r="I2221" s="271"/>
    </row>
    <row r="2222" spans="9:9" ht="15" customHeight="1" x14ac:dyDescent="0.35">
      <c r="I2222" s="271"/>
    </row>
    <row r="2223" spans="9:9" ht="15" customHeight="1" x14ac:dyDescent="0.35">
      <c r="I2223" s="271"/>
    </row>
    <row r="2224" spans="9:9" ht="15" customHeight="1" x14ac:dyDescent="0.35">
      <c r="I2224" s="271"/>
    </row>
    <row r="2225" spans="9:9" ht="15" customHeight="1" x14ac:dyDescent="0.35">
      <c r="I2225" s="271"/>
    </row>
    <row r="2226" spans="9:9" ht="15" customHeight="1" x14ac:dyDescent="0.35">
      <c r="I2226" s="271"/>
    </row>
    <row r="2227" spans="9:9" ht="15" customHeight="1" x14ac:dyDescent="0.35">
      <c r="I2227" s="271"/>
    </row>
    <row r="2228" spans="9:9" ht="15" customHeight="1" x14ac:dyDescent="0.35">
      <c r="I2228" s="271"/>
    </row>
    <row r="2229" spans="9:9" ht="15" customHeight="1" x14ac:dyDescent="0.35">
      <c r="I2229" s="271"/>
    </row>
    <row r="2230" spans="9:9" ht="15" customHeight="1" x14ac:dyDescent="0.35">
      <c r="I2230" s="271"/>
    </row>
    <row r="2231" spans="9:9" ht="15" customHeight="1" x14ac:dyDescent="0.35">
      <c r="I2231" s="271"/>
    </row>
    <row r="2232" spans="9:9" ht="15" customHeight="1" x14ac:dyDescent="0.35">
      <c r="I2232" s="271"/>
    </row>
    <row r="2233" spans="9:9" ht="15" customHeight="1" x14ac:dyDescent="0.35">
      <c r="I2233" s="271"/>
    </row>
    <row r="2234" spans="9:9" ht="15" customHeight="1" x14ac:dyDescent="0.35">
      <c r="I2234" s="271"/>
    </row>
    <row r="2235" spans="9:9" ht="15" customHeight="1" x14ac:dyDescent="0.35">
      <c r="I2235" s="271"/>
    </row>
    <row r="2236" spans="9:9" ht="15" customHeight="1" x14ac:dyDescent="0.35">
      <c r="I2236" s="271"/>
    </row>
    <row r="2237" spans="9:9" ht="15" customHeight="1" x14ac:dyDescent="0.35">
      <c r="I2237" s="271"/>
    </row>
    <row r="2238" spans="9:9" ht="15" customHeight="1" x14ac:dyDescent="0.35">
      <c r="I2238" s="271"/>
    </row>
    <row r="2239" spans="9:9" ht="15" customHeight="1" x14ac:dyDescent="0.35">
      <c r="I2239" s="271"/>
    </row>
    <row r="2240" spans="9:9" ht="15" customHeight="1" x14ac:dyDescent="0.35">
      <c r="I2240" s="271"/>
    </row>
    <row r="2241" spans="9:9" ht="15" customHeight="1" x14ac:dyDescent="0.35">
      <c r="I2241" s="271"/>
    </row>
    <row r="2242" spans="9:9" ht="15" customHeight="1" x14ac:dyDescent="0.35">
      <c r="I2242" s="271"/>
    </row>
    <row r="2243" spans="9:9" ht="15" customHeight="1" x14ac:dyDescent="0.35">
      <c r="I2243" s="271"/>
    </row>
    <row r="2244" spans="9:9" ht="15" customHeight="1" x14ac:dyDescent="0.35">
      <c r="I2244" s="271"/>
    </row>
    <row r="2245" spans="9:9" ht="15" customHeight="1" x14ac:dyDescent="0.35">
      <c r="I2245" s="271"/>
    </row>
    <row r="2246" spans="9:9" ht="15" customHeight="1" x14ac:dyDescent="0.35">
      <c r="I2246" s="271"/>
    </row>
    <row r="2247" spans="9:9" ht="15" customHeight="1" x14ac:dyDescent="0.35">
      <c r="I2247" s="271"/>
    </row>
    <row r="2248" spans="9:9" ht="15" customHeight="1" x14ac:dyDescent="0.35">
      <c r="I2248" s="271"/>
    </row>
    <row r="2249" spans="9:9" ht="15" customHeight="1" x14ac:dyDescent="0.35">
      <c r="I2249" s="271"/>
    </row>
    <row r="2250" spans="9:9" ht="15" customHeight="1" x14ac:dyDescent="0.35">
      <c r="I2250" s="271"/>
    </row>
    <row r="2251" spans="9:9" ht="15" customHeight="1" x14ac:dyDescent="0.35">
      <c r="I2251" s="271"/>
    </row>
    <row r="2252" spans="9:9" ht="15" customHeight="1" x14ac:dyDescent="0.35">
      <c r="I2252" s="271"/>
    </row>
    <row r="2253" spans="9:9" ht="15" customHeight="1" x14ac:dyDescent="0.35">
      <c r="I2253" s="271"/>
    </row>
    <row r="2254" spans="9:9" ht="15" customHeight="1" x14ac:dyDescent="0.35">
      <c r="I2254" s="271"/>
    </row>
    <row r="2255" spans="9:9" ht="15" customHeight="1" x14ac:dyDescent="0.35">
      <c r="I2255" s="271"/>
    </row>
    <row r="2256" spans="9:9" ht="15" customHeight="1" x14ac:dyDescent="0.35">
      <c r="I2256" s="271"/>
    </row>
    <row r="2257" spans="9:9" ht="15" customHeight="1" x14ac:dyDescent="0.35">
      <c r="I2257" s="271"/>
    </row>
    <row r="2258" spans="9:9" ht="15" customHeight="1" x14ac:dyDescent="0.35">
      <c r="I2258" s="271"/>
    </row>
    <row r="2259" spans="9:9" ht="15" customHeight="1" x14ac:dyDescent="0.35">
      <c r="I2259" s="271"/>
    </row>
    <row r="2260" spans="9:9" ht="15" customHeight="1" x14ac:dyDescent="0.35">
      <c r="I2260" s="271"/>
    </row>
    <row r="2261" spans="9:9" ht="15" customHeight="1" x14ac:dyDescent="0.35">
      <c r="I2261" s="271"/>
    </row>
    <row r="2262" spans="9:9" ht="15" customHeight="1" x14ac:dyDescent="0.35">
      <c r="I2262" s="271"/>
    </row>
    <row r="2263" spans="9:9" ht="15" customHeight="1" x14ac:dyDescent="0.35">
      <c r="I2263" s="271"/>
    </row>
    <row r="2264" spans="9:9" ht="15" customHeight="1" x14ac:dyDescent="0.35">
      <c r="I2264" s="271"/>
    </row>
    <row r="2265" spans="9:9" ht="15" customHeight="1" x14ac:dyDescent="0.35">
      <c r="I2265" s="271"/>
    </row>
    <row r="2266" spans="9:9" ht="15" customHeight="1" x14ac:dyDescent="0.35">
      <c r="I2266" s="271"/>
    </row>
    <row r="2267" spans="9:9" ht="15" customHeight="1" x14ac:dyDescent="0.35">
      <c r="I2267" s="271"/>
    </row>
    <row r="2268" spans="9:9" ht="15" customHeight="1" x14ac:dyDescent="0.35">
      <c r="I2268" s="271"/>
    </row>
    <row r="2269" spans="9:9" ht="15" customHeight="1" x14ac:dyDescent="0.35">
      <c r="I2269" s="271"/>
    </row>
    <row r="2270" spans="9:9" ht="15" customHeight="1" x14ac:dyDescent="0.35">
      <c r="I2270" s="271"/>
    </row>
    <row r="2271" spans="9:9" ht="15" customHeight="1" x14ac:dyDescent="0.35">
      <c r="I2271" s="271"/>
    </row>
    <row r="2272" spans="9:9" ht="15" customHeight="1" x14ac:dyDescent="0.35">
      <c r="I2272" s="271"/>
    </row>
    <row r="2273" spans="9:9" ht="15" customHeight="1" x14ac:dyDescent="0.35">
      <c r="I2273" s="271"/>
    </row>
    <row r="2274" spans="9:9" ht="15" customHeight="1" x14ac:dyDescent="0.35">
      <c r="I2274" s="271"/>
    </row>
    <row r="2275" spans="9:9" ht="15" customHeight="1" x14ac:dyDescent="0.35">
      <c r="I2275" s="271"/>
    </row>
    <row r="2276" spans="9:9" ht="15" customHeight="1" x14ac:dyDescent="0.35">
      <c r="I2276" s="271"/>
    </row>
    <row r="2277" spans="9:9" ht="15" customHeight="1" x14ac:dyDescent="0.35">
      <c r="I2277" s="271"/>
    </row>
    <row r="2278" spans="9:9" ht="15" customHeight="1" x14ac:dyDescent="0.35">
      <c r="I2278" s="271"/>
    </row>
    <row r="2279" spans="9:9" ht="15" customHeight="1" x14ac:dyDescent="0.35">
      <c r="I2279" s="271"/>
    </row>
    <row r="2280" spans="9:9" ht="15" customHeight="1" x14ac:dyDescent="0.35">
      <c r="I2280" s="271"/>
    </row>
    <row r="2281" spans="9:9" ht="15" customHeight="1" x14ac:dyDescent="0.35">
      <c r="I2281" s="271"/>
    </row>
    <row r="2282" spans="9:9" ht="15" customHeight="1" x14ac:dyDescent="0.35">
      <c r="I2282" s="271"/>
    </row>
    <row r="2283" spans="9:9" ht="15" customHeight="1" x14ac:dyDescent="0.35">
      <c r="I2283" s="271"/>
    </row>
    <row r="2284" spans="9:9" ht="15" customHeight="1" x14ac:dyDescent="0.35">
      <c r="I2284" s="271"/>
    </row>
    <row r="2285" spans="9:9" ht="15" customHeight="1" x14ac:dyDescent="0.35">
      <c r="I2285" s="271"/>
    </row>
    <row r="2286" spans="9:9" ht="15" customHeight="1" x14ac:dyDescent="0.35">
      <c r="I2286" s="271"/>
    </row>
    <row r="2287" spans="9:9" ht="15" customHeight="1" x14ac:dyDescent="0.35">
      <c r="I2287" s="271"/>
    </row>
    <row r="2288" spans="9:9" ht="15" customHeight="1" x14ac:dyDescent="0.35">
      <c r="I2288" s="271"/>
    </row>
    <row r="2289" spans="9:9" ht="15" customHeight="1" x14ac:dyDescent="0.35">
      <c r="I2289" s="271"/>
    </row>
    <row r="2290" spans="9:9" ht="15" customHeight="1" x14ac:dyDescent="0.35">
      <c r="I2290" s="271"/>
    </row>
    <row r="2291" spans="9:9" ht="15" customHeight="1" x14ac:dyDescent="0.35">
      <c r="I2291" s="271"/>
    </row>
    <row r="2292" spans="9:9" ht="15" customHeight="1" x14ac:dyDescent="0.35">
      <c r="I2292" s="271"/>
    </row>
    <row r="2293" spans="9:9" ht="15" customHeight="1" x14ac:dyDescent="0.35">
      <c r="I2293" s="271"/>
    </row>
    <row r="2294" spans="9:9" ht="15" customHeight="1" x14ac:dyDescent="0.35">
      <c r="I2294" s="271"/>
    </row>
    <row r="2295" spans="9:9" ht="15" customHeight="1" x14ac:dyDescent="0.35">
      <c r="I2295" s="271"/>
    </row>
    <row r="2296" spans="9:9" ht="15" customHeight="1" x14ac:dyDescent="0.35">
      <c r="I2296" s="271"/>
    </row>
    <row r="2297" spans="9:9" ht="15" customHeight="1" x14ac:dyDescent="0.35">
      <c r="I2297" s="271"/>
    </row>
    <row r="2298" spans="9:9" ht="15" customHeight="1" x14ac:dyDescent="0.35">
      <c r="I2298" s="271"/>
    </row>
    <row r="2299" spans="9:9" ht="15" customHeight="1" x14ac:dyDescent="0.35">
      <c r="I2299" s="271"/>
    </row>
    <row r="2300" spans="9:9" ht="15" customHeight="1" x14ac:dyDescent="0.35">
      <c r="I2300" s="271"/>
    </row>
    <row r="2301" spans="9:9" ht="15" customHeight="1" x14ac:dyDescent="0.35">
      <c r="I2301" s="271"/>
    </row>
    <row r="2302" spans="9:9" ht="15" customHeight="1" x14ac:dyDescent="0.35">
      <c r="I2302" s="271"/>
    </row>
    <row r="2303" spans="9:9" ht="15" customHeight="1" x14ac:dyDescent="0.35">
      <c r="I2303" s="271"/>
    </row>
    <row r="2304" spans="9:9" ht="15" customHeight="1" x14ac:dyDescent="0.35">
      <c r="I2304" s="271"/>
    </row>
    <row r="2305" spans="9:9" ht="15" customHeight="1" x14ac:dyDescent="0.35">
      <c r="I2305" s="271"/>
    </row>
    <row r="2306" spans="9:9" ht="15" customHeight="1" x14ac:dyDescent="0.35">
      <c r="I2306" s="271"/>
    </row>
    <row r="2307" spans="9:9" ht="15" customHeight="1" x14ac:dyDescent="0.35">
      <c r="I2307" s="271"/>
    </row>
    <row r="2308" spans="9:9" ht="15" customHeight="1" x14ac:dyDescent="0.35">
      <c r="I2308" s="271"/>
    </row>
    <row r="2309" spans="9:9" ht="15" customHeight="1" x14ac:dyDescent="0.35">
      <c r="I2309" s="271"/>
    </row>
    <row r="2310" spans="9:9" ht="15" customHeight="1" x14ac:dyDescent="0.35">
      <c r="I2310" s="271"/>
    </row>
    <row r="2311" spans="9:9" ht="15" customHeight="1" x14ac:dyDescent="0.35">
      <c r="I2311" s="271"/>
    </row>
    <row r="2312" spans="9:9" ht="15" customHeight="1" x14ac:dyDescent="0.35">
      <c r="I2312" s="271"/>
    </row>
    <row r="2313" spans="9:9" ht="15" customHeight="1" x14ac:dyDescent="0.35">
      <c r="I2313" s="271"/>
    </row>
    <row r="2314" spans="9:9" ht="15" customHeight="1" x14ac:dyDescent="0.35">
      <c r="I2314" s="271"/>
    </row>
    <row r="2315" spans="9:9" ht="15" customHeight="1" x14ac:dyDescent="0.35">
      <c r="I2315" s="271"/>
    </row>
    <row r="2316" spans="9:9" ht="15" customHeight="1" x14ac:dyDescent="0.35">
      <c r="I2316" s="271"/>
    </row>
    <row r="2317" spans="9:9" ht="15" customHeight="1" x14ac:dyDescent="0.35">
      <c r="I2317" s="271"/>
    </row>
    <row r="2318" spans="9:9" ht="15" customHeight="1" x14ac:dyDescent="0.35">
      <c r="I2318" s="271"/>
    </row>
    <row r="2319" spans="9:9" ht="15" customHeight="1" x14ac:dyDescent="0.35">
      <c r="I2319" s="271"/>
    </row>
    <row r="2320" spans="9:9" ht="15" customHeight="1" x14ac:dyDescent="0.35">
      <c r="I2320" s="271"/>
    </row>
    <row r="2321" spans="9:9" ht="15" customHeight="1" x14ac:dyDescent="0.35">
      <c r="I2321" s="271"/>
    </row>
    <row r="2322" spans="9:9" ht="15" customHeight="1" x14ac:dyDescent="0.35">
      <c r="I2322" s="271"/>
    </row>
    <row r="2323" spans="9:9" ht="15" customHeight="1" x14ac:dyDescent="0.35">
      <c r="I2323" s="271"/>
    </row>
    <row r="2324" spans="9:9" ht="15" customHeight="1" x14ac:dyDescent="0.35">
      <c r="I2324" s="271"/>
    </row>
    <row r="2325" spans="9:9" ht="15" customHeight="1" x14ac:dyDescent="0.35">
      <c r="I2325" s="271"/>
    </row>
    <row r="2326" spans="9:9" ht="15" customHeight="1" x14ac:dyDescent="0.35">
      <c r="I2326" s="271"/>
    </row>
    <row r="2327" spans="9:9" ht="15" customHeight="1" x14ac:dyDescent="0.35">
      <c r="I2327" s="271"/>
    </row>
    <row r="2328" spans="9:9" ht="15" customHeight="1" x14ac:dyDescent="0.35">
      <c r="I2328" s="271"/>
    </row>
    <row r="2329" spans="9:9" ht="15" customHeight="1" x14ac:dyDescent="0.35">
      <c r="I2329" s="271"/>
    </row>
    <row r="2330" spans="9:9" ht="15" customHeight="1" x14ac:dyDescent="0.35">
      <c r="I2330" s="271"/>
    </row>
    <row r="2331" spans="9:9" ht="15" customHeight="1" x14ac:dyDescent="0.35">
      <c r="I2331" s="271"/>
    </row>
    <row r="2332" spans="9:9" ht="15" customHeight="1" x14ac:dyDescent="0.35">
      <c r="I2332" s="271"/>
    </row>
    <row r="2333" spans="9:9" ht="15" customHeight="1" x14ac:dyDescent="0.35">
      <c r="I2333" s="271"/>
    </row>
    <row r="2334" spans="9:9" ht="15" customHeight="1" x14ac:dyDescent="0.35">
      <c r="I2334" s="271"/>
    </row>
    <row r="2335" spans="9:9" ht="15" customHeight="1" x14ac:dyDescent="0.35">
      <c r="I2335" s="271"/>
    </row>
    <row r="2336" spans="9:9" ht="15" customHeight="1" x14ac:dyDescent="0.35">
      <c r="I2336" s="271"/>
    </row>
    <row r="2337" spans="9:9" ht="15" customHeight="1" x14ac:dyDescent="0.35">
      <c r="I2337" s="271"/>
    </row>
    <row r="2338" spans="9:9" ht="15" customHeight="1" x14ac:dyDescent="0.35">
      <c r="I2338" s="271"/>
    </row>
    <row r="2339" spans="9:9" ht="15" customHeight="1" x14ac:dyDescent="0.35">
      <c r="I2339" s="271"/>
    </row>
    <row r="2340" spans="9:9" ht="15" customHeight="1" x14ac:dyDescent="0.35">
      <c r="I2340" s="271"/>
    </row>
    <row r="2341" spans="9:9" ht="15" customHeight="1" x14ac:dyDescent="0.35">
      <c r="I2341" s="271"/>
    </row>
    <row r="2342" spans="9:9" ht="15" customHeight="1" x14ac:dyDescent="0.35">
      <c r="I2342" s="271"/>
    </row>
    <row r="2343" spans="9:9" ht="15" customHeight="1" x14ac:dyDescent="0.35">
      <c r="I2343" s="271"/>
    </row>
    <row r="2344" spans="9:9" ht="15" customHeight="1" x14ac:dyDescent="0.35">
      <c r="I2344" s="271"/>
    </row>
    <row r="2345" spans="9:9" ht="15" customHeight="1" x14ac:dyDescent="0.35">
      <c r="I2345" s="271"/>
    </row>
    <row r="2346" spans="9:9" ht="15" customHeight="1" x14ac:dyDescent="0.35">
      <c r="I2346" s="271"/>
    </row>
    <row r="2347" spans="9:9" ht="15" customHeight="1" x14ac:dyDescent="0.35">
      <c r="I2347" s="271"/>
    </row>
    <row r="2348" spans="9:9" ht="15" customHeight="1" x14ac:dyDescent="0.35">
      <c r="I2348" s="271"/>
    </row>
    <row r="2349" spans="9:9" ht="15" customHeight="1" x14ac:dyDescent="0.35">
      <c r="I2349" s="271"/>
    </row>
    <row r="2350" spans="9:9" ht="15" customHeight="1" x14ac:dyDescent="0.35">
      <c r="I2350" s="271"/>
    </row>
    <row r="2351" spans="9:9" ht="15" customHeight="1" x14ac:dyDescent="0.35">
      <c r="I2351" s="271"/>
    </row>
    <row r="2352" spans="9:9" ht="15" customHeight="1" x14ac:dyDescent="0.35">
      <c r="I2352" s="271"/>
    </row>
    <row r="2353" spans="9:9" ht="15" customHeight="1" x14ac:dyDescent="0.35">
      <c r="I2353" s="271"/>
    </row>
    <row r="2354" spans="9:9" ht="15" customHeight="1" x14ac:dyDescent="0.35">
      <c r="I2354" s="271"/>
    </row>
    <row r="2355" spans="9:9" ht="15" customHeight="1" x14ac:dyDescent="0.35">
      <c r="I2355" s="271"/>
    </row>
    <row r="2356" spans="9:9" ht="15" customHeight="1" x14ac:dyDescent="0.35">
      <c r="I2356" s="271"/>
    </row>
    <row r="2357" spans="9:9" ht="15" customHeight="1" x14ac:dyDescent="0.35">
      <c r="I2357" s="271"/>
    </row>
    <row r="2358" spans="9:9" ht="15" customHeight="1" x14ac:dyDescent="0.35">
      <c r="I2358" s="271"/>
    </row>
    <row r="2359" spans="9:9" ht="15" customHeight="1" x14ac:dyDescent="0.35">
      <c r="I2359" s="271"/>
    </row>
    <row r="2360" spans="9:9" ht="15" customHeight="1" x14ac:dyDescent="0.35">
      <c r="I2360" s="271"/>
    </row>
    <row r="2361" spans="9:9" ht="15" customHeight="1" x14ac:dyDescent="0.35">
      <c r="I2361" s="271"/>
    </row>
    <row r="2362" spans="9:9" ht="15" customHeight="1" x14ac:dyDescent="0.35">
      <c r="I2362" s="271"/>
    </row>
    <row r="2363" spans="9:9" ht="15" customHeight="1" x14ac:dyDescent="0.35">
      <c r="I2363" s="271"/>
    </row>
    <row r="2364" spans="9:9" ht="15" customHeight="1" x14ac:dyDescent="0.35">
      <c r="I2364" s="271"/>
    </row>
    <row r="2365" spans="9:9" ht="15" customHeight="1" x14ac:dyDescent="0.35">
      <c r="I2365" s="271"/>
    </row>
    <row r="2366" spans="9:9" ht="15" customHeight="1" x14ac:dyDescent="0.35">
      <c r="I2366" s="271"/>
    </row>
    <row r="2367" spans="9:9" ht="15" customHeight="1" x14ac:dyDescent="0.35">
      <c r="I2367" s="271"/>
    </row>
    <row r="2368" spans="9:9" ht="15" customHeight="1" x14ac:dyDescent="0.35">
      <c r="I2368" s="271"/>
    </row>
    <row r="2369" spans="9:9" ht="15" customHeight="1" x14ac:dyDescent="0.35">
      <c r="I2369" s="271"/>
    </row>
    <row r="2370" spans="9:9" ht="15" customHeight="1" x14ac:dyDescent="0.35">
      <c r="I2370" s="271"/>
    </row>
    <row r="2371" spans="9:9" ht="15" customHeight="1" x14ac:dyDescent="0.35">
      <c r="I2371" s="271"/>
    </row>
    <row r="2372" spans="9:9" ht="15" customHeight="1" x14ac:dyDescent="0.35">
      <c r="I2372" s="271"/>
    </row>
    <row r="2373" spans="9:9" ht="15" customHeight="1" x14ac:dyDescent="0.35">
      <c r="I2373" s="271"/>
    </row>
    <row r="2374" spans="9:9" ht="15" customHeight="1" x14ac:dyDescent="0.35">
      <c r="I2374" s="271"/>
    </row>
    <row r="2375" spans="9:9" ht="15" customHeight="1" x14ac:dyDescent="0.35">
      <c r="I2375" s="271"/>
    </row>
    <row r="2376" spans="9:9" ht="15" customHeight="1" x14ac:dyDescent="0.35">
      <c r="I2376" s="271"/>
    </row>
    <row r="2377" spans="9:9" ht="15" customHeight="1" x14ac:dyDescent="0.35">
      <c r="I2377" s="271"/>
    </row>
    <row r="2378" spans="9:9" ht="15" customHeight="1" x14ac:dyDescent="0.35">
      <c r="I2378" s="271"/>
    </row>
    <row r="2379" spans="9:9" ht="15" customHeight="1" x14ac:dyDescent="0.35">
      <c r="I2379" s="271"/>
    </row>
    <row r="2380" spans="9:9" ht="15" customHeight="1" x14ac:dyDescent="0.35">
      <c r="I2380" s="271"/>
    </row>
    <row r="2381" spans="9:9" ht="15" customHeight="1" x14ac:dyDescent="0.35">
      <c r="I2381" s="271"/>
    </row>
    <row r="2382" spans="9:9" ht="15" customHeight="1" x14ac:dyDescent="0.35">
      <c r="I2382" s="271"/>
    </row>
    <row r="2383" spans="9:9" ht="15" customHeight="1" x14ac:dyDescent="0.35">
      <c r="I2383" s="271"/>
    </row>
    <row r="2384" spans="9:9" ht="15" customHeight="1" x14ac:dyDescent="0.35">
      <c r="I2384" s="271"/>
    </row>
    <row r="2385" spans="9:9" ht="15" customHeight="1" x14ac:dyDescent="0.35">
      <c r="I2385" s="271"/>
    </row>
    <row r="2386" spans="9:9" ht="15" customHeight="1" x14ac:dyDescent="0.35">
      <c r="I2386" s="271"/>
    </row>
    <row r="2387" spans="9:9" ht="15" customHeight="1" x14ac:dyDescent="0.35">
      <c r="I2387" s="271"/>
    </row>
    <row r="2388" spans="9:9" ht="15" customHeight="1" x14ac:dyDescent="0.35">
      <c r="I2388" s="271"/>
    </row>
    <row r="2389" spans="9:9" ht="15" customHeight="1" x14ac:dyDescent="0.35">
      <c r="I2389" s="271"/>
    </row>
    <row r="2390" spans="9:9" ht="15" customHeight="1" x14ac:dyDescent="0.35">
      <c r="I2390" s="271"/>
    </row>
    <row r="2391" spans="9:9" ht="15" customHeight="1" x14ac:dyDescent="0.35">
      <c r="I2391" s="271"/>
    </row>
    <row r="2392" spans="9:9" ht="15" customHeight="1" x14ac:dyDescent="0.35">
      <c r="I2392" s="271"/>
    </row>
    <row r="2393" spans="9:9" ht="15" customHeight="1" x14ac:dyDescent="0.35">
      <c r="I2393" s="271"/>
    </row>
    <row r="2394" spans="9:9" ht="15" customHeight="1" x14ac:dyDescent="0.35">
      <c r="I2394" s="271"/>
    </row>
    <row r="2395" spans="9:9" ht="15" customHeight="1" x14ac:dyDescent="0.35">
      <c r="I2395" s="271"/>
    </row>
    <row r="2396" spans="9:9" ht="15" customHeight="1" x14ac:dyDescent="0.35">
      <c r="I2396" s="271"/>
    </row>
    <row r="2397" spans="9:9" ht="15" customHeight="1" x14ac:dyDescent="0.35">
      <c r="I2397" s="271"/>
    </row>
    <row r="2398" spans="9:9" ht="15" customHeight="1" x14ac:dyDescent="0.35">
      <c r="I2398" s="271"/>
    </row>
    <row r="2399" spans="9:9" ht="15" customHeight="1" x14ac:dyDescent="0.35">
      <c r="I2399" s="271"/>
    </row>
    <row r="2400" spans="9:9" ht="15" customHeight="1" x14ac:dyDescent="0.35">
      <c r="I2400" s="271"/>
    </row>
    <row r="2401" spans="9:9" ht="15" customHeight="1" x14ac:dyDescent="0.35">
      <c r="I2401" s="271"/>
    </row>
    <row r="2402" spans="9:9" ht="15" customHeight="1" x14ac:dyDescent="0.35">
      <c r="I2402" s="271"/>
    </row>
    <row r="2403" spans="9:9" ht="15" customHeight="1" x14ac:dyDescent="0.35">
      <c r="I2403" s="271"/>
    </row>
    <row r="2404" spans="9:9" ht="15" customHeight="1" x14ac:dyDescent="0.35">
      <c r="I2404" s="271"/>
    </row>
    <row r="2405" spans="9:9" ht="15" customHeight="1" x14ac:dyDescent="0.35">
      <c r="I2405" s="271"/>
    </row>
    <row r="2406" spans="9:9" ht="15" customHeight="1" x14ac:dyDescent="0.35">
      <c r="I2406" s="271"/>
    </row>
    <row r="2407" spans="9:9" ht="15" customHeight="1" x14ac:dyDescent="0.35">
      <c r="I2407" s="271"/>
    </row>
    <row r="2408" spans="9:9" ht="15" customHeight="1" x14ac:dyDescent="0.35">
      <c r="I2408" s="271"/>
    </row>
    <row r="2409" spans="9:9" ht="15" customHeight="1" x14ac:dyDescent="0.35">
      <c r="I2409" s="271"/>
    </row>
    <row r="2410" spans="9:9" ht="15" customHeight="1" x14ac:dyDescent="0.35">
      <c r="I2410" s="271"/>
    </row>
    <row r="2411" spans="9:9" ht="15" customHeight="1" x14ac:dyDescent="0.35">
      <c r="I2411" s="271"/>
    </row>
    <row r="2412" spans="9:9" ht="15" customHeight="1" x14ac:dyDescent="0.35">
      <c r="I2412" s="271"/>
    </row>
    <row r="2413" spans="9:9" ht="15" customHeight="1" x14ac:dyDescent="0.35">
      <c r="I2413" s="271"/>
    </row>
    <row r="2414" spans="9:9" ht="15" customHeight="1" x14ac:dyDescent="0.35">
      <c r="I2414" s="271"/>
    </row>
    <row r="2415" spans="9:9" ht="15" customHeight="1" x14ac:dyDescent="0.35">
      <c r="I2415" s="271"/>
    </row>
    <row r="2416" spans="9:9" ht="15" customHeight="1" x14ac:dyDescent="0.35">
      <c r="I2416" s="271"/>
    </row>
    <row r="2417" spans="9:9" ht="15" customHeight="1" x14ac:dyDescent="0.35">
      <c r="I2417" s="271"/>
    </row>
    <row r="2418" spans="9:9" ht="15" customHeight="1" x14ac:dyDescent="0.35">
      <c r="I2418" s="271"/>
    </row>
    <row r="2419" spans="9:9" ht="15" customHeight="1" x14ac:dyDescent="0.35">
      <c r="I2419" s="271"/>
    </row>
    <row r="2420" spans="9:9" ht="15" customHeight="1" x14ac:dyDescent="0.35">
      <c r="I2420" s="271"/>
    </row>
    <row r="2421" spans="9:9" ht="15" customHeight="1" x14ac:dyDescent="0.35">
      <c r="I2421" s="271"/>
    </row>
    <row r="2422" spans="9:9" ht="15" customHeight="1" x14ac:dyDescent="0.35">
      <c r="I2422" s="271"/>
    </row>
    <row r="2423" spans="9:9" ht="15" customHeight="1" x14ac:dyDescent="0.35">
      <c r="I2423" s="271"/>
    </row>
    <row r="2424" spans="9:9" ht="15" customHeight="1" x14ac:dyDescent="0.35">
      <c r="I2424" s="271"/>
    </row>
    <row r="2425" spans="9:9" ht="15" customHeight="1" x14ac:dyDescent="0.35">
      <c r="I2425" s="271"/>
    </row>
    <row r="2426" spans="9:9" ht="15" customHeight="1" x14ac:dyDescent="0.35">
      <c r="I2426" s="271"/>
    </row>
    <row r="2427" spans="9:9" ht="15" customHeight="1" x14ac:dyDescent="0.35">
      <c r="I2427" s="271"/>
    </row>
    <row r="2428" spans="9:9" ht="15" customHeight="1" x14ac:dyDescent="0.35">
      <c r="I2428" s="271"/>
    </row>
    <row r="2429" spans="9:9" ht="15" customHeight="1" x14ac:dyDescent="0.35">
      <c r="I2429" s="271"/>
    </row>
    <row r="2430" spans="9:9" ht="15" customHeight="1" x14ac:dyDescent="0.35">
      <c r="I2430" s="271"/>
    </row>
    <row r="2431" spans="9:9" ht="15" customHeight="1" x14ac:dyDescent="0.35">
      <c r="I2431" s="271"/>
    </row>
    <row r="2432" spans="9:9" ht="15" customHeight="1" x14ac:dyDescent="0.35">
      <c r="I2432" s="271"/>
    </row>
    <row r="2433" spans="9:9" ht="15" customHeight="1" x14ac:dyDescent="0.35">
      <c r="I2433" s="271"/>
    </row>
    <row r="2434" spans="9:9" ht="15" customHeight="1" x14ac:dyDescent="0.35">
      <c r="I2434" s="271"/>
    </row>
    <row r="2435" spans="9:9" ht="15" customHeight="1" x14ac:dyDescent="0.35">
      <c r="I2435" s="271"/>
    </row>
    <row r="2436" spans="9:9" ht="15" customHeight="1" x14ac:dyDescent="0.35">
      <c r="I2436" s="271"/>
    </row>
    <row r="2437" spans="9:9" ht="15" customHeight="1" x14ac:dyDescent="0.35">
      <c r="I2437" s="271"/>
    </row>
    <row r="2438" spans="9:9" ht="15" customHeight="1" x14ac:dyDescent="0.35">
      <c r="I2438" s="271"/>
    </row>
    <row r="2439" spans="9:9" ht="15" customHeight="1" x14ac:dyDescent="0.35">
      <c r="I2439" s="271"/>
    </row>
    <row r="2440" spans="9:9" ht="15" customHeight="1" x14ac:dyDescent="0.35">
      <c r="I2440" s="271"/>
    </row>
    <row r="2441" spans="9:9" ht="15" customHeight="1" x14ac:dyDescent="0.35">
      <c r="I2441" s="271"/>
    </row>
    <row r="2442" spans="9:9" ht="15" customHeight="1" x14ac:dyDescent="0.35">
      <c r="I2442" s="271"/>
    </row>
    <row r="2443" spans="9:9" ht="15" customHeight="1" x14ac:dyDescent="0.35">
      <c r="I2443" s="271"/>
    </row>
    <row r="2444" spans="9:9" ht="15" customHeight="1" x14ac:dyDescent="0.35">
      <c r="I2444" s="271"/>
    </row>
    <row r="2445" spans="9:9" ht="15" customHeight="1" x14ac:dyDescent="0.35">
      <c r="I2445" s="271"/>
    </row>
    <row r="2446" spans="9:9" ht="15" customHeight="1" x14ac:dyDescent="0.35">
      <c r="I2446" s="271"/>
    </row>
    <row r="2447" spans="9:9" ht="15" customHeight="1" x14ac:dyDescent="0.35">
      <c r="I2447" s="271"/>
    </row>
    <row r="2448" spans="9:9" ht="15" customHeight="1" x14ac:dyDescent="0.35">
      <c r="I2448" s="271"/>
    </row>
    <row r="2449" spans="9:9" ht="15" customHeight="1" x14ac:dyDescent="0.35">
      <c r="I2449" s="271"/>
    </row>
    <row r="2450" spans="9:9" ht="15" customHeight="1" x14ac:dyDescent="0.35">
      <c r="I2450" s="271"/>
    </row>
    <row r="2451" spans="9:9" ht="15" customHeight="1" x14ac:dyDescent="0.35">
      <c r="I2451" s="271"/>
    </row>
    <row r="2452" spans="9:9" ht="15" customHeight="1" x14ac:dyDescent="0.35">
      <c r="I2452" s="271"/>
    </row>
    <row r="2453" spans="9:9" ht="15" customHeight="1" x14ac:dyDescent="0.35">
      <c r="I2453" s="271"/>
    </row>
    <row r="2454" spans="9:9" ht="15" customHeight="1" x14ac:dyDescent="0.35">
      <c r="I2454" s="271"/>
    </row>
    <row r="2455" spans="9:9" ht="15" customHeight="1" x14ac:dyDescent="0.35">
      <c r="I2455" s="271"/>
    </row>
    <row r="2456" spans="9:9" ht="15" customHeight="1" x14ac:dyDescent="0.35">
      <c r="I2456" s="271"/>
    </row>
    <row r="2457" spans="9:9" ht="15" customHeight="1" x14ac:dyDescent="0.35">
      <c r="I2457" s="271"/>
    </row>
    <row r="2458" spans="9:9" ht="15" customHeight="1" x14ac:dyDescent="0.35">
      <c r="I2458" s="271"/>
    </row>
    <row r="2459" spans="9:9" ht="15" customHeight="1" x14ac:dyDescent="0.35">
      <c r="I2459" s="271"/>
    </row>
    <row r="2460" spans="9:9" ht="15" customHeight="1" x14ac:dyDescent="0.35">
      <c r="I2460" s="271"/>
    </row>
    <row r="2461" spans="9:9" ht="15" customHeight="1" x14ac:dyDescent="0.35">
      <c r="I2461" s="271"/>
    </row>
    <row r="2462" spans="9:9" ht="15" customHeight="1" x14ac:dyDescent="0.35">
      <c r="I2462" s="271"/>
    </row>
    <row r="2463" spans="9:9" ht="15" customHeight="1" x14ac:dyDescent="0.35">
      <c r="I2463" s="271"/>
    </row>
    <row r="2464" spans="9:9" ht="15" customHeight="1" x14ac:dyDescent="0.35">
      <c r="I2464" s="271"/>
    </row>
    <row r="2465" spans="9:9" ht="15" customHeight="1" x14ac:dyDescent="0.35">
      <c r="I2465" s="271"/>
    </row>
    <row r="2466" spans="9:9" ht="15" customHeight="1" x14ac:dyDescent="0.35">
      <c r="I2466" s="271"/>
    </row>
    <row r="2467" spans="9:9" ht="15" customHeight="1" x14ac:dyDescent="0.35">
      <c r="I2467" s="271"/>
    </row>
    <row r="2468" spans="9:9" ht="15" customHeight="1" x14ac:dyDescent="0.35">
      <c r="I2468" s="271"/>
    </row>
    <row r="2469" spans="9:9" ht="15" customHeight="1" x14ac:dyDescent="0.35">
      <c r="I2469" s="271"/>
    </row>
    <row r="2470" spans="9:9" ht="15" customHeight="1" x14ac:dyDescent="0.35">
      <c r="I2470" s="271"/>
    </row>
    <row r="2471" spans="9:9" ht="15" customHeight="1" x14ac:dyDescent="0.35">
      <c r="I2471" s="271"/>
    </row>
    <row r="2472" spans="9:9" ht="15" customHeight="1" x14ac:dyDescent="0.35">
      <c r="I2472" s="271"/>
    </row>
    <row r="2473" spans="9:9" ht="15" customHeight="1" x14ac:dyDescent="0.35">
      <c r="I2473" s="271"/>
    </row>
    <row r="2474" spans="9:9" ht="15" customHeight="1" x14ac:dyDescent="0.35">
      <c r="I2474" s="271"/>
    </row>
    <row r="2475" spans="9:9" ht="15" customHeight="1" x14ac:dyDescent="0.35">
      <c r="I2475" s="271"/>
    </row>
    <row r="2476" spans="9:9" ht="15" customHeight="1" x14ac:dyDescent="0.35">
      <c r="I2476" s="271"/>
    </row>
    <row r="2477" spans="9:9" ht="15" customHeight="1" x14ac:dyDescent="0.35">
      <c r="I2477" s="271"/>
    </row>
    <row r="2478" spans="9:9" ht="15" customHeight="1" x14ac:dyDescent="0.35">
      <c r="I2478" s="271"/>
    </row>
    <row r="2479" spans="9:9" ht="15" customHeight="1" x14ac:dyDescent="0.35">
      <c r="I2479" s="271"/>
    </row>
    <row r="2480" spans="9:9" ht="15" customHeight="1" x14ac:dyDescent="0.35">
      <c r="I2480" s="271"/>
    </row>
    <row r="2481" spans="9:9" ht="15" customHeight="1" x14ac:dyDescent="0.35">
      <c r="I2481" s="271"/>
    </row>
    <row r="2482" spans="9:9" ht="15" customHeight="1" x14ac:dyDescent="0.35">
      <c r="I2482" s="271"/>
    </row>
    <row r="2483" spans="9:9" ht="15" customHeight="1" x14ac:dyDescent="0.35">
      <c r="I2483" s="271"/>
    </row>
    <row r="2484" spans="9:9" ht="15" customHeight="1" x14ac:dyDescent="0.35">
      <c r="I2484" s="271"/>
    </row>
    <row r="2485" spans="9:9" ht="15" customHeight="1" x14ac:dyDescent="0.35">
      <c r="I2485" s="271"/>
    </row>
    <row r="2486" spans="9:9" ht="15" customHeight="1" x14ac:dyDescent="0.35">
      <c r="I2486" s="271"/>
    </row>
    <row r="2487" spans="9:9" ht="15" customHeight="1" x14ac:dyDescent="0.35">
      <c r="I2487" s="271"/>
    </row>
    <row r="2488" spans="9:9" ht="15" customHeight="1" x14ac:dyDescent="0.35">
      <c r="I2488" s="271"/>
    </row>
    <row r="2489" spans="9:9" ht="15" customHeight="1" x14ac:dyDescent="0.35">
      <c r="I2489" s="271"/>
    </row>
    <row r="2490" spans="9:9" ht="15" customHeight="1" x14ac:dyDescent="0.35">
      <c r="I2490" s="271"/>
    </row>
    <row r="2491" spans="9:9" ht="15" customHeight="1" x14ac:dyDescent="0.35">
      <c r="I2491" s="271"/>
    </row>
    <row r="2492" spans="9:9" ht="15" customHeight="1" x14ac:dyDescent="0.35">
      <c r="I2492" s="271"/>
    </row>
    <row r="2493" spans="9:9" ht="15" customHeight="1" x14ac:dyDescent="0.35">
      <c r="I2493" s="271"/>
    </row>
    <row r="2494" spans="9:9" ht="15" customHeight="1" x14ac:dyDescent="0.35">
      <c r="I2494" s="271"/>
    </row>
    <row r="2495" spans="9:9" ht="15" customHeight="1" x14ac:dyDescent="0.35">
      <c r="I2495" s="271"/>
    </row>
    <row r="2496" spans="9:9" ht="15" customHeight="1" x14ac:dyDescent="0.35">
      <c r="I2496" s="271"/>
    </row>
    <row r="2497" spans="9:9" ht="15" customHeight="1" x14ac:dyDescent="0.35">
      <c r="I2497" s="271"/>
    </row>
    <row r="2498" spans="9:9" ht="15" customHeight="1" x14ac:dyDescent="0.35">
      <c r="I2498" s="271"/>
    </row>
    <row r="2499" spans="9:9" ht="15" customHeight="1" x14ac:dyDescent="0.35">
      <c r="I2499" s="271"/>
    </row>
    <row r="2500" spans="9:9" ht="15" customHeight="1" x14ac:dyDescent="0.35">
      <c r="I2500" s="271"/>
    </row>
    <row r="2501" spans="9:9" ht="15" customHeight="1" x14ac:dyDescent="0.35">
      <c r="I2501" s="271"/>
    </row>
    <row r="2502" spans="9:9" ht="15" customHeight="1" x14ac:dyDescent="0.35">
      <c r="I2502" s="271"/>
    </row>
    <row r="2503" spans="9:9" ht="15" customHeight="1" x14ac:dyDescent="0.35">
      <c r="I2503" s="271"/>
    </row>
    <row r="2504" spans="9:9" ht="15" customHeight="1" x14ac:dyDescent="0.35">
      <c r="I2504" s="271"/>
    </row>
    <row r="2505" spans="9:9" ht="15" customHeight="1" x14ac:dyDescent="0.35">
      <c r="I2505" s="271"/>
    </row>
    <row r="2506" spans="9:9" ht="15" customHeight="1" x14ac:dyDescent="0.35">
      <c r="I2506" s="271"/>
    </row>
    <row r="2507" spans="9:9" ht="15" customHeight="1" x14ac:dyDescent="0.35">
      <c r="I2507" s="271"/>
    </row>
    <row r="2508" spans="9:9" ht="15" customHeight="1" x14ac:dyDescent="0.35">
      <c r="I2508" s="271"/>
    </row>
    <row r="2509" spans="9:9" ht="15" customHeight="1" x14ac:dyDescent="0.35">
      <c r="I2509" s="271"/>
    </row>
    <row r="2510" spans="9:9" ht="15" customHeight="1" x14ac:dyDescent="0.35">
      <c r="I2510" s="271"/>
    </row>
    <row r="2511" spans="9:9" ht="15" customHeight="1" x14ac:dyDescent="0.35">
      <c r="I2511" s="271"/>
    </row>
    <row r="2512" spans="9:9" ht="15" customHeight="1" x14ac:dyDescent="0.35">
      <c r="I2512" s="271"/>
    </row>
    <row r="2513" spans="9:9" ht="15" customHeight="1" x14ac:dyDescent="0.35">
      <c r="I2513" s="271"/>
    </row>
    <row r="2514" spans="9:9" ht="15" customHeight="1" x14ac:dyDescent="0.35">
      <c r="I2514" s="271"/>
    </row>
    <row r="2515" spans="9:9" ht="15" customHeight="1" x14ac:dyDescent="0.35">
      <c r="I2515" s="271"/>
    </row>
    <row r="2516" spans="9:9" ht="15" customHeight="1" x14ac:dyDescent="0.35">
      <c r="I2516" s="271"/>
    </row>
    <row r="2517" spans="9:9" ht="15" customHeight="1" x14ac:dyDescent="0.35">
      <c r="I2517" s="271"/>
    </row>
    <row r="2518" spans="9:9" ht="15" customHeight="1" x14ac:dyDescent="0.35">
      <c r="I2518" s="271"/>
    </row>
    <row r="2519" spans="9:9" ht="15" customHeight="1" x14ac:dyDescent="0.35">
      <c r="I2519" s="271"/>
    </row>
    <row r="2520" spans="9:9" ht="15" customHeight="1" x14ac:dyDescent="0.35">
      <c r="I2520" s="271"/>
    </row>
    <row r="2521" spans="9:9" ht="15" customHeight="1" x14ac:dyDescent="0.35">
      <c r="I2521" s="271"/>
    </row>
    <row r="2522" spans="9:9" ht="15" customHeight="1" x14ac:dyDescent="0.35">
      <c r="I2522" s="271"/>
    </row>
    <row r="2523" spans="9:9" ht="15" customHeight="1" x14ac:dyDescent="0.35">
      <c r="I2523" s="271"/>
    </row>
    <row r="2524" spans="9:9" ht="15" customHeight="1" x14ac:dyDescent="0.35">
      <c r="I2524" s="271"/>
    </row>
    <row r="2525" spans="9:9" ht="15" customHeight="1" x14ac:dyDescent="0.35">
      <c r="I2525" s="271"/>
    </row>
    <row r="2526" spans="9:9" ht="15" customHeight="1" x14ac:dyDescent="0.35">
      <c r="I2526" s="271"/>
    </row>
    <row r="2527" spans="9:9" ht="15" customHeight="1" x14ac:dyDescent="0.35">
      <c r="I2527" s="271"/>
    </row>
    <row r="2528" spans="9:9" ht="15" customHeight="1" x14ac:dyDescent="0.35">
      <c r="I2528" s="271"/>
    </row>
    <row r="2529" spans="9:9" ht="15" customHeight="1" x14ac:dyDescent="0.35">
      <c r="I2529" s="271"/>
    </row>
    <row r="2530" spans="9:9" ht="15" customHeight="1" x14ac:dyDescent="0.35">
      <c r="I2530" s="271"/>
    </row>
    <row r="2531" spans="9:9" ht="15" customHeight="1" x14ac:dyDescent="0.35">
      <c r="I2531" s="271"/>
    </row>
    <row r="2532" spans="9:9" ht="15" customHeight="1" x14ac:dyDescent="0.35">
      <c r="I2532" s="271"/>
    </row>
    <row r="2533" spans="9:9" ht="15" customHeight="1" x14ac:dyDescent="0.35">
      <c r="I2533" s="271"/>
    </row>
    <row r="2534" spans="9:9" ht="15" customHeight="1" x14ac:dyDescent="0.35">
      <c r="I2534" s="271"/>
    </row>
    <row r="2535" spans="9:9" ht="15" customHeight="1" x14ac:dyDescent="0.35">
      <c r="I2535" s="271"/>
    </row>
    <row r="2536" spans="9:9" ht="15" customHeight="1" x14ac:dyDescent="0.35">
      <c r="I2536" s="271"/>
    </row>
    <row r="2537" spans="9:9" ht="15" customHeight="1" x14ac:dyDescent="0.35">
      <c r="I2537" s="271"/>
    </row>
    <row r="2538" spans="9:9" ht="15" customHeight="1" x14ac:dyDescent="0.35">
      <c r="I2538" s="271"/>
    </row>
    <row r="2539" spans="9:9" ht="15" customHeight="1" x14ac:dyDescent="0.35">
      <c r="I2539" s="271"/>
    </row>
    <row r="2540" spans="9:9" ht="15" customHeight="1" x14ac:dyDescent="0.35">
      <c r="I2540" s="271"/>
    </row>
    <row r="2541" spans="9:9" ht="15" customHeight="1" x14ac:dyDescent="0.35">
      <c r="I2541" s="271"/>
    </row>
    <row r="2542" spans="9:9" ht="15" customHeight="1" x14ac:dyDescent="0.35">
      <c r="I2542" s="271"/>
    </row>
    <row r="2543" spans="9:9" ht="15" customHeight="1" x14ac:dyDescent="0.35">
      <c r="I2543" s="271"/>
    </row>
    <row r="2544" spans="9:9" ht="15" customHeight="1" x14ac:dyDescent="0.35">
      <c r="I2544" s="271"/>
    </row>
    <row r="2545" spans="9:9" ht="15" customHeight="1" x14ac:dyDescent="0.35">
      <c r="I2545" s="271"/>
    </row>
    <row r="2546" spans="9:9" ht="15" customHeight="1" x14ac:dyDescent="0.35">
      <c r="I2546" s="271"/>
    </row>
    <row r="2547" spans="9:9" ht="15" customHeight="1" x14ac:dyDescent="0.35">
      <c r="I2547" s="271"/>
    </row>
    <row r="2548" spans="9:9" ht="15" customHeight="1" x14ac:dyDescent="0.35">
      <c r="I2548" s="271"/>
    </row>
    <row r="2549" spans="9:9" ht="15" customHeight="1" x14ac:dyDescent="0.35">
      <c r="I2549" s="271"/>
    </row>
    <row r="2550" spans="9:9" ht="15" customHeight="1" x14ac:dyDescent="0.35">
      <c r="I2550" s="271"/>
    </row>
    <row r="2551" spans="9:9" ht="15" customHeight="1" x14ac:dyDescent="0.35">
      <c r="I2551" s="271"/>
    </row>
    <row r="2552" spans="9:9" ht="15" customHeight="1" x14ac:dyDescent="0.35">
      <c r="I2552" s="271"/>
    </row>
    <row r="2553" spans="9:9" ht="15" customHeight="1" x14ac:dyDescent="0.35">
      <c r="I2553" s="271"/>
    </row>
    <row r="2554" spans="9:9" ht="15" customHeight="1" x14ac:dyDescent="0.35">
      <c r="I2554" s="271"/>
    </row>
    <row r="2555" spans="9:9" ht="15" customHeight="1" x14ac:dyDescent="0.35">
      <c r="I2555" s="271"/>
    </row>
    <row r="2556" spans="9:9" ht="15" customHeight="1" x14ac:dyDescent="0.35">
      <c r="I2556" s="271"/>
    </row>
    <row r="2557" spans="9:9" ht="15" customHeight="1" x14ac:dyDescent="0.35">
      <c r="I2557" s="271"/>
    </row>
    <row r="2558" spans="9:9" ht="15" customHeight="1" x14ac:dyDescent="0.35">
      <c r="I2558" s="271"/>
    </row>
    <row r="2559" spans="9:9" ht="15" customHeight="1" x14ac:dyDescent="0.35">
      <c r="I2559" s="271"/>
    </row>
    <row r="2560" spans="9:9" ht="15" customHeight="1" x14ac:dyDescent="0.35">
      <c r="I2560" s="271"/>
    </row>
    <row r="2561" spans="9:9" ht="15" customHeight="1" x14ac:dyDescent="0.35">
      <c r="I2561" s="271"/>
    </row>
    <row r="2562" spans="9:9" ht="15" customHeight="1" x14ac:dyDescent="0.35">
      <c r="I2562" s="271"/>
    </row>
    <row r="2563" spans="9:9" ht="15" customHeight="1" x14ac:dyDescent="0.35">
      <c r="I2563" s="271"/>
    </row>
    <row r="2564" spans="9:9" ht="15" customHeight="1" x14ac:dyDescent="0.35">
      <c r="I2564" s="271"/>
    </row>
    <row r="2565" spans="9:9" ht="15" customHeight="1" x14ac:dyDescent="0.35">
      <c r="I2565" s="271"/>
    </row>
    <row r="2566" spans="9:9" ht="15" customHeight="1" x14ac:dyDescent="0.35">
      <c r="I2566" s="271"/>
    </row>
    <row r="2567" spans="9:9" ht="15" customHeight="1" x14ac:dyDescent="0.35">
      <c r="I2567" s="271"/>
    </row>
    <row r="2568" spans="9:9" ht="15" customHeight="1" x14ac:dyDescent="0.35">
      <c r="I2568" s="271"/>
    </row>
    <row r="2569" spans="9:9" ht="15" customHeight="1" x14ac:dyDescent="0.35">
      <c r="I2569" s="271"/>
    </row>
    <row r="2570" spans="9:9" ht="15" customHeight="1" x14ac:dyDescent="0.35">
      <c r="I2570" s="271"/>
    </row>
    <row r="2571" spans="9:9" ht="15" customHeight="1" x14ac:dyDescent="0.35">
      <c r="I2571" s="271"/>
    </row>
    <row r="2572" spans="9:9" ht="15" customHeight="1" x14ac:dyDescent="0.35">
      <c r="I2572" s="271"/>
    </row>
    <row r="2573" spans="9:9" ht="15" customHeight="1" x14ac:dyDescent="0.35">
      <c r="I2573" s="271"/>
    </row>
    <row r="2574" spans="9:9" ht="15" customHeight="1" x14ac:dyDescent="0.35">
      <c r="I2574" s="271"/>
    </row>
    <row r="2575" spans="9:9" ht="15" customHeight="1" x14ac:dyDescent="0.35">
      <c r="I2575" s="271"/>
    </row>
    <row r="2576" spans="9:9" ht="15" customHeight="1" x14ac:dyDescent="0.35">
      <c r="I2576" s="271"/>
    </row>
    <row r="2577" spans="9:9" ht="15" customHeight="1" x14ac:dyDescent="0.35">
      <c r="I2577" s="271"/>
    </row>
    <row r="2578" spans="9:9" ht="15" customHeight="1" x14ac:dyDescent="0.35">
      <c r="I2578" s="271"/>
    </row>
    <row r="2579" spans="9:9" ht="15" customHeight="1" x14ac:dyDescent="0.35">
      <c r="I2579" s="271"/>
    </row>
    <row r="2580" spans="9:9" ht="15" customHeight="1" x14ac:dyDescent="0.35">
      <c r="I2580" s="271"/>
    </row>
    <row r="2581" spans="9:9" ht="15" customHeight="1" x14ac:dyDescent="0.35">
      <c r="I2581" s="271"/>
    </row>
    <row r="2582" spans="9:9" ht="15" customHeight="1" x14ac:dyDescent="0.35">
      <c r="I2582" s="271"/>
    </row>
    <row r="2583" spans="9:9" ht="15" customHeight="1" x14ac:dyDescent="0.35">
      <c r="I2583" s="271"/>
    </row>
    <row r="2584" spans="9:9" ht="15" customHeight="1" x14ac:dyDescent="0.35">
      <c r="I2584" s="271"/>
    </row>
    <row r="2585" spans="9:9" ht="15" customHeight="1" x14ac:dyDescent="0.35">
      <c r="I2585" s="271"/>
    </row>
    <row r="2586" spans="9:9" ht="15" customHeight="1" x14ac:dyDescent="0.35">
      <c r="I2586" s="271"/>
    </row>
    <row r="2587" spans="9:9" ht="15" customHeight="1" x14ac:dyDescent="0.35">
      <c r="I2587" s="271"/>
    </row>
    <row r="2588" spans="9:9" ht="15" customHeight="1" x14ac:dyDescent="0.35">
      <c r="I2588" s="271"/>
    </row>
    <row r="2589" spans="9:9" ht="15" customHeight="1" x14ac:dyDescent="0.35">
      <c r="I2589" s="271"/>
    </row>
    <row r="2590" spans="9:9" ht="15" customHeight="1" x14ac:dyDescent="0.35">
      <c r="I2590" s="271"/>
    </row>
    <row r="2591" spans="9:9" ht="15" customHeight="1" x14ac:dyDescent="0.35">
      <c r="I2591" s="271"/>
    </row>
    <row r="2592" spans="9:9" ht="15" customHeight="1" x14ac:dyDescent="0.35">
      <c r="I2592" s="271"/>
    </row>
    <row r="2593" spans="9:9" ht="15" customHeight="1" x14ac:dyDescent="0.35">
      <c r="I2593" s="271"/>
    </row>
    <row r="2594" spans="9:9" ht="15" customHeight="1" x14ac:dyDescent="0.35">
      <c r="I2594" s="271"/>
    </row>
    <row r="2595" spans="9:9" ht="15" customHeight="1" x14ac:dyDescent="0.35">
      <c r="I2595" s="271"/>
    </row>
    <row r="2596" spans="9:9" ht="15" customHeight="1" x14ac:dyDescent="0.35">
      <c r="I2596" s="271"/>
    </row>
    <row r="2597" spans="9:9" ht="15" customHeight="1" x14ac:dyDescent="0.35">
      <c r="I2597" s="271"/>
    </row>
    <row r="2598" spans="9:9" ht="15" customHeight="1" x14ac:dyDescent="0.35">
      <c r="I2598" s="271"/>
    </row>
    <row r="2599" spans="9:9" ht="15" customHeight="1" x14ac:dyDescent="0.35">
      <c r="I2599" s="271"/>
    </row>
    <row r="2600" spans="9:9" ht="15" customHeight="1" x14ac:dyDescent="0.35">
      <c r="I2600" s="271"/>
    </row>
    <row r="2601" spans="9:9" ht="15" customHeight="1" x14ac:dyDescent="0.35">
      <c r="I2601" s="271"/>
    </row>
    <row r="2602" spans="9:9" ht="15" customHeight="1" x14ac:dyDescent="0.35">
      <c r="I2602" s="271"/>
    </row>
    <row r="2603" spans="9:9" ht="15" customHeight="1" x14ac:dyDescent="0.35">
      <c r="I2603" s="271"/>
    </row>
    <row r="2604" spans="9:9" ht="15" customHeight="1" x14ac:dyDescent="0.35">
      <c r="I2604" s="271"/>
    </row>
    <row r="2605" spans="9:9" ht="15" customHeight="1" x14ac:dyDescent="0.35">
      <c r="I2605" s="271"/>
    </row>
    <row r="2606" spans="9:9" ht="15" customHeight="1" x14ac:dyDescent="0.35">
      <c r="I2606" s="271"/>
    </row>
    <row r="2607" spans="9:9" ht="15" customHeight="1" x14ac:dyDescent="0.35">
      <c r="I2607" s="271"/>
    </row>
    <row r="2608" spans="9:9" ht="15" customHeight="1" x14ac:dyDescent="0.35">
      <c r="I2608" s="271"/>
    </row>
    <row r="2609" spans="9:9" ht="15" customHeight="1" x14ac:dyDescent="0.35">
      <c r="I2609" s="271"/>
    </row>
    <row r="2610" spans="9:9" ht="15" customHeight="1" x14ac:dyDescent="0.35">
      <c r="I2610" s="271"/>
    </row>
    <row r="2611" spans="9:9" ht="15" customHeight="1" x14ac:dyDescent="0.35">
      <c r="I2611" s="271"/>
    </row>
    <row r="2612" spans="9:9" ht="15" customHeight="1" x14ac:dyDescent="0.35">
      <c r="I2612" s="271"/>
    </row>
    <row r="2613" spans="9:9" ht="15" customHeight="1" x14ac:dyDescent="0.35">
      <c r="I2613" s="271"/>
    </row>
    <row r="2614" spans="9:9" ht="15" customHeight="1" x14ac:dyDescent="0.35">
      <c r="I2614" s="271"/>
    </row>
    <row r="2615" spans="9:9" ht="15" customHeight="1" x14ac:dyDescent="0.35">
      <c r="I2615" s="271"/>
    </row>
    <row r="2616" spans="9:9" ht="15" customHeight="1" x14ac:dyDescent="0.35">
      <c r="I2616" s="271"/>
    </row>
    <row r="2617" spans="9:9" ht="15" customHeight="1" x14ac:dyDescent="0.35">
      <c r="I2617" s="271"/>
    </row>
    <row r="2618" spans="9:9" ht="15" customHeight="1" x14ac:dyDescent="0.35">
      <c r="I2618" s="271"/>
    </row>
    <row r="2619" spans="9:9" ht="15" customHeight="1" x14ac:dyDescent="0.35">
      <c r="I2619" s="271"/>
    </row>
    <row r="2620" spans="9:9" ht="15" customHeight="1" x14ac:dyDescent="0.35">
      <c r="I2620" s="271"/>
    </row>
    <row r="2621" spans="9:9" ht="15" customHeight="1" x14ac:dyDescent="0.35">
      <c r="I2621" s="271"/>
    </row>
    <row r="2622" spans="9:9" ht="15" customHeight="1" x14ac:dyDescent="0.35">
      <c r="I2622" s="271"/>
    </row>
    <row r="2623" spans="9:9" ht="15" customHeight="1" x14ac:dyDescent="0.35">
      <c r="I2623" s="271"/>
    </row>
    <row r="2624" spans="9:9" ht="15" customHeight="1" x14ac:dyDescent="0.35">
      <c r="I2624" s="271"/>
    </row>
    <row r="2625" spans="9:9" ht="15" customHeight="1" x14ac:dyDescent="0.35">
      <c r="I2625" s="271"/>
    </row>
    <row r="2626" spans="9:9" ht="15" customHeight="1" x14ac:dyDescent="0.35">
      <c r="I2626" s="271"/>
    </row>
    <row r="2627" spans="9:9" ht="15" customHeight="1" x14ac:dyDescent="0.35">
      <c r="I2627" s="271"/>
    </row>
    <row r="2628" spans="9:9" ht="15" customHeight="1" x14ac:dyDescent="0.35">
      <c r="I2628" s="271"/>
    </row>
    <row r="2629" spans="9:9" ht="15" customHeight="1" x14ac:dyDescent="0.35">
      <c r="I2629" s="271"/>
    </row>
    <row r="2630" spans="9:9" ht="15" customHeight="1" x14ac:dyDescent="0.35">
      <c r="I2630" s="271"/>
    </row>
    <row r="2631" spans="9:9" ht="15" customHeight="1" x14ac:dyDescent="0.35">
      <c r="I2631" s="271"/>
    </row>
    <row r="2632" spans="9:9" ht="15" customHeight="1" x14ac:dyDescent="0.35">
      <c r="I2632" s="271"/>
    </row>
    <row r="2633" spans="9:9" ht="15" customHeight="1" x14ac:dyDescent="0.35">
      <c r="I2633" s="271"/>
    </row>
    <row r="2634" spans="9:9" ht="15" customHeight="1" x14ac:dyDescent="0.35">
      <c r="I2634" s="271"/>
    </row>
    <row r="2635" spans="9:9" ht="15" customHeight="1" x14ac:dyDescent="0.35">
      <c r="I2635" s="271"/>
    </row>
    <row r="2636" spans="9:9" ht="15" customHeight="1" x14ac:dyDescent="0.35">
      <c r="I2636" s="271"/>
    </row>
    <row r="2637" spans="9:9" ht="15" customHeight="1" x14ac:dyDescent="0.35">
      <c r="I2637" s="271"/>
    </row>
    <row r="2638" spans="9:9" ht="15" customHeight="1" x14ac:dyDescent="0.35">
      <c r="I2638" s="271"/>
    </row>
    <row r="2639" spans="9:9" ht="15" customHeight="1" x14ac:dyDescent="0.35">
      <c r="I2639" s="271"/>
    </row>
    <row r="2640" spans="9:9" ht="15" customHeight="1" x14ac:dyDescent="0.35">
      <c r="I2640" s="271"/>
    </row>
    <row r="2641" spans="9:9" ht="15" customHeight="1" x14ac:dyDescent="0.35">
      <c r="I2641" s="271"/>
    </row>
    <row r="2642" spans="9:9" ht="15" customHeight="1" x14ac:dyDescent="0.35">
      <c r="I2642" s="271"/>
    </row>
    <row r="2643" spans="9:9" ht="15" customHeight="1" x14ac:dyDescent="0.35">
      <c r="I2643" s="271"/>
    </row>
    <row r="2644" spans="9:9" ht="15" customHeight="1" x14ac:dyDescent="0.35">
      <c r="I2644" s="271"/>
    </row>
    <row r="2645" spans="9:9" ht="15" customHeight="1" x14ac:dyDescent="0.35">
      <c r="I2645" s="271"/>
    </row>
    <row r="2646" spans="9:9" ht="15" customHeight="1" x14ac:dyDescent="0.35">
      <c r="I2646" s="271"/>
    </row>
    <row r="2647" spans="9:9" ht="15" customHeight="1" x14ac:dyDescent="0.35">
      <c r="I2647" s="271"/>
    </row>
    <row r="2648" spans="9:9" ht="15" customHeight="1" x14ac:dyDescent="0.35">
      <c r="I2648" s="271"/>
    </row>
    <row r="2649" spans="9:9" ht="15" customHeight="1" x14ac:dyDescent="0.35">
      <c r="I2649" s="271"/>
    </row>
    <row r="2650" spans="9:9" ht="15" customHeight="1" x14ac:dyDescent="0.35">
      <c r="I2650" s="271"/>
    </row>
    <row r="2651" spans="9:9" ht="15" customHeight="1" x14ac:dyDescent="0.35">
      <c r="I2651" s="271"/>
    </row>
    <row r="2652" spans="9:9" ht="15" customHeight="1" x14ac:dyDescent="0.35">
      <c r="I2652" s="271"/>
    </row>
    <row r="2653" spans="9:9" ht="15" customHeight="1" x14ac:dyDescent="0.35">
      <c r="I2653" s="271"/>
    </row>
    <row r="2654" spans="9:9" ht="15" customHeight="1" x14ac:dyDescent="0.35">
      <c r="I2654" s="271"/>
    </row>
    <row r="2655" spans="9:9" ht="15" customHeight="1" x14ac:dyDescent="0.35">
      <c r="I2655" s="271"/>
    </row>
    <row r="2656" spans="9:9" ht="15" customHeight="1" x14ac:dyDescent="0.35">
      <c r="I2656" s="271"/>
    </row>
    <row r="2657" spans="9:9" ht="15" customHeight="1" x14ac:dyDescent="0.35">
      <c r="I2657" s="271"/>
    </row>
    <row r="2658" spans="9:9" ht="15" customHeight="1" x14ac:dyDescent="0.35">
      <c r="I2658" s="271"/>
    </row>
    <row r="2659" spans="9:9" ht="15" customHeight="1" x14ac:dyDescent="0.35">
      <c r="I2659" s="271"/>
    </row>
    <row r="2660" spans="9:9" ht="15" customHeight="1" x14ac:dyDescent="0.35">
      <c r="I2660" s="271"/>
    </row>
    <row r="2661" spans="9:9" ht="15" customHeight="1" x14ac:dyDescent="0.35">
      <c r="I2661" s="271"/>
    </row>
    <row r="2662" spans="9:9" ht="15" customHeight="1" x14ac:dyDescent="0.35">
      <c r="I2662" s="271"/>
    </row>
    <row r="2663" spans="9:9" ht="15" customHeight="1" x14ac:dyDescent="0.35">
      <c r="I2663" s="271"/>
    </row>
    <row r="2664" spans="9:9" ht="15" customHeight="1" x14ac:dyDescent="0.35">
      <c r="I2664" s="271"/>
    </row>
    <row r="2665" spans="9:9" ht="15" customHeight="1" x14ac:dyDescent="0.35">
      <c r="I2665" s="271"/>
    </row>
    <row r="2666" spans="9:9" ht="15" customHeight="1" x14ac:dyDescent="0.35">
      <c r="I2666" s="271"/>
    </row>
    <row r="2667" spans="9:9" ht="15" customHeight="1" x14ac:dyDescent="0.35">
      <c r="I2667" s="271"/>
    </row>
    <row r="2668" spans="9:9" ht="15" customHeight="1" x14ac:dyDescent="0.35">
      <c r="I2668" s="271"/>
    </row>
    <row r="2669" spans="9:9" ht="15" customHeight="1" x14ac:dyDescent="0.35">
      <c r="I2669" s="271"/>
    </row>
    <row r="2670" spans="9:9" ht="15" customHeight="1" x14ac:dyDescent="0.35">
      <c r="I2670" s="271"/>
    </row>
    <row r="2671" spans="9:9" ht="15" customHeight="1" x14ac:dyDescent="0.35">
      <c r="I2671" s="271"/>
    </row>
    <row r="2672" spans="9:9" ht="15" customHeight="1" x14ac:dyDescent="0.35">
      <c r="I2672" s="271"/>
    </row>
    <row r="2673" spans="9:9" ht="15" customHeight="1" x14ac:dyDescent="0.35">
      <c r="I2673" s="271"/>
    </row>
    <row r="2674" spans="9:9" ht="15" customHeight="1" x14ac:dyDescent="0.35">
      <c r="I2674" s="271"/>
    </row>
    <row r="2675" spans="9:9" ht="15" customHeight="1" x14ac:dyDescent="0.35">
      <c r="I2675" s="271"/>
    </row>
    <row r="2676" spans="9:9" ht="15" customHeight="1" x14ac:dyDescent="0.35">
      <c r="I2676" s="271"/>
    </row>
    <row r="2677" spans="9:9" ht="15" customHeight="1" x14ac:dyDescent="0.35">
      <c r="I2677" s="271"/>
    </row>
    <row r="2678" spans="9:9" ht="15" customHeight="1" x14ac:dyDescent="0.35">
      <c r="I2678" s="271"/>
    </row>
    <row r="2679" spans="9:9" ht="15" customHeight="1" x14ac:dyDescent="0.35">
      <c r="I2679" s="271"/>
    </row>
    <row r="2680" spans="9:9" ht="15" customHeight="1" x14ac:dyDescent="0.35">
      <c r="I2680" s="271"/>
    </row>
    <row r="2681" spans="9:9" ht="15" customHeight="1" x14ac:dyDescent="0.35">
      <c r="I2681" s="271"/>
    </row>
    <row r="2682" spans="9:9" ht="15" customHeight="1" x14ac:dyDescent="0.35">
      <c r="I2682" s="271"/>
    </row>
    <row r="2683" spans="9:9" ht="15" customHeight="1" x14ac:dyDescent="0.35">
      <c r="I2683" s="271"/>
    </row>
    <row r="2684" spans="9:9" ht="15" customHeight="1" x14ac:dyDescent="0.35">
      <c r="I2684" s="271"/>
    </row>
    <row r="2685" spans="9:9" ht="15" customHeight="1" x14ac:dyDescent="0.35">
      <c r="I2685" s="271"/>
    </row>
    <row r="2686" spans="9:9" ht="15" customHeight="1" x14ac:dyDescent="0.35">
      <c r="I2686" s="271"/>
    </row>
    <row r="2687" spans="9:9" ht="15" customHeight="1" x14ac:dyDescent="0.35">
      <c r="I2687" s="271"/>
    </row>
    <row r="2688" spans="9:9" ht="15" customHeight="1" x14ac:dyDescent="0.35">
      <c r="I2688" s="271"/>
    </row>
    <row r="2689" spans="9:9" ht="15" customHeight="1" x14ac:dyDescent="0.35">
      <c r="I2689" s="271"/>
    </row>
    <row r="2690" spans="9:9" ht="15" customHeight="1" x14ac:dyDescent="0.35">
      <c r="I2690" s="271"/>
    </row>
    <row r="2691" spans="9:9" ht="15" customHeight="1" x14ac:dyDescent="0.35">
      <c r="I2691" s="271"/>
    </row>
    <row r="2692" spans="9:9" ht="15" customHeight="1" x14ac:dyDescent="0.35">
      <c r="I2692" s="271"/>
    </row>
    <row r="2693" spans="9:9" ht="15" customHeight="1" x14ac:dyDescent="0.35">
      <c r="I2693" s="271"/>
    </row>
    <row r="2694" spans="9:9" ht="15" customHeight="1" x14ac:dyDescent="0.35">
      <c r="I2694" s="271"/>
    </row>
    <row r="2695" spans="9:9" ht="15" customHeight="1" x14ac:dyDescent="0.35">
      <c r="I2695" s="271"/>
    </row>
    <row r="2696" spans="9:9" ht="15" customHeight="1" x14ac:dyDescent="0.35">
      <c r="I2696" s="271"/>
    </row>
    <row r="2697" spans="9:9" ht="15" customHeight="1" x14ac:dyDescent="0.35">
      <c r="I2697" s="271"/>
    </row>
    <row r="2698" spans="9:9" ht="15" customHeight="1" x14ac:dyDescent="0.35">
      <c r="I2698" s="271"/>
    </row>
    <row r="2699" spans="9:9" ht="15" customHeight="1" x14ac:dyDescent="0.35">
      <c r="I2699" s="271"/>
    </row>
    <row r="2700" spans="9:9" ht="15" customHeight="1" x14ac:dyDescent="0.35">
      <c r="I2700" s="271"/>
    </row>
    <row r="2701" spans="9:9" ht="15" customHeight="1" x14ac:dyDescent="0.35">
      <c r="I2701" s="271"/>
    </row>
    <row r="2702" spans="9:9" ht="15" customHeight="1" x14ac:dyDescent="0.35">
      <c r="I2702" s="271"/>
    </row>
    <row r="2703" spans="9:9" ht="15" customHeight="1" x14ac:dyDescent="0.35">
      <c r="I2703" s="271"/>
    </row>
    <row r="2704" spans="9:9" ht="15" customHeight="1" x14ac:dyDescent="0.35">
      <c r="I2704" s="271"/>
    </row>
    <row r="2705" spans="9:9" ht="15" customHeight="1" x14ac:dyDescent="0.35">
      <c r="I2705" s="271"/>
    </row>
    <row r="2706" spans="9:9" ht="15" customHeight="1" x14ac:dyDescent="0.35">
      <c r="I2706" s="271"/>
    </row>
    <row r="2707" spans="9:9" ht="15" customHeight="1" x14ac:dyDescent="0.35">
      <c r="I2707" s="271"/>
    </row>
    <row r="2708" spans="9:9" ht="15" customHeight="1" x14ac:dyDescent="0.35">
      <c r="I2708" s="271"/>
    </row>
    <row r="2709" spans="9:9" ht="15" customHeight="1" x14ac:dyDescent="0.35">
      <c r="I2709" s="271"/>
    </row>
    <row r="2710" spans="9:9" ht="15" customHeight="1" x14ac:dyDescent="0.35">
      <c r="I2710" s="271"/>
    </row>
    <row r="2711" spans="9:9" ht="15" customHeight="1" x14ac:dyDescent="0.35">
      <c r="I2711" s="271"/>
    </row>
    <row r="2712" spans="9:9" ht="15" customHeight="1" x14ac:dyDescent="0.35">
      <c r="I2712" s="271"/>
    </row>
    <row r="2713" spans="9:9" ht="15" customHeight="1" x14ac:dyDescent="0.35">
      <c r="I2713" s="271"/>
    </row>
    <row r="2714" spans="9:9" ht="15" customHeight="1" x14ac:dyDescent="0.35">
      <c r="I2714" s="271"/>
    </row>
    <row r="2715" spans="9:9" ht="15" customHeight="1" x14ac:dyDescent="0.35">
      <c r="I2715" s="271"/>
    </row>
    <row r="2716" spans="9:9" ht="15" customHeight="1" x14ac:dyDescent="0.35">
      <c r="I2716" s="271"/>
    </row>
    <row r="2717" spans="9:9" ht="15" customHeight="1" x14ac:dyDescent="0.35">
      <c r="I2717" s="271"/>
    </row>
    <row r="2718" spans="9:9" ht="15" customHeight="1" x14ac:dyDescent="0.35">
      <c r="I2718" s="271"/>
    </row>
    <row r="2719" spans="9:9" ht="15" customHeight="1" x14ac:dyDescent="0.35">
      <c r="I2719" s="271"/>
    </row>
    <row r="2720" spans="9:9" ht="15" customHeight="1" x14ac:dyDescent="0.35">
      <c r="I2720" s="271"/>
    </row>
    <row r="2721" spans="9:9" ht="15" customHeight="1" x14ac:dyDescent="0.35">
      <c r="I2721" s="271"/>
    </row>
    <row r="2722" spans="9:9" ht="15" customHeight="1" x14ac:dyDescent="0.35">
      <c r="I2722" s="271"/>
    </row>
    <row r="2723" spans="9:9" ht="15" customHeight="1" x14ac:dyDescent="0.35">
      <c r="I2723" s="271"/>
    </row>
    <row r="2724" spans="9:9" ht="15" customHeight="1" x14ac:dyDescent="0.35">
      <c r="I2724" s="271"/>
    </row>
    <row r="2725" spans="9:9" ht="15" customHeight="1" x14ac:dyDescent="0.35">
      <c r="I2725" s="271"/>
    </row>
    <row r="2726" spans="9:9" ht="15" customHeight="1" x14ac:dyDescent="0.35">
      <c r="I2726" s="271"/>
    </row>
    <row r="2727" spans="9:9" ht="15" customHeight="1" x14ac:dyDescent="0.35">
      <c r="I2727" s="271"/>
    </row>
    <row r="2728" spans="9:9" ht="15" customHeight="1" x14ac:dyDescent="0.35">
      <c r="I2728" s="271"/>
    </row>
    <row r="2729" spans="9:9" ht="15" customHeight="1" x14ac:dyDescent="0.35">
      <c r="I2729" s="271"/>
    </row>
    <row r="2730" spans="9:9" ht="15" customHeight="1" x14ac:dyDescent="0.35">
      <c r="I2730" s="271"/>
    </row>
    <row r="2731" spans="9:9" ht="15" customHeight="1" x14ac:dyDescent="0.35">
      <c r="I2731" s="271"/>
    </row>
    <row r="2732" spans="9:9" ht="15" customHeight="1" x14ac:dyDescent="0.35">
      <c r="I2732" s="271"/>
    </row>
    <row r="2733" spans="9:9" ht="15" customHeight="1" x14ac:dyDescent="0.35">
      <c r="I2733" s="271"/>
    </row>
    <row r="2734" spans="9:9" ht="15" customHeight="1" x14ac:dyDescent="0.35">
      <c r="I2734" s="271"/>
    </row>
    <row r="2735" spans="9:9" ht="15" customHeight="1" x14ac:dyDescent="0.35">
      <c r="I2735" s="271"/>
    </row>
    <row r="2736" spans="9:9" ht="15" customHeight="1" x14ac:dyDescent="0.35">
      <c r="I2736" s="271"/>
    </row>
    <row r="2737" spans="9:9" ht="15" customHeight="1" x14ac:dyDescent="0.35">
      <c r="I2737" s="271"/>
    </row>
    <row r="2738" spans="9:9" ht="15" customHeight="1" x14ac:dyDescent="0.35">
      <c r="I2738" s="271"/>
    </row>
    <row r="2739" spans="9:9" ht="15" customHeight="1" x14ac:dyDescent="0.35">
      <c r="I2739" s="271"/>
    </row>
    <row r="2740" spans="9:9" ht="15" customHeight="1" x14ac:dyDescent="0.35">
      <c r="I2740" s="271"/>
    </row>
    <row r="2741" spans="9:9" ht="15" customHeight="1" x14ac:dyDescent="0.35">
      <c r="I2741" s="271"/>
    </row>
    <row r="2742" spans="9:9" ht="15" customHeight="1" x14ac:dyDescent="0.35">
      <c r="I2742" s="271"/>
    </row>
    <row r="2743" spans="9:9" ht="15" customHeight="1" x14ac:dyDescent="0.35">
      <c r="I2743" s="271"/>
    </row>
    <row r="2744" spans="9:9" ht="15" customHeight="1" x14ac:dyDescent="0.35">
      <c r="I2744" s="271"/>
    </row>
    <row r="2745" spans="9:9" ht="15" customHeight="1" x14ac:dyDescent="0.35">
      <c r="I2745" s="271"/>
    </row>
    <row r="2746" spans="9:9" ht="15" customHeight="1" x14ac:dyDescent="0.35">
      <c r="I2746" s="271"/>
    </row>
    <row r="2747" spans="9:9" ht="15" customHeight="1" x14ac:dyDescent="0.35">
      <c r="I2747" s="271"/>
    </row>
    <row r="2748" spans="9:9" ht="15" customHeight="1" x14ac:dyDescent="0.35">
      <c r="I2748" s="271"/>
    </row>
    <row r="2749" spans="9:9" ht="15" customHeight="1" x14ac:dyDescent="0.35">
      <c r="I2749" s="271"/>
    </row>
    <row r="2750" spans="9:9" ht="15" customHeight="1" x14ac:dyDescent="0.35">
      <c r="I2750" s="271"/>
    </row>
    <row r="2751" spans="9:9" ht="15" customHeight="1" x14ac:dyDescent="0.35">
      <c r="I2751" s="271"/>
    </row>
    <row r="2752" spans="9:9" ht="15" customHeight="1" x14ac:dyDescent="0.35">
      <c r="I2752" s="271"/>
    </row>
    <row r="2753" spans="9:9" ht="15" customHeight="1" x14ac:dyDescent="0.35">
      <c r="I2753" s="271"/>
    </row>
    <row r="2754" spans="9:9" ht="15" customHeight="1" x14ac:dyDescent="0.35">
      <c r="I2754" s="271"/>
    </row>
    <row r="2755" spans="9:9" ht="15" customHeight="1" x14ac:dyDescent="0.35">
      <c r="I2755" s="271"/>
    </row>
    <row r="2756" spans="9:9" ht="15" customHeight="1" x14ac:dyDescent="0.35">
      <c r="I2756" s="271"/>
    </row>
    <row r="2757" spans="9:9" ht="15" customHeight="1" x14ac:dyDescent="0.35">
      <c r="I2757" s="271"/>
    </row>
    <row r="2758" spans="9:9" ht="15" customHeight="1" x14ac:dyDescent="0.35">
      <c r="I2758" s="271"/>
    </row>
    <row r="2759" spans="9:9" ht="15" customHeight="1" x14ac:dyDescent="0.35">
      <c r="I2759" s="271"/>
    </row>
    <row r="2760" spans="9:9" ht="15" customHeight="1" x14ac:dyDescent="0.35">
      <c r="I2760" s="271"/>
    </row>
    <row r="2761" spans="9:9" ht="15" customHeight="1" x14ac:dyDescent="0.35">
      <c r="I2761" s="271"/>
    </row>
    <row r="2762" spans="9:9" ht="15" customHeight="1" x14ac:dyDescent="0.35">
      <c r="I2762" s="271"/>
    </row>
    <row r="2763" spans="9:9" ht="15" customHeight="1" x14ac:dyDescent="0.35">
      <c r="I2763" s="271"/>
    </row>
    <row r="2764" spans="9:9" ht="15" customHeight="1" x14ac:dyDescent="0.35">
      <c r="I2764" s="271"/>
    </row>
    <row r="2765" spans="9:9" ht="15" customHeight="1" x14ac:dyDescent="0.35">
      <c r="I2765" s="271"/>
    </row>
    <row r="2766" spans="9:9" ht="15" customHeight="1" x14ac:dyDescent="0.35">
      <c r="I2766" s="271"/>
    </row>
    <row r="2767" spans="9:9" ht="15" customHeight="1" x14ac:dyDescent="0.35">
      <c r="I2767" s="271"/>
    </row>
    <row r="2768" spans="9:9" ht="15" customHeight="1" x14ac:dyDescent="0.35">
      <c r="I2768" s="271"/>
    </row>
    <row r="2769" spans="9:9" ht="15" customHeight="1" x14ac:dyDescent="0.35">
      <c r="I2769" s="271"/>
    </row>
    <row r="2770" spans="9:9" ht="15" customHeight="1" x14ac:dyDescent="0.35">
      <c r="I2770" s="271"/>
    </row>
    <row r="2771" spans="9:9" ht="15" customHeight="1" x14ac:dyDescent="0.35">
      <c r="I2771" s="271"/>
    </row>
    <row r="2772" spans="9:9" ht="15" customHeight="1" x14ac:dyDescent="0.35">
      <c r="I2772" s="271"/>
    </row>
    <row r="2773" spans="9:9" ht="15" customHeight="1" x14ac:dyDescent="0.35">
      <c r="I2773" s="271"/>
    </row>
    <row r="2774" spans="9:9" ht="15" customHeight="1" x14ac:dyDescent="0.35">
      <c r="I2774" s="271"/>
    </row>
    <row r="2775" spans="9:9" ht="15" customHeight="1" x14ac:dyDescent="0.35">
      <c r="I2775" s="271"/>
    </row>
    <row r="2776" spans="9:9" ht="15" customHeight="1" x14ac:dyDescent="0.35">
      <c r="I2776" s="271"/>
    </row>
    <row r="2777" spans="9:9" ht="15" customHeight="1" x14ac:dyDescent="0.35">
      <c r="I2777" s="271"/>
    </row>
    <row r="2778" spans="9:9" ht="15" customHeight="1" x14ac:dyDescent="0.35">
      <c r="I2778" s="271"/>
    </row>
    <row r="2779" spans="9:9" ht="15" customHeight="1" x14ac:dyDescent="0.35">
      <c r="I2779" s="271"/>
    </row>
    <row r="2780" spans="9:9" ht="15" customHeight="1" x14ac:dyDescent="0.35">
      <c r="I2780" s="271"/>
    </row>
    <row r="2781" spans="9:9" ht="15" customHeight="1" x14ac:dyDescent="0.35">
      <c r="I2781" s="271"/>
    </row>
    <row r="2782" spans="9:9" ht="15" customHeight="1" x14ac:dyDescent="0.35">
      <c r="I2782" s="271"/>
    </row>
    <row r="2783" spans="9:9" ht="15" customHeight="1" x14ac:dyDescent="0.35">
      <c r="I2783" s="271"/>
    </row>
    <row r="2784" spans="9:9" ht="15" customHeight="1" x14ac:dyDescent="0.35">
      <c r="I2784" s="271"/>
    </row>
    <row r="2785" spans="9:9" ht="15" customHeight="1" x14ac:dyDescent="0.35">
      <c r="I2785" s="271"/>
    </row>
    <row r="2786" spans="9:9" ht="15" customHeight="1" x14ac:dyDescent="0.35">
      <c r="I2786" s="271"/>
    </row>
    <row r="2787" spans="9:9" ht="15" customHeight="1" x14ac:dyDescent="0.35">
      <c r="I2787" s="271"/>
    </row>
    <row r="2788" spans="9:9" ht="15" customHeight="1" x14ac:dyDescent="0.35">
      <c r="I2788" s="271"/>
    </row>
    <row r="2789" spans="9:9" ht="15" customHeight="1" x14ac:dyDescent="0.35">
      <c r="I2789" s="271"/>
    </row>
    <row r="2790" spans="9:9" ht="15" customHeight="1" x14ac:dyDescent="0.35">
      <c r="I2790" s="271"/>
    </row>
    <row r="2791" spans="9:9" ht="15" customHeight="1" x14ac:dyDescent="0.35">
      <c r="I2791" s="271"/>
    </row>
    <row r="2792" spans="9:9" ht="15" customHeight="1" x14ac:dyDescent="0.35">
      <c r="I2792" s="271"/>
    </row>
    <row r="2793" spans="9:9" ht="15" customHeight="1" x14ac:dyDescent="0.35">
      <c r="I2793" s="271"/>
    </row>
    <row r="2794" spans="9:9" ht="15" customHeight="1" x14ac:dyDescent="0.35">
      <c r="I2794" s="271"/>
    </row>
    <row r="2795" spans="9:9" ht="15" customHeight="1" x14ac:dyDescent="0.35">
      <c r="I2795" s="271"/>
    </row>
    <row r="2796" spans="9:9" ht="15" customHeight="1" x14ac:dyDescent="0.35">
      <c r="I2796" s="271"/>
    </row>
    <row r="2797" spans="9:9" ht="15" customHeight="1" x14ac:dyDescent="0.35">
      <c r="I2797" s="271"/>
    </row>
    <row r="2798" spans="9:9" ht="15" customHeight="1" x14ac:dyDescent="0.35">
      <c r="I2798" s="271"/>
    </row>
    <row r="2799" spans="9:9" ht="15" customHeight="1" x14ac:dyDescent="0.35">
      <c r="I2799" s="271"/>
    </row>
    <row r="2800" spans="9:9" ht="15" customHeight="1" x14ac:dyDescent="0.35">
      <c r="I2800" s="271"/>
    </row>
    <row r="2801" spans="9:9" ht="15" customHeight="1" x14ac:dyDescent="0.35">
      <c r="I2801" s="271"/>
    </row>
    <row r="2802" spans="9:9" ht="15" customHeight="1" x14ac:dyDescent="0.35">
      <c r="I2802" s="271"/>
    </row>
    <row r="2803" spans="9:9" ht="15" customHeight="1" x14ac:dyDescent="0.35">
      <c r="I2803" s="271"/>
    </row>
    <row r="2804" spans="9:9" ht="15" customHeight="1" x14ac:dyDescent="0.35">
      <c r="I2804" s="271"/>
    </row>
    <row r="2805" spans="9:9" ht="15" customHeight="1" x14ac:dyDescent="0.35">
      <c r="I2805" s="271"/>
    </row>
    <row r="2806" spans="9:9" ht="15" customHeight="1" x14ac:dyDescent="0.35">
      <c r="I2806" s="271"/>
    </row>
    <row r="2807" spans="9:9" ht="15" customHeight="1" x14ac:dyDescent="0.35">
      <c r="I2807" s="271"/>
    </row>
    <row r="2808" spans="9:9" ht="15" customHeight="1" x14ac:dyDescent="0.35">
      <c r="I2808" s="271"/>
    </row>
    <row r="2809" spans="9:9" ht="15" customHeight="1" x14ac:dyDescent="0.35">
      <c r="I2809" s="271"/>
    </row>
    <row r="2810" spans="9:9" ht="15" customHeight="1" x14ac:dyDescent="0.35">
      <c r="I2810" s="271"/>
    </row>
    <row r="2811" spans="9:9" ht="15" customHeight="1" x14ac:dyDescent="0.35">
      <c r="I2811" s="271"/>
    </row>
    <row r="2812" spans="9:9" ht="15" customHeight="1" x14ac:dyDescent="0.35">
      <c r="I2812" s="271"/>
    </row>
    <row r="2813" spans="9:9" ht="15" customHeight="1" x14ac:dyDescent="0.35">
      <c r="I2813" s="271"/>
    </row>
    <row r="2814" spans="9:9" ht="15" customHeight="1" x14ac:dyDescent="0.35">
      <c r="I2814" s="271"/>
    </row>
    <row r="2815" spans="9:9" ht="15" customHeight="1" x14ac:dyDescent="0.35">
      <c r="I2815" s="271"/>
    </row>
    <row r="2816" spans="9:9" ht="15" customHeight="1" x14ac:dyDescent="0.35">
      <c r="I2816" s="271"/>
    </row>
    <row r="2817" spans="9:9" ht="15" customHeight="1" x14ac:dyDescent="0.35">
      <c r="I2817" s="271"/>
    </row>
    <row r="2818" spans="9:9" ht="15" customHeight="1" x14ac:dyDescent="0.35">
      <c r="I2818" s="271"/>
    </row>
    <row r="2819" spans="9:9" ht="15" customHeight="1" x14ac:dyDescent="0.35">
      <c r="I2819" s="271"/>
    </row>
    <row r="2820" spans="9:9" ht="15" customHeight="1" x14ac:dyDescent="0.35">
      <c r="I2820" s="271"/>
    </row>
    <row r="2821" spans="9:9" ht="15" customHeight="1" x14ac:dyDescent="0.35">
      <c r="I2821" s="271"/>
    </row>
    <row r="2822" spans="9:9" ht="15" customHeight="1" x14ac:dyDescent="0.35">
      <c r="I2822" s="271"/>
    </row>
    <row r="2823" spans="9:9" ht="15" customHeight="1" x14ac:dyDescent="0.35">
      <c r="I2823" s="271"/>
    </row>
    <row r="2824" spans="9:9" ht="15" customHeight="1" x14ac:dyDescent="0.35">
      <c r="I2824" s="271"/>
    </row>
    <row r="2825" spans="9:9" ht="15" customHeight="1" x14ac:dyDescent="0.35">
      <c r="I2825" s="271"/>
    </row>
    <row r="2826" spans="9:9" ht="15" customHeight="1" x14ac:dyDescent="0.35">
      <c r="I2826" s="271"/>
    </row>
    <row r="2827" spans="9:9" ht="15" customHeight="1" x14ac:dyDescent="0.35">
      <c r="I2827" s="271"/>
    </row>
    <row r="2828" spans="9:9" ht="15" customHeight="1" x14ac:dyDescent="0.35">
      <c r="I2828" s="271"/>
    </row>
    <row r="2829" spans="9:9" ht="15" customHeight="1" x14ac:dyDescent="0.35">
      <c r="I2829" s="271"/>
    </row>
    <row r="2830" spans="9:9" ht="15" customHeight="1" x14ac:dyDescent="0.35">
      <c r="I2830" s="271"/>
    </row>
    <row r="2831" spans="9:9" ht="15" customHeight="1" x14ac:dyDescent="0.35">
      <c r="I2831" s="271"/>
    </row>
    <row r="2832" spans="9:9" ht="15" customHeight="1" x14ac:dyDescent="0.35">
      <c r="I2832" s="271"/>
    </row>
    <row r="2833" spans="9:9" ht="15" customHeight="1" x14ac:dyDescent="0.35">
      <c r="I2833" s="271"/>
    </row>
    <row r="2834" spans="9:9" ht="15" customHeight="1" x14ac:dyDescent="0.35">
      <c r="I2834" s="271"/>
    </row>
    <row r="2835" spans="9:9" ht="15" customHeight="1" x14ac:dyDescent="0.35">
      <c r="I2835" s="271"/>
    </row>
    <row r="2836" spans="9:9" ht="15" customHeight="1" x14ac:dyDescent="0.35">
      <c r="I2836" s="271"/>
    </row>
    <row r="2837" spans="9:9" ht="15" customHeight="1" x14ac:dyDescent="0.35">
      <c r="I2837" s="271"/>
    </row>
    <row r="2838" spans="9:9" ht="15" customHeight="1" x14ac:dyDescent="0.35">
      <c r="I2838" s="271"/>
    </row>
    <row r="2839" spans="9:9" ht="15" customHeight="1" x14ac:dyDescent="0.35">
      <c r="I2839" s="271"/>
    </row>
    <row r="2840" spans="9:9" ht="15" customHeight="1" x14ac:dyDescent="0.35">
      <c r="I2840" s="271"/>
    </row>
    <row r="2841" spans="9:9" ht="15" customHeight="1" x14ac:dyDescent="0.35">
      <c r="I2841" s="271"/>
    </row>
    <row r="2842" spans="9:9" ht="15" customHeight="1" x14ac:dyDescent="0.35">
      <c r="I2842" s="271"/>
    </row>
    <row r="2843" spans="9:9" ht="15" customHeight="1" x14ac:dyDescent="0.35">
      <c r="I2843" s="271"/>
    </row>
    <row r="2844" spans="9:9" ht="15" customHeight="1" x14ac:dyDescent="0.35">
      <c r="I2844" s="271"/>
    </row>
    <row r="2845" spans="9:9" ht="15" customHeight="1" x14ac:dyDescent="0.35">
      <c r="I2845" s="271"/>
    </row>
    <row r="2846" spans="9:9" ht="15" customHeight="1" x14ac:dyDescent="0.35">
      <c r="I2846" s="271"/>
    </row>
    <row r="2847" spans="9:9" ht="15" customHeight="1" x14ac:dyDescent="0.35">
      <c r="I2847" s="271"/>
    </row>
    <row r="2848" spans="9:9" ht="15" customHeight="1" x14ac:dyDescent="0.35">
      <c r="I2848" s="271"/>
    </row>
    <row r="2849" spans="9:9" ht="15" customHeight="1" x14ac:dyDescent="0.35">
      <c r="I2849" s="271"/>
    </row>
    <row r="2850" spans="9:9" ht="15" customHeight="1" x14ac:dyDescent="0.35">
      <c r="I2850" s="271"/>
    </row>
    <row r="2851" spans="9:9" ht="15" customHeight="1" x14ac:dyDescent="0.35">
      <c r="I2851" s="271"/>
    </row>
    <row r="2852" spans="9:9" ht="15" customHeight="1" x14ac:dyDescent="0.35">
      <c r="I2852" s="271"/>
    </row>
    <row r="2853" spans="9:9" ht="15" customHeight="1" x14ac:dyDescent="0.35">
      <c r="I2853" s="271"/>
    </row>
    <row r="2854" spans="9:9" ht="15" customHeight="1" x14ac:dyDescent="0.35">
      <c r="I2854" s="271"/>
    </row>
    <row r="2855" spans="9:9" ht="15" customHeight="1" x14ac:dyDescent="0.35">
      <c r="I2855" s="271"/>
    </row>
    <row r="2856" spans="9:9" ht="15" customHeight="1" x14ac:dyDescent="0.35">
      <c r="I2856" s="271"/>
    </row>
    <row r="2857" spans="9:9" ht="15" customHeight="1" x14ac:dyDescent="0.35">
      <c r="I2857" s="271"/>
    </row>
    <row r="2858" spans="9:9" ht="15" customHeight="1" x14ac:dyDescent="0.35">
      <c r="I2858" s="271"/>
    </row>
    <row r="2859" spans="9:9" ht="15" customHeight="1" x14ac:dyDescent="0.35">
      <c r="I2859" s="271"/>
    </row>
    <row r="2860" spans="9:9" ht="15" customHeight="1" x14ac:dyDescent="0.35">
      <c r="I2860" s="271"/>
    </row>
    <row r="2861" spans="9:9" ht="15" customHeight="1" x14ac:dyDescent="0.35">
      <c r="I2861" s="271"/>
    </row>
    <row r="2862" spans="9:9" ht="15" customHeight="1" x14ac:dyDescent="0.35">
      <c r="I2862" s="271"/>
    </row>
    <row r="2863" spans="9:9" ht="15" customHeight="1" x14ac:dyDescent="0.35">
      <c r="I2863" s="271"/>
    </row>
    <row r="2864" spans="9:9" ht="15" customHeight="1" x14ac:dyDescent="0.35">
      <c r="I2864" s="271"/>
    </row>
    <row r="2865" spans="9:9" ht="15" customHeight="1" x14ac:dyDescent="0.35">
      <c r="I2865" s="271"/>
    </row>
    <row r="2866" spans="9:9" ht="15" customHeight="1" x14ac:dyDescent="0.35">
      <c r="I2866" s="271"/>
    </row>
    <row r="2867" spans="9:9" ht="15" customHeight="1" x14ac:dyDescent="0.35">
      <c r="I2867" s="271"/>
    </row>
    <row r="2868" spans="9:9" ht="15" customHeight="1" x14ac:dyDescent="0.35">
      <c r="I2868" s="271"/>
    </row>
    <row r="2869" spans="9:9" ht="15" customHeight="1" x14ac:dyDescent="0.35">
      <c r="I2869" s="271"/>
    </row>
    <row r="2870" spans="9:9" ht="15" customHeight="1" x14ac:dyDescent="0.35">
      <c r="I2870" s="271"/>
    </row>
    <row r="2871" spans="9:9" ht="15" customHeight="1" x14ac:dyDescent="0.35">
      <c r="I2871" s="271"/>
    </row>
    <row r="2872" spans="9:9" ht="15" customHeight="1" x14ac:dyDescent="0.35">
      <c r="I2872" s="271"/>
    </row>
    <row r="2873" spans="9:9" ht="15" customHeight="1" x14ac:dyDescent="0.35">
      <c r="I2873" s="271"/>
    </row>
    <row r="2874" spans="9:9" ht="15" customHeight="1" x14ac:dyDescent="0.35">
      <c r="I2874" s="271"/>
    </row>
    <row r="2875" spans="9:9" ht="15" customHeight="1" x14ac:dyDescent="0.35">
      <c r="I2875" s="271"/>
    </row>
    <row r="2876" spans="9:9" ht="15" customHeight="1" x14ac:dyDescent="0.35">
      <c r="I2876" s="271"/>
    </row>
    <row r="2877" spans="9:9" ht="15" customHeight="1" x14ac:dyDescent="0.35">
      <c r="I2877" s="271"/>
    </row>
    <row r="2878" spans="9:9" ht="15" customHeight="1" x14ac:dyDescent="0.35">
      <c r="I2878" s="271"/>
    </row>
    <row r="2879" spans="9:9" ht="15" customHeight="1" x14ac:dyDescent="0.35">
      <c r="I2879" s="271"/>
    </row>
    <row r="2880" spans="9:9" ht="15" customHeight="1" x14ac:dyDescent="0.35">
      <c r="I2880" s="271"/>
    </row>
    <row r="2881" spans="9:9" ht="15" customHeight="1" x14ac:dyDescent="0.35">
      <c r="I2881" s="271"/>
    </row>
    <row r="2882" spans="9:9" ht="15" customHeight="1" x14ac:dyDescent="0.35">
      <c r="I2882" s="271"/>
    </row>
    <row r="2883" spans="9:9" ht="15" customHeight="1" x14ac:dyDescent="0.35">
      <c r="I2883" s="271"/>
    </row>
    <row r="2884" spans="9:9" ht="15" customHeight="1" x14ac:dyDescent="0.35">
      <c r="I2884" s="271"/>
    </row>
    <row r="2885" spans="9:9" ht="15" customHeight="1" x14ac:dyDescent="0.35">
      <c r="I2885" s="271"/>
    </row>
    <row r="2886" spans="9:9" ht="15" customHeight="1" x14ac:dyDescent="0.35">
      <c r="I2886" s="271"/>
    </row>
    <row r="2887" spans="9:9" ht="15" customHeight="1" x14ac:dyDescent="0.35">
      <c r="I2887" s="271"/>
    </row>
    <row r="2888" spans="9:9" ht="15" customHeight="1" x14ac:dyDescent="0.35">
      <c r="I2888" s="271"/>
    </row>
    <row r="2889" spans="9:9" ht="15" customHeight="1" x14ac:dyDescent="0.35">
      <c r="I2889" s="271"/>
    </row>
    <row r="2890" spans="9:9" ht="15" customHeight="1" x14ac:dyDescent="0.35">
      <c r="I2890" s="271"/>
    </row>
    <row r="2891" spans="9:9" ht="15" customHeight="1" x14ac:dyDescent="0.35">
      <c r="I2891" s="271"/>
    </row>
    <row r="2892" spans="9:9" ht="15" customHeight="1" x14ac:dyDescent="0.35">
      <c r="I2892" s="271"/>
    </row>
    <row r="2893" spans="9:9" ht="15" customHeight="1" x14ac:dyDescent="0.35">
      <c r="I2893" s="271"/>
    </row>
    <row r="2894" spans="9:9" ht="15" customHeight="1" x14ac:dyDescent="0.35">
      <c r="I2894" s="271"/>
    </row>
    <row r="2895" spans="9:9" ht="15" customHeight="1" x14ac:dyDescent="0.35">
      <c r="I2895" s="271"/>
    </row>
    <row r="2896" spans="9:9" ht="15" customHeight="1" x14ac:dyDescent="0.35">
      <c r="I2896" s="271"/>
    </row>
    <row r="2897" spans="9:9" ht="15" customHeight="1" x14ac:dyDescent="0.35">
      <c r="I2897" s="271"/>
    </row>
    <row r="2898" spans="9:9" ht="15" customHeight="1" x14ac:dyDescent="0.35">
      <c r="I2898" s="271"/>
    </row>
    <row r="2899" spans="9:9" ht="15" customHeight="1" x14ac:dyDescent="0.35">
      <c r="I2899" s="271"/>
    </row>
    <row r="2900" spans="9:9" ht="15" customHeight="1" x14ac:dyDescent="0.35">
      <c r="I2900" s="271"/>
    </row>
    <row r="2901" spans="9:9" ht="15" customHeight="1" x14ac:dyDescent="0.35">
      <c r="I2901" s="271"/>
    </row>
    <row r="2902" spans="9:9" ht="15" customHeight="1" x14ac:dyDescent="0.35">
      <c r="I2902" s="271"/>
    </row>
    <row r="2903" spans="9:9" ht="15" customHeight="1" x14ac:dyDescent="0.35">
      <c r="I2903" s="271"/>
    </row>
    <row r="2904" spans="9:9" ht="15" customHeight="1" x14ac:dyDescent="0.35">
      <c r="I2904" s="271"/>
    </row>
    <row r="2905" spans="9:9" ht="15" customHeight="1" x14ac:dyDescent="0.35">
      <c r="I2905" s="271"/>
    </row>
    <row r="2906" spans="9:9" ht="15" customHeight="1" x14ac:dyDescent="0.35">
      <c r="I2906" s="271"/>
    </row>
    <row r="2907" spans="9:9" ht="15" customHeight="1" x14ac:dyDescent="0.35">
      <c r="I2907" s="271"/>
    </row>
    <row r="2908" spans="9:9" ht="15" customHeight="1" x14ac:dyDescent="0.35">
      <c r="I2908" s="271"/>
    </row>
    <row r="2909" spans="9:9" ht="15" customHeight="1" x14ac:dyDescent="0.35">
      <c r="I2909" s="271"/>
    </row>
    <row r="2910" spans="9:9" ht="15" customHeight="1" x14ac:dyDescent="0.35">
      <c r="I2910" s="271"/>
    </row>
    <row r="2911" spans="9:9" ht="15" customHeight="1" x14ac:dyDescent="0.35">
      <c r="I2911" s="271"/>
    </row>
    <row r="2912" spans="9:9" ht="15" customHeight="1" x14ac:dyDescent="0.35">
      <c r="I2912" s="271"/>
    </row>
    <row r="2913" spans="9:9" ht="15" customHeight="1" x14ac:dyDescent="0.35">
      <c r="I2913" s="271"/>
    </row>
    <row r="2914" spans="9:9" ht="15" customHeight="1" x14ac:dyDescent="0.35">
      <c r="I2914" s="271"/>
    </row>
    <row r="2915" spans="9:9" ht="15" customHeight="1" x14ac:dyDescent="0.35">
      <c r="I2915" s="271"/>
    </row>
    <row r="2916" spans="9:9" ht="15" customHeight="1" x14ac:dyDescent="0.35">
      <c r="I2916" s="271"/>
    </row>
    <row r="2917" spans="9:9" ht="15" customHeight="1" x14ac:dyDescent="0.35">
      <c r="I2917" s="271"/>
    </row>
    <row r="2918" spans="9:9" ht="15" customHeight="1" x14ac:dyDescent="0.35">
      <c r="I2918" s="271"/>
    </row>
    <row r="2919" spans="9:9" ht="15" customHeight="1" x14ac:dyDescent="0.35">
      <c r="I2919" s="271"/>
    </row>
    <row r="2920" spans="9:9" ht="15" customHeight="1" x14ac:dyDescent="0.35">
      <c r="I2920" s="271"/>
    </row>
    <row r="2921" spans="9:9" ht="15" customHeight="1" x14ac:dyDescent="0.35">
      <c r="I2921" s="271"/>
    </row>
    <row r="2922" spans="9:9" ht="15" customHeight="1" x14ac:dyDescent="0.35">
      <c r="I2922" s="271"/>
    </row>
    <row r="2923" spans="9:9" ht="15" customHeight="1" x14ac:dyDescent="0.35">
      <c r="I2923" s="271"/>
    </row>
    <row r="2924" spans="9:9" ht="15" customHeight="1" x14ac:dyDescent="0.35">
      <c r="I2924" s="271"/>
    </row>
    <row r="2925" spans="9:9" ht="15" customHeight="1" x14ac:dyDescent="0.35">
      <c r="I2925" s="271"/>
    </row>
    <row r="2926" spans="9:9" ht="15" customHeight="1" x14ac:dyDescent="0.35">
      <c r="I2926" s="271"/>
    </row>
    <row r="2927" spans="9:9" ht="15" customHeight="1" x14ac:dyDescent="0.35">
      <c r="I2927" s="271"/>
    </row>
    <row r="2928" spans="9:9" ht="15" customHeight="1" x14ac:dyDescent="0.35">
      <c r="I2928" s="271"/>
    </row>
    <row r="2929" spans="9:9" ht="15" customHeight="1" x14ac:dyDescent="0.35">
      <c r="I2929" s="271"/>
    </row>
    <row r="2930" spans="9:9" ht="15" customHeight="1" x14ac:dyDescent="0.35">
      <c r="I2930" s="271"/>
    </row>
    <row r="2931" spans="9:9" ht="15" customHeight="1" x14ac:dyDescent="0.35">
      <c r="I2931" s="271"/>
    </row>
    <row r="2932" spans="9:9" ht="15" customHeight="1" x14ac:dyDescent="0.35">
      <c r="I2932" s="271"/>
    </row>
    <row r="2933" spans="9:9" ht="15" customHeight="1" x14ac:dyDescent="0.35">
      <c r="I2933" s="271"/>
    </row>
    <row r="2934" spans="9:9" ht="15" customHeight="1" x14ac:dyDescent="0.35">
      <c r="I2934" s="271"/>
    </row>
    <row r="2935" spans="9:9" ht="15" customHeight="1" x14ac:dyDescent="0.35">
      <c r="I2935" s="271"/>
    </row>
    <row r="2936" spans="9:9" ht="15" customHeight="1" x14ac:dyDescent="0.35">
      <c r="I2936" s="271"/>
    </row>
    <row r="2937" spans="9:9" ht="15" customHeight="1" x14ac:dyDescent="0.35">
      <c r="I2937" s="271"/>
    </row>
    <row r="2938" spans="9:9" ht="15" customHeight="1" x14ac:dyDescent="0.35">
      <c r="I2938" s="271"/>
    </row>
    <row r="2939" spans="9:9" ht="15" customHeight="1" x14ac:dyDescent="0.35">
      <c r="I2939" s="271"/>
    </row>
    <row r="2940" spans="9:9" ht="15" customHeight="1" x14ac:dyDescent="0.35">
      <c r="I2940" s="271"/>
    </row>
    <row r="2941" spans="9:9" ht="15" customHeight="1" x14ac:dyDescent="0.35">
      <c r="I2941" s="271"/>
    </row>
    <row r="2942" spans="9:9" ht="15" customHeight="1" x14ac:dyDescent="0.35">
      <c r="I2942" s="271"/>
    </row>
    <row r="2943" spans="9:9" ht="15" customHeight="1" x14ac:dyDescent="0.35">
      <c r="I2943" s="271"/>
    </row>
    <row r="2944" spans="9:9" ht="15" customHeight="1" x14ac:dyDescent="0.35">
      <c r="I2944" s="271"/>
    </row>
    <row r="2945" spans="9:9" ht="15" customHeight="1" x14ac:dyDescent="0.35">
      <c r="I2945" s="271"/>
    </row>
    <row r="2946" spans="9:9" ht="15" customHeight="1" x14ac:dyDescent="0.35">
      <c r="I2946" s="271"/>
    </row>
    <row r="2947" spans="9:9" ht="15" customHeight="1" x14ac:dyDescent="0.35">
      <c r="I2947" s="271"/>
    </row>
    <row r="2948" spans="9:9" ht="15" customHeight="1" x14ac:dyDescent="0.35">
      <c r="I2948" s="271"/>
    </row>
    <row r="2949" spans="9:9" ht="15" customHeight="1" x14ac:dyDescent="0.35">
      <c r="I2949" s="271"/>
    </row>
    <row r="2950" spans="9:9" ht="15" customHeight="1" x14ac:dyDescent="0.35">
      <c r="I2950" s="271"/>
    </row>
    <row r="2951" spans="9:9" ht="15" customHeight="1" x14ac:dyDescent="0.35">
      <c r="I2951" s="271"/>
    </row>
    <row r="2952" spans="9:9" ht="15" customHeight="1" x14ac:dyDescent="0.35">
      <c r="I2952" s="271"/>
    </row>
    <row r="2953" spans="9:9" ht="15" customHeight="1" x14ac:dyDescent="0.35">
      <c r="I2953" s="271"/>
    </row>
    <row r="2954" spans="9:9" ht="15" customHeight="1" x14ac:dyDescent="0.35">
      <c r="I2954" s="271"/>
    </row>
    <row r="2955" spans="9:9" ht="15" customHeight="1" x14ac:dyDescent="0.35">
      <c r="I2955" s="271"/>
    </row>
    <row r="2956" spans="9:9" ht="15" customHeight="1" x14ac:dyDescent="0.35">
      <c r="I2956" s="271"/>
    </row>
    <row r="2957" spans="9:9" ht="15" customHeight="1" x14ac:dyDescent="0.35">
      <c r="I2957" s="271"/>
    </row>
    <row r="2958" spans="9:9" ht="15" customHeight="1" x14ac:dyDescent="0.35">
      <c r="I2958" s="271"/>
    </row>
    <row r="2959" spans="9:9" ht="15" customHeight="1" x14ac:dyDescent="0.35">
      <c r="I2959" s="271"/>
    </row>
    <row r="2960" spans="9:9" ht="15" customHeight="1" x14ac:dyDescent="0.35">
      <c r="I2960" s="271"/>
    </row>
    <row r="2961" spans="9:9" ht="15" customHeight="1" x14ac:dyDescent="0.35">
      <c r="I2961" s="271"/>
    </row>
    <row r="2962" spans="9:9" ht="15" customHeight="1" x14ac:dyDescent="0.35">
      <c r="I2962" s="271"/>
    </row>
    <row r="2963" spans="9:9" ht="15" customHeight="1" x14ac:dyDescent="0.35">
      <c r="I2963" s="271"/>
    </row>
    <row r="2964" spans="9:9" ht="15" customHeight="1" x14ac:dyDescent="0.35">
      <c r="I2964" s="271"/>
    </row>
    <row r="2965" spans="9:9" ht="15" customHeight="1" x14ac:dyDescent="0.35">
      <c r="I2965" s="271"/>
    </row>
    <row r="2966" spans="9:9" ht="15" customHeight="1" x14ac:dyDescent="0.35">
      <c r="I2966" s="271"/>
    </row>
    <row r="2967" spans="9:9" ht="15" customHeight="1" x14ac:dyDescent="0.35">
      <c r="I2967" s="271"/>
    </row>
    <row r="2968" spans="9:9" ht="15" customHeight="1" x14ac:dyDescent="0.35">
      <c r="I2968" s="271"/>
    </row>
    <row r="2969" spans="9:9" ht="15" customHeight="1" x14ac:dyDescent="0.35">
      <c r="I2969" s="271"/>
    </row>
    <row r="2970" spans="9:9" ht="15" customHeight="1" x14ac:dyDescent="0.35">
      <c r="I2970" s="271"/>
    </row>
    <row r="2971" spans="9:9" ht="15" customHeight="1" x14ac:dyDescent="0.35">
      <c r="I2971" s="271"/>
    </row>
    <row r="2972" spans="9:9" ht="15" customHeight="1" x14ac:dyDescent="0.35">
      <c r="I2972" s="271"/>
    </row>
    <row r="2973" spans="9:9" ht="15" customHeight="1" x14ac:dyDescent="0.35">
      <c r="I2973" s="271"/>
    </row>
    <row r="2974" spans="9:9" ht="15" customHeight="1" x14ac:dyDescent="0.35">
      <c r="I2974" s="271"/>
    </row>
    <row r="2975" spans="9:9" ht="15" customHeight="1" x14ac:dyDescent="0.35">
      <c r="I2975" s="271"/>
    </row>
    <row r="2976" spans="9:9" ht="15" customHeight="1" x14ac:dyDescent="0.35">
      <c r="I2976" s="271"/>
    </row>
    <row r="2977" spans="9:9" ht="15" customHeight="1" x14ac:dyDescent="0.35">
      <c r="I2977" s="271"/>
    </row>
    <row r="2978" spans="9:9" ht="15" customHeight="1" x14ac:dyDescent="0.35">
      <c r="I2978" s="271"/>
    </row>
    <row r="2979" spans="9:9" ht="15" customHeight="1" x14ac:dyDescent="0.35">
      <c r="I2979" s="271"/>
    </row>
    <row r="2980" spans="9:9" ht="15" customHeight="1" x14ac:dyDescent="0.35">
      <c r="I2980" s="271"/>
    </row>
    <row r="2981" spans="9:9" ht="15" customHeight="1" x14ac:dyDescent="0.35">
      <c r="I2981" s="271"/>
    </row>
    <row r="2982" spans="9:9" ht="15" customHeight="1" x14ac:dyDescent="0.35">
      <c r="I2982" s="271"/>
    </row>
    <row r="2983" spans="9:9" ht="15" customHeight="1" x14ac:dyDescent="0.35">
      <c r="I2983" s="271"/>
    </row>
    <row r="2984" spans="9:9" ht="15" customHeight="1" x14ac:dyDescent="0.35">
      <c r="I2984" s="271"/>
    </row>
    <row r="2985" spans="9:9" ht="15" customHeight="1" x14ac:dyDescent="0.35">
      <c r="I2985" s="271"/>
    </row>
    <row r="2986" spans="9:9" ht="15" customHeight="1" x14ac:dyDescent="0.35">
      <c r="I2986" s="271"/>
    </row>
    <row r="2987" spans="9:9" ht="15" customHeight="1" x14ac:dyDescent="0.35">
      <c r="I2987" s="271"/>
    </row>
    <row r="2988" spans="9:9" ht="15" customHeight="1" x14ac:dyDescent="0.35">
      <c r="I2988" s="271"/>
    </row>
    <row r="2989" spans="9:9" ht="15" customHeight="1" x14ac:dyDescent="0.35">
      <c r="I2989" s="271"/>
    </row>
    <row r="2990" spans="9:9" ht="15" customHeight="1" x14ac:dyDescent="0.35">
      <c r="I2990" s="271"/>
    </row>
    <row r="2991" spans="9:9" ht="15" customHeight="1" x14ac:dyDescent="0.35">
      <c r="I2991" s="271"/>
    </row>
    <row r="2992" spans="9:9" ht="15" customHeight="1" x14ac:dyDescent="0.35">
      <c r="I2992" s="271"/>
    </row>
    <row r="2993" spans="9:9" ht="15" customHeight="1" x14ac:dyDescent="0.35">
      <c r="I2993" s="271"/>
    </row>
    <row r="2994" spans="9:9" ht="15" customHeight="1" x14ac:dyDescent="0.35">
      <c r="I2994" s="271"/>
    </row>
    <row r="2995" spans="9:9" ht="15" customHeight="1" x14ac:dyDescent="0.35">
      <c r="I2995" s="271"/>
    </row>
    <row r="2996" spans="9:9" ht="15" customHeight="1" x14ac:dyDescent="0.35">
      <c r="I2996" s="271"/>
    </row>
    <row r="2997" spans="9:9" ht="15" customHeight="1" x14ac:dyDescent="0.35">
      <c r="I2997" s="271"/>
    </row>
    <row r="2998" spans="9:9" ht="15" customHeight="1" x14ac:dyDescent="0.35">
      <c r="I2998" s="271"/>
    </row>
    <row r="2999" spans="9:9" ht="15" customHeight="1" x14ac:dyDescent="0.35">
      <c r="I2999" s="271"/>
    </row>
    <row r="3000" spans="9:9" ht="15" customHeight="1" x14ac:dyDescent="0.35">
      <c r="I3000" s="271"/>
    </row>
    <row r="3001" spans="9:9" ht="15" customHeight="1" x14ac:dyDescent="0.35">
      <c r="I3001" s="271"/>
    </row>
    <row r="3002" spans="9:9" ht="15" customHeight="1" x14ac:dyDescent="0.35">
      <c r="I3002" s="271"/>
    </row>
    <row r="3003" spans="9:9" ht="15" customHeight="1" x14ac:dyDescent="0.35">
      <c r="I3003" s="271"/>
    </row>
    <row r="3004" spans="9:9" ht="15" customHeight="1" x14ac:dyDescent="0.35">
      <c r="I3004" s="271"/>
    </row>
    <row r="3005" spans="9:9" ht="15" customHeight="1" x14ac:dyDescent="0.35">
      <c r="I3005" s="271"/>
    </row>
    <row r="3006" spans="9:9" ht="15" customHeight="1" x14ac:dyDescent="0.35">
      <c r="I3006" s="271"/>
    </row>
    <row r="3007" spans="9:9" ht="15" customHeight="1" x14ac:dyDescent="0.35">
      <c r="I3007" s="271"/>
    </row>
    <row r="3008" spans="9:9" ht="15" customHeight="1" x14ac:dyDescent="0.35">
      <c r="I3008" s="271"/>
    </row>
    <row r="3009" spans="9:9" ht="15" customHeight="1" x14ac:dyDescent="0.35">
      <c r="I3009" s="271"/>
    </row>
    <row r="3010" spans="9:9" ht="15" customHeight="1" x14ac:dyDescent="0.35">
      <c r="I3010" s="271"/>
    </row>
    <row r="3011" spans="9:9" ht="15" customHeight="1" x14ac:dyDescent="0.35">
      <c r="I3011" s="271"/>
    </row>
    <row r="3012" spans="9:9" ht="15" customHeight="1" x14ac:dyDescent="0.35">
      <c r="I3012" s="271"/>
    </row>
    <row r="3013" spans="9:9" ht="15" customHeight="1" x14ac:dyDescent="0.35">
      <c r="I3013" s="271"/>
    </row>
    <row r="3014" spans="9:9" ht="15" customHeight="1" x14ac:dyDescent="0.35">
      <c r="I3014" s="271"/>
    </row>
    <row r="3015" spans="9:9" ht="15" customHeight="1" x14ac:dyDescent="0.35">
      <c r="I3015" s="271"/>
    </row>
    <row r="3016" spans="9:9" ht="15" customHeight="1" x14ac:dyDescent="0.35">
      <c r="I3016" s="271"/>
    </row>
    <row r="3017" spans="9:9" ht="15" customHeight="1" x14ac:dyDescent="0.35">
      <c r="I3017" s="271"/>
    </row>
    <row r="3018" spans="9:9" ht="15" customHeight="1" x14ac:dyDescent="0.35">
      <c r="I3018" s="271"/>
    </row>
    <row r="3019" spans="9:9" ht="15" customHeight="1" x14ac:dyDescent="0.35">
      <c r="I3019" s="271"/>
    </row>
    <row r="3020" spans="9:9" ht="15" customHeight="1" x14ac:dyDescent="0.35">
      <c r="I3020" s="271"/>
    </row>
    <row r="3021" spans="9:9" ht="15" customHeight="1" x14ac:dyDescent="0.35">
      <c r="I3021" s="271"/>
    </row>
    <row r="3022" spans="9:9" ht="15" customHeight="1" x14ac:dyDescent="0.35">
      <c r="I3022" s="271"/>
    </row>
    <row r="3023" spans="9:9" ht="15" customHeight="1" x14ac:dyDescent="0.35">
      <c r="I3023" s="271"/>
    </row>
    <row r="3024" spans="9:9" ht="15" customHeight="1" x14ac:dyDescent="0.35">
      <c r="I3024" s="271"/>
    </row>
    <row r="3025" spans="9:9" ht="15" customHeight="1" x14ac:dyDescent="0.35">
      <c r="I3025" s="271"/>
    </row>
    <row r="3026" spans="9:9" ht="15" customHeight="1" x14ac:dyDescent="0.35">
      <c r="I3026" s="271"/>
    </row>
    <row r="3027" spans="9:9" ht="15" customHeight="1" x14ac:dyDescent="0.35">
      <c r="I3027" s="271"/>
    </row>
    <row r="3028" spans="9:9" ht="15" customHeight="1" x14ac:dyDescent="0.35">
      <c r="I3028" s="271"/>
    </row>
    <row r="3029" spans="9:9" ht="15" customHeight="1" x14ac:dyDescent="0.35">
      <c r="I3029" s="271"/>
    </row>
    <row r="3030" spans="9:9" ht="15" customHeight="1" x14ac:dyDescent="0.35">
      <c r="I3030" s="271"/>
    </row>
    <row r="3031" spans="9:9" ht="15" customHeight="1" x14ac:dyDescent="0.35">
      <c r="I3031" s="271"/>
    </row>
    <row r="3032" spans="9:9" ht="15" customHeight="1" x14ac:dyDescent="0.35">
      <c r="I3032" s="271"/>
    </row>
    <row r="3033" spans="9:9" ht="15" customHeight="1" x14ac:dyDescent="0.35">
      <c r="I3033" s="271"/>
    </row>
    <row r="3034" spans="9:9" ht="15" customHeight="1" x14ac:dyDescent="0.35">
      <c r="I3034" s="271"/>
    </row>
    <row r="3035" spans="9:9" ht="15" customHeight="1" x14ac:dyDescent="0.35">
      <c r="I3035" s="271"/>
    </row>
    <row r="3036" spans="9:9" ht="15" customHeight="1" x14ac:dyDescent="0.35">
      <c r="I3036" s="271"/>
    </row>
    <row r="3037" spans="9:9" ht="15" customHeight="1" x14ac:dyDescent="0.35">
      <c r="I3037" s="271"/>
    </row>
    <row r="3038" spans="9:9" ht="15" customHeight="1" x14ac:dyDescent="0.35">
      <c r="I3038" s="271"/>
    </row>
    <row r="3039" spans="9:9" ht="15" customHeight="1" x14ac:dyDescent="0.35">
      <c r="I3039" s="271"/>
    </row>
    <row r="3040" spans="9:9" ht="15" customHeight="1" x14ac:dyDescent="0.35">
      <c r="I3040" s="271"/>
    </row>
    <row r="3041" spans="9:9" ht="15" customHeight="1" x14ac:dyDescent="0.35">
      <c r="I3041" s="271"/>
    </row>
    <row r="3042" spans="9:9" ht="15" customHeight="1" x14ac:dyDescent="0.35">
      <c r="I3042" s="271"/>
    </row>
    <row r="3043" spans="9:9" ht="15" customHeight="1" x14ac:dyDescent="0.35">
      <c r="I3043" s="271"/>
    </row>
    <row r="3044" spans="9:9" ht="15" customHeight="1" x14ac:dyDescent="0.35">
      <c r="I3044" s="271"/>
    </row>
    <row r="3045" spans="9:9" ht="15" customHeight="1" x14ac:dyDescent="0.35">
      <c r="I3045" s="271"/>
    </row>
    <row r="3046" spans="9:9" ht="15" customHeight="1" x14ac:dyDescent="0.35">
      <c r="I3046" s="271"/>
    </row>
    <row r="3047" spans="9:9" ht="15" customHeight="1" x14ac:dyDescent="0.35">
      <c r="I3047" s="271"/>
    </row>
    <row r="3048" spans="9:9" ht="15" customHeight="1" x14ac:dyDescent="0.35">
      <c r="I3048" s="271"/>
    </row>
    <row r="3049" spans="9:9" ht="15" customHeight="1" x14ac:dyDescent="0.35">
      <c r="I3049" s="271"/>
    </row>
    <row r="3050" spans="9:9" ht="15" customHeight="1" x14ac:dyDescent="0.35">
      <c r="I3050" s="271"/>
    </row>
    <row r="3051" spans="9:9" ht="15" customHeight="1" x14ac:dyDescent="0.35">
      <c r="I3051" s="271"/>
    </row>
    <row r="3052" spans="9:9" ht="15" customHeight="1" x14ac:dyDescent="0.35">
      <c r="I3052" s="271"/>
    </row>
    <row r="3053" spans="9:9" ht="15" customHeight="1" x14ac:dyDescent="0.35">
      <c r="I3053" s="271"/>
    </row>
    <row r="3054" spans="9:9" ht="15" customHeight="1" x14ac:dyDescent="0.35">
      <c r="I3054" s="271"/>
    </row>
    <row r="3055" spans="9:9" ht="15" customHeight="1" x14ac:dyDescent="0.35">
      <c r="I3055" s="271"/>
    </row>
    <row r="3056" spans="9:9" ht="15" customHeight="1" x14ac:dyDescent="0.35">
      <c r="I3056" s="271"/>
    </row>
    <row r="3057" spans="9:9" ht="15" customHeight="1" x14ac:dyDescent="0.35">
      <c r="I3057" s="271"/>
    </row>
    <row r="3058" spans="9:9" ht="15" customHeight="1" x14ac:dyDescent="0.35">
      <c r="I3058" s="271"/>
    </row>
    <row r="3059" spans="9:9" ht="15" customHeight="1" x14ac:dyDescent="0.35">
      <c r="I3059" s="271"/>
    </row>
    <row r="3060" spans="9:9" ht="15" customHeight="1" x14ac:dyDescent="0.35">
      <c r="I3060" s="271"/>
    </row>
    <row r="3061" spans="9:9" ht="15" customHeight="1" x14ac:dyDescent="0.35">
      <c r="I3061" s="271"/>
    </row>
    <row r="3062" spans="9:9" ht="15" customHeight="1" x14ac:dyDescent="0.35">
      <c r="I3062" s="271"/>
    </row>
    <row r="3063" spans="9:9" ht="15" customHeight="1" x14ac:dyDescent="0.35">
      <c r="I3063" s="271"/>
    </row>
    <row r="3064" spans="9:9" ht="15" customHeight="1" x14ac:dyDescent="0.35">
      <c r="I3064" s="271"/>
    </row>
    <row r="3065" spans="9:9" ht="15" customHeight="1" x14ac:dyDescent="0.35">
      <c r="I3065" s="271"/>
    </row>
    <row r="3066" spans="9:9" ht="15" customHeight="1" x14ac:dyDescent="0.35">
      <c r="I3066" s="271"/>
    </row>
    <row r="3067" spans="9:9" ht="15" customHeight="1" x14ac:dyDescent="0.35">
      <c r="I3067" s="271"/>
    </row>
    <row r="3068" spans="9:9" ht="15" customHeight="1" x14ac:dyDescent="0.35">
      <c r="I3068" s="271"/>
    </row>
    <row r="3069" spans="9:9" ht="15" customHeight="1" x14ac:dyDescent="0.35">
      <c r="I3069" s="271"/>
    </row>
    <row r="3070" spans="9:9" ht="15" customHeight="1" x14ac:dyDescent="0.35">
      <c r="I3070" s="271"/>
    </row>
    <row r="3071" spans="9:9" ht="15" customHeight="1" x14ac:dyDescent="0.35">
      <c r="I3071" s="271"/>
    </row>
    <row r="3072" spans="9:9" ht="15" customHeight="1" x14ac:dyDescent="0.35">
      <c r="I3072" s="271"/>
    </row>
    <row r="3073" spans="9:9" ht="15" customHeight="1" x14ac:dyDescent="0.35">
      <c r="I3073" s="271"/>
    </row>
    <row r="3074" spans="9:9" ht="15" customHeight="1" x14ac:dyDescent="0.35">
      <c r="I3074" s="271"/>
    </row>
    <row r="3075" spans="9:9" ht="15" customHeight="1" x14ac:dyDescent="0.35">
      <c r="I3075" s="271"/>
    </row>
    <row r="3076" spans="9:9" ht="15" customHeight="1" x14ac:dyDescent="0.35">
      <c r="I3076" s="271"/>
    </row>
    <row r="3077" spans="9:9" ht="15" customHeight="1" x14ac:dyDescent="0.35">
      <c r="I3077" s="271"/>
    </row>
    <row r="3078" spans="9:9" ht="15" customHeight="1" x14ac:dyDescent="0.35">
      <c r="I3078" s="271"/>
    </row>
    <row r="3079" spans="9:9" ht="15" customHeight="1" x14ac:dyDescent="0.35">
      <c r="I3079" s="271"/>
    </row>
    <row r="3080" spans="9:9" ht="15" customHeight="1" x14ac:dyDescent="0.35">
      <c r="I3080" s="271"/>
    </row>
    <row r="3081" spans="9:9" ht="15" customHeight="1" x14ac:dyDescent="0.35">
      <c r="I3081" s="271"/>
    </row>
    <row r="3082" spans="9:9" ht="15" customHeight="1" x14ac:dyDescent="0.35">
      <c r="I3082" s="271"/>
    </row>
    <row r="3083" spans="9:9" ht="15" customHeight="1" x14ac:dyDescent="0.35">
      <c r="I3083" s="271"/>
    </row>
    <row r="3084" spans="9:9" ht="15" customHeight="1" x14ac:dyDescent="0.35">
      <c r="I3084" s="271"/>
    </row>
    <row r="3085" spans="9:9" ht="15" customHeight="1" x14ac:dyDescent="0.35">
      <c r="I3085" s="271"/>
    </row>
    <row r="3086" spans="9:9" ht="15" customHeight="1" x14ac:dyDescent="0.35">
      <c r="I3086" s="271"/>
    </row>
    <row r="3087" spans="9:9" ht="15" customHeight="1" x14ac:dyDescent="0.35">
      <c r="I3087" s="271"/>
    </row>
    <row r="3088" spans="9:9" ht="15" customHeight="1" x14ac:dyDescent="0.35">
      <c r="I3088" s="271"/>
    </row>
    <row r="3089" spans="9:9" ht="15" customHeight="1" x14ac:dyDescent="0.35">
      <c r="I3089" s="271"/>
    </row>
    <row r="3090" spans="9:9" ht="15" customHeight="1" x14ac:dyDescent="0.35">
      <c r="I3090" s="271"/>
    </row>
    <row r="3091" spans="9:9" ht="15" customHeight="1" x14ac:dyDescent="0.35">
      <c r="I3091" s="271"/>
    </row>
    <row r="3092" spans="9:9" ht="15" customHeight="1" x14ac:dyDescent="0.35">
      <c r="I3092" s="271"/>
    </row>
    <row r="3093" spans="9:9" ht="15" customHeight="1" x14ac:dyDescent="0.35">
      <c r="I3093" s="271"/>
    </row>
    <row r="3094" spans="9:9" ht="15" customHeight="1" x14ac:dyDescent="0.35">
      <c r="I3094" s="271"/>
    </row>
    <row r="3095" spans="9:9" ht="15" customHeight="1" x14ac:dyDescent="0.35">
      <c r="I3095" s="271"/>
    </row>
    <row r="3096" spans="9:9" ht="15" customHeight="1" x14ac:dyDescent="0.35">
      <c r="I3096" s="271"/>
    </row>
    <row r="3097" spans="9:9" ht="15" customHeight="1" x14ac:dyDescent="0.35">
      <c r="I3097" s="271"/>
    </row>
    <row r="3098" spans="9:9" ht="15" customHeight="1" x14ac:dyDescent="0.35">
      <c r="I3098" s="271"/>
    </row>
    <row r="3099" spans="9:9" ht="15" customHeight="1" x14ac:dyDescent="0.35">
      <c r="I3099" s="271"/>
    </row>
    <row r="3100" spans="9:9" ht="15" customHeight="1" x14ac:dyDescent="0.35">
      <c r="I3100" s="271"/>
    </row>
    <row r="3101" spans="9:9" ht="15" customHeight="1" x14ac:dyDescent="0.35">
      <c r="I3101" s="271"/>
    </row>
    <row r="3102" spans="9:9" ht="15" customHeight="1" x14ac:dyDescent="0.35">
      <c r="I3102" s="271"/>
    </row>
    <row r="3103" spans="9:9" ht="15" customHeight="1" x14ac:dyDescent="0.35">
      <c r="I3103" s="271"/>
    </row>
    <row r="3104" spans="9:9" ht="15" customHeight="1" x14ac:dyDescent="0.35">
      <c r="I3104" s="271"/>
    </row>
    <row r="3105" spans="9:9" ht="15" customHeight="1" x14ac:dyDescent="0.35">
      <c r="I3105" s="271"/>
    </row>
    <row r="3106" spans="9:9" ht="15" customHeight="1" x14ac:dyDescent="0.35">
      <c r="I3106" s="271"/>
    </row>
    <row r="3107" spans="9:9" ht="15" customHeight="1" x14ac:dyDescent="0.35">
      <c r="I3107" s="271"/>
    </row>
    <row r="3108" spans="9:9" ht="15" customHeight="1" x14ac:dyDescent="0.35">
      <c r="I3108" s="271"/>
    </row>
    <row r="3109" spans="9:9" ht="15" customHeight="1" x14ac:dyDescent="0.35">
      <c r="I3109" s="271"/>
    </row>
    <row r="3110" spans="9:9" ht="15" customHeight="1" x14ac:dyDescent="0.35">
      <c r="I3110" s="271"/>
    </row>
    <row r="3111" spans="9:9" ht="15" customHeight="1" x14ac:dyDescent="0.35">
      <c r="I3111" s="271"/>
    </row>
    <row r="3112" spans="9:9" ht="15" customHeight="1" x14ac:dyDescent="0.35">
      <c r="I3112" s="271"/>
    </row>
    <row r="3113" spans="9:9" ht="15" customHeight="1" x14ac:dyDescent="0.35">
      <c r="I3113" s="271"/>
    </row>
    <row r="3114" spans="9:9" ht="15" customHeight="1" x14ac:dyDescent="0.35">
      <c r="I3114" s="271"/>
    </row>
    <row r="3115" spans="9:9" ht="15" customHeight="1" x14ac:dyDescent="0.35">
      <c r="I3115" s="271"/>
    </row>
    <row r="3116" spans="9:9" ht="15" customHeight="1" x14ac:dyDescent="0.35">
      <c r="I3116" s="271"/>
    </row>
    <row r="3117" spans="9:9" ht="15" customHeight="1" x14ac:dyDescent="0.35">
      <c r="I3117" s="271"/>
    </row>
    <row r="3118" spans="9:9" ht="15" customHeight="1" x14ac:dyDescent="0.35">
      <c r="I3118" s="271"/>
    </row>
    <row r="3119" spans="9:9" ht="15" customHeight="1" x14ac:dyDescent="0.35">
      <c r="I3119" s="271"/>
    </row>
    <row r="3120" spans="9:9" ht="15" customHeight="1" x14ac:dyDescent="0.35">
      <c r="I3120" s="271"/>
    </row>
    <row r="3121" spans="9:9" ht="15" customHeight="1" x14ac:dyDescent="0.35">
      <c r="I3121" s="271"/>
    </row>
    <row r="3122" spans="9:9" ht="15" customHeight="1" x14ac:dyDescent="0.35">
      <c r="I3122" s="271"/>
    </row>
    <row r="3123" spans="9:9" ht="15" customHeight="1" x14ac:dyDescent="0.35">
      <c r="I3123" s="271"/>
    </row>
    <row r="3124" spans="9:9" ht="15" customHeight="1" x14ac:dyDescent="0.35">
      <c r="I3124" s="271"/>
    </row>
    <row r="3125" spans="9:9" ht="15" customHeight="1" x14ac:dyDescent="0.35">
      <c r="I3125" s="271"/>
    </row>
    <row r="3126" spans="9:9" ht="15" customHeight="1" x14ac:dyDescent="0.35">
      <c r="I3126" s="271"/>
    </row>
    <row r="3127" spans="9:9" ht="15" customHeight="1" x14ac:dyDescent="0.35">
      <c r="I3127" s="271"/>
    </row>
    <row r="3128" spans="9:9" ht="15" customHeight="1" x14ac:dyDescent="0.35">
      <c r="I3128" s="271"/>
    </row>
    <row r="3129" spans="9:9" ht="15" customHeight="1" x14ac:dyDescent="0.35">
      <c r="I3129" s="271"/>
    </row>
    <row r="3130" spans="9:9" ht="15" customHeight="1" x14ac:dyDescent="0.35">
      <c r="I3130" s="271"/>
    </row>
    <row r="3131" spans="9:9" ht="15" customHeight="1" x14ac:dyDescent="0.35">
      <c r="I3131" s="271"/>
    </row>
    <row r="3132" spans="9:9" ht="15" customHeight="1" x14ac:dyDescent="0.35">
      <c r="I3132" s="271"/>
    </row>
    <row r="3133" spans="9:9" ht="15" customHeight="1" x14ac:dyDescent="0.35">
      <c r="I3133" s="271"/>
    </row>
    <row r="3134" spans="9:9" ht="15" customHeight="1" x14ac:dyDescent="0.35">
      <c r="I3134" s="271"/>
    </row>
    <row r="3135" spans="9:9" ht="15" customHeight="1" x14ac:dyDescent="0.35">
      <c r="I3135" s="271"/>
    </row>
    <row r="3136" spans="9:9" ht="15" customHeight="1" x14ac:dyDescent="0.35">
      <c r="I3136" s="271"/>
    </row>
    <row r="3137" spans="9:9" ht="15" customHeight="1" x14ac:dyDescent="0.35">
      <c r="I3137" s="271"/>
    </row>
    <row r="3138" spans="9:9" ht="15" customHeight="1" x14ac:dyDescent="0.35">
      <c r="I3138" s="271"/>
    </row>
    <row r="3139" spans="9:9" ht="15" customHeight="1" x14ac:dyDescent="0.35">
      <c r="I3139" s="271"/>
    </row>
    <row r="3140" spans="9:9" ht="15" customHeight="1" x14ac:dyDescent="0.35">
      <c r="I3140" s="271"/>
    </row>
    <row r="3141" spans="9:9" ht="15" customHeight="1" x14ac:dyDescent="0.35">
      <c r="I3141" s="271"/>
    </row>
    <row r="3142" spans="9:9" ht="15" customHeight="1" x14ac:dyDescent="0.35">
      <c r="I3142" s="271"/>
    </row>
    <row r="3143" spans="9:9" ht="15" customHeight="1" x14ac:dyDescent="0.35">
      <c r="I3143" s="271"/>
    </row>
    <row r="3144" spans="9:9" ht="15" customHeight="1" x14ac:dyDescent="0.35">
      <c r="I3144" s="271"/>
    </row>
    <row r="3145" spans="9:9" ht="15" customHeight="1" x14ac:dyDescent="0.35">
      <c r="I3145" s="271"/>
    </row>
    <row r="3146" spans="9:9" ht="15" customHeight="1" x14ac:dyDescent="0.35">
      <c r="I3146" s="271"/>
    </row>
    <row r="3147" spans="9:9" ht="15" customHeight="1" x14ac:dyDescent="0.35">
      <c r="I3147" s="271"/>
    </row>
    <row r="3148" spans="9:9" ht="15" customHeight="1" x14ac:dyDescent="0.35">
      <c r="I3148" s="271"/>
    </row>
    <row r="3149" spans="9:9" ht="15" customHeight="1" x14ac:dyDescent="0.35">
      <c r="I3149" s="271"/>
    </row>
    <row r="3150" spans="9:9" ht="15" customHeight="1" x14ac:dyDescent="0.35">
      <c r="I3150" s="271"/>
    </row>
    <row r="3151" spans="9:9" ht="15" customHeight="1" x14ac:dyDescent="0.35">
      <c r="I3151" s="271"/>
    </row>
    <row r="3152" spans="9:9" ht="15" customHeight="1" x14ac:dyDescent="0.35">
      <c r="I3152" s="271"/>
    </row>
    <row r="3153" spans="9:9" ht="15" customHeight="1" x14ac:dyDescent="0.35">
      <c r="I3153" s="271"/>
    </row>
    <row r="3154" spans="9:9" ht="15" customHeight="1" x14ac:dyDescent="0.35">
      <c r="I3154" s="271"/>
    </row>
    <row r="3155" spans="9:9" ht="15" customHeight="1" x14ac:dyDescent="0.35">
      <c r="I3155" s="271"/>
    </row>
    <row r="3156" spans="9:9" ht="15" customHeight="1" x14ac:dyDescent="0.35">
      <c r="I3156" s="271"/>
    </row>
    <row r="3157" spans="9:9" ht="15" customHeight="1" x14ac:dyDescent="0.35">
      <c r="I3157" s="271"/>
    </row>
    <row r="3158" spans="9:9" ht="15" customHeight="1" x14ac:dyDescent="0.35">
      <c r="I3158" s="271"/>
    </row>
    <row r="3159" spans="9:9" ht="15" customHeight="1" x14ac:dyDescent="0.35">
      <c r="I3159" s="271"/>
    </row>
    <row r="3160" spans="9:9" ht="15" customHeight="1" x14ac:dyDescent="0.35">
      <c r="I3160" s="271"/>
    </row>
    <row r="3161" spans="9:9" ht="15" customHeight="1" x14ac:dyDescent="0.35">
      <c r="I3161" s="271"/>
    </row>
    <row r="3162" spans="9:9" ht="15" customHeight="1" x14ac:dyDescent="0.35">
      <c r="I3162" s="271"/>
    </row>
    <row r="3163" spans="9:9" ht="15" customHeight="1" x14ac:dyDescent="0.35">
      <c r="I3163" s="271"/>
    </row>
    <row r="3164" spans="9:9" ht="15" customHeight="1" x14ac:dyDescent="0.35">
      <c r="I3164" s="271"/>
    </row>
    <row r="3165" spans="9:9" ht="15" customHeight="1" x14ac:dyDescent="0.35">
      <c r="I3165" s="271"/>
    </row>
    <row r="3166" spans="9:9" ht="15" customHeight="1" x14ac:dyDescent="0.35">
      <c r="I3166" s="271"/>
    </row>
    <row r="3167" spans="9:9" ht="15" customHeight="1" x14ac:dyDescent="0.35">
      <c r="I3167" s="271"/>
    </row>
    <row r="3168" spans="9:9" ht="15" customHeight="1" x14ac:dyDescent="0.35">
      <c r="I3168" s="271"/>
    </row>
    <row r="3169" spans="9:9" ht="15" customHeight="1" x14ac:dyDescent="0.35">
      <c r="I3169" s="271"/>
    </row>
    <row r="3170" spans="9:9" ht="15" customHeight="1" x14ac:dyDescent="0.35">
      <c r="I3170" s="271"/>
    </row>
    <row r="3171" spans="9:9" ht="15" customHeight="1" x14ac:dyDescent="0.35">
      <c r="I3171" s="271"/>
    </row>
    <row r="3172" spans="9:9" ht="15" customHeight="1" x14ac:dyDescent="0.35">
      <c r="I3172" s="271"/>
    </row>
    <row r="3173" spans="9:9" ht="15" customHeight="1" x14ac:dyDescent="0.35">
      <c r="I3173" s="271"/>
    </row>
    <row r="3174" spans="9:9" ht="15" customHeight="1" x14ac:dyDescent="0.35">
      <c r="I3174" s="271"/>
    </row>
    <row r="3175" spans="9:9" ht="15" customHeight="1" x14ac:dyDescent="0.35">
      <c r="I3175" s="271"/>
    </row>
    <row r="3176" spans="9:9" ht="15" customHeight="1" x14ac:dyDescent="0.35">
      <c r="I3176" s="271"/>
    </row>
    <row r="3177" spans="9:9" ht="15" customHeight="1" x14ac:dyDescent="0.35">
      <c r="I3177" s="271"/>
    </row>
    <row r="3178" spans="9:9" ht="15" customHeight="1" x14ac:dyDescent="0.35">
      <c r="I3178" s="271"/>
    </row>
    <row r="3179" spans="9:9" ht="15" customHeight="1" x14ac:dyDescent="0.35">
      <c r="I3179" s="271"/>
    </row>
    <row r="3180" spans="9:9" ht="15" customHeight="1" x14ac:dyDescent="0.35">
      <c r="I3180" s="271"/>
    </row>
    <row r="3181" spans="9:9" ht="15" customHeight="1" x14ac:dyDescent="0.35">
      <c r="I3181" s="271"/>
    </row>
    <row r="3182" spans="9:9" ht="15" customHeight="1" x14ac:dyDescent="0.35">
      <c r="I3182" s="271"/>
    </row>
    <row r="3183" spans="9:9" ht="15" customHeight="1" x14ac:dyDescent="0.35">
      <c r="I3183" s="271"/>
    </row>
    <row r="3184" spans="9:9" ht="15" customHeight="1" x14ac:dyDescent="0.35">
      <c r="I3184" s="271"/>
    </row>
    <row r="3185" spans="9:9" ht="15" customHeight="1" x14ac:dyDescent="0.35">
      <c r="I3185" s="271"/>
    </row>
    <row r="3186" spans="9:9" ht="15" customHeight="1" x14ac:dyDescent="0.35">
      <c r="I3186" s="271"/>
    </row>
    <row r="3187" spans="9:9" ht="15" customHeight="1" x14ac:dyDescent="0.35">
      <c r="I3187" s="271"/>
    </row>
    <row r="3188" spans="9:9" ht="15" customHeight="1" x14ac:dyDescent="0.35">
      <c r="I3188" s="271"/>
    </row>
    <row r="3189" spans="9:9" ht="15" customHeight="1" x14ac:dyDescent="0.35">
      <c r="I3189" s="271"/>
    </row>
    <row r="3190" spans="9:9" ht="15" customHeight="1" x14ac:dyDescent="0.35">
      <c r="I3190" s="271"/>
    </row>
    <row r="3191" spans="9:9" ht="15" customHeight="1" x14ac:dyDescent="0.35">
      <c r="I3191" s="271"/>
    </row>
    <row r="3192" spans="9:9" ht="15" customHeight="1" x14ac:dyDescent="0.35">
      <c r="I3192" s="271"/>
    </row>
    <row r="3193" spans="9:9" ht="15" customHeight="1" x14ac:dyDescent="0.35">
      <c r="I3193" s="271"/>
    </row>
    <row r="3194" spans="9:9" ht="15" customHeight="1" x14ac:dyDescent="0.35">
      <c r="I3194" s="271"/>
    </row>
    <row r="3195" spans="9:9" ht="15" customHeight="1" x14ac:dyDescent="0.35">
      <c r="I3195" s="271"/>
    </row>
    <row r="3196" spans="9:9" ht="15" customHeight="1" x14ac:dyDescent="0.35">
      <c r="I3196" s="271"/>
    </row>
    <row r="3197" spans="9:9" ht="15" customHeight="1" x14ac:dyDescent="0.35">
      <c r="I3197" s="271"/>
    </row>
    <row r="3198" spans="9:9" ht="15" customHeight="1" x14ac:dyDescent="0.35">
      <c r="I3198" s="271"/>
    </row>
    <row r="3199" spans="9:9" ht="15" customHeight="1" x14ac:dyDescent="0.35">
      <c r="I3199" s="271"/>
    </row>
    <row r="3200" spans="9:9" ht="15" customHeight="1" x14ac:dyDescent="0.35">
      <c r="I3200" s="271"/>
    </row>
    <row r="3201" spans="9:9" ht="15" customHeight="1" x14ac:dyDescent="0.35">
      <c r="I3201" s="271"/>
    </row>
    <row r="3202" spans="9:9" ht="15" customHeight="1" x14ac:dyDescent="0.35">
      <c r="I3202" s="271"/>
    </row>
    <row r="3203" spans="9:9" ht="15" customHeight="1" x14ac:dyDescent="0.35">
      <c r="I3203" s="271"/>
    </row>
    <row r="3204" spans="9:9" ht="15" customHeight="1" x14ac:dyDescent="0.35">
      <c r="I3204" s="271"/>
    </row>
    <row r="3205" spans="9:9" ht="15" customHeight="1" x14ac:dyDescent="0.35">
      <c r="I3205" s="271"/>
    </row>
    <row r="3206" spans="9:9" ht="15" customHeight="1" x14ac:dyDescent="0.35">
      <c r="I3206" s="271"/>
    </row>
    <row r="3207" spans="9:9" ht="15" customHeight="1" x14ac:dyDescent="0.35">
      <c r="I3207" s="271"/>
    </row>
    <row r="3208" spans="9:9" ht="15" customHeight="1" x14ac:dyDescent="0.35">
      <c r="I3208" s="271"/>
    </row>
    <row r="3209" spans="9:9" ht="15" customHeight="1" x14ac:dyDescent="0.35">
      <c r="I3209" s="271"/>
    </row>
    <row r="3210" spans="9:9" ht="15" customHeight="1" x14ac:dyDescent="0.35">
      <c r="I3210" s="271"/>
    </row>
    <row r="3211" spans="9:9" ht="15" customHeight="1" x14ac:dyDescent="0.35">
      <c r="I3211" s="271"/>
    </row>
    <row r="3212" spans="9:9" ht="15" customHeight="1" x14ac:dyDescent="0.35">
      <c r="I3212" s="271"/>
    </row>
    <row r="3213" spans="9:9" ht="15" customHeight="1" x14ac:dyDescent="0.35">
      <c r="I3213" s="271"/>
    </row>
    <row r="3214" spans="9:9" ht="15" customHeight="1" x14ac:dyDescent="0.35">
      <c r="I3214" s="271"/>
    </row>
    <row r="3215" spans="9:9" ht="15" customHeight="1" x14ac:dyDescent="0.35">
      <c r="I3215" s="271"/>
    </row>
    <row r="3216" spans="9:9" ht="15" customHeight="1" x14ac:dyDescent="0.35">
      <c r="I3216" s="271"/>
    </row>
    <row r="3217" spans="9:9" ht="15" customHeight="1" x14ac:dyDescent="0.35">
      <c r="I3217" s="271"/>
    </row>
    <row r="3218" spans="9:9" ht="15" customHeight="1" x14ac:dyDescent="0.35">
      <c r="I3218" s="271"/>
    </row>
    <row r="3219" spans="9:9" ht="15" customHeight="1" x14ac:dyDescent="0.35">
      <c r="I3219" s="271"/>
    </row>
    <row r="3220" spans="9:9" ht="15" customHeight="1" x14ac:dyDescent="0.35">
      <c r="I3220" s="271"/>
    </row>
    <row r="3221" spans="9:9" ht="15" customHeight="1" x14ac:dyDescent="0.35">
      <c r="I3221" s="271"/>
    </row>
    <row r="3222" spans="9:9" ht="15" customHeight="1" x14ac:dyDescent="0.35">
      <c r="I3222" s="271"/>
    </row>
    <row r="3223" spans="9:9" ht="15" customHeight="1" x14ac:dyDescent="0.35">
      <c r="I3223" s="271"/>
    </row>
    <row r="3224" spans="9:9" ht="15" customHeight="1" x14ac:dyDescent="0.35">
      <c r="I3224" s="271"/>
    </row>
    <row r="3225" spans="9:9" ht="15" customHeight="1" x14ac:dyDescent="0.35">
      <c r="I3225" s="271"/>
    </row>
    <row r="3226" spans="9:9" ht="15" customHeight="1" x14ac:dyDescent="0.35">
      <c r="I3226" s="271"/>
    </row>
    <row r="3227" spans="9:9" ht="15" customHeight="1" x14ac:dyDescent="0.35">
      <c r="I3227" s="271"/>
    </row>
    <row r="3228" spans="9:9" ht="15" customHeight="1" x14ac:dyDescent="0.35">
      <c r="I3228" s="271"/>
    </row>
    <row r="3229" spans="9:9" ht="15" customHeight="1" x14ac:dyDescent="0.35">
      <c r="I3229" s="271"/>
    </row>
    <row r="3230" spans="9:9" ht="15" customHeight="1" x14ac:dyDescent="0.35">
      <c r="I3230" s="271"/>
    </row>
    <row r="3231" spans="9:9" ht="15" customHeight="1" x14ac:dyDescent="0.35">
      <c r="I3231" s="271"/>
    </row>
    <row r="3232" spans="9:9" ht="15" customHeight="1" x14ac:dyDescent="0.35">
      <c r="I3232" s="271"/>
    </row>
    <row r="3233" spans="9:9" ht="15" customHeight="1" x14ac:dyDescent="0.35">
      <c r="I3233" s="271"/>
    </row>
    <row r="3234" spans="9:9" ht="15" customHeight="1" x14ac:dyDescent="0.35">
      <c r="I3234" s="271"/>
    </row>
    <row r="3235" spans="9:9" ht="15" customHeight="1" x14ac:dyDescent="0.35">
      <c r="I3235" s="271"/>
    </row>
    <row r="3236" spans="9:9" ht="15" customHeight="1" x14ac:dyDescent="0.35">
      <c r="I3236" s="271"/>
    </row>
    <row r="3237" spans="9:9" ht="15" customHeight="1" x14ac:dyDescent="0.35">
      <c r="I3237" s="271"/>
    </row>
    <row r="3238" spans="9:9" ht="15" customHeight="1" x14ac:dyDescent="0.35">
      <c r="I3238" s="271"/>
    </row>
    <row r="3239" spans="9:9" ht="15" customHeight="1" x14ac:dyDescent="0.35">
      <c r="I3239" s="271"/>
    </row>
    <row r="3240" spans="9:9" ht="15" customHeight="1" x14ac:dyDescent="0.35">
      <c r="I3240" s="271"/>
    </row>
    <row r="3241" spans="9:9" ht="15" customHeight="1" x14ac:dyDescent="0.35">
      <c r="I3241" s="271"/>
    </row>
    <row r="3242" spans="9:9" ht="15" customHeight="1" x14ac:dyDescent="0.35">
      <c r="I3242" s="271"/>
    </row>
    <row r="3243" spans="9:9" ht="15" customHeight="1" x14ac:dyDescent="0.35">
      <c r="I3243" s="271"/>
    </row>
    <row r="3244" spans="9:9" ht="15" customHeight="1" x14ac:dyDescent="0.35">
      <c r="I3244" s="271"/>
    </row>
    <row r="3245" spans="9:9" ht="15" customHeight="1" x14ac:dyDescent="0.35">
      <c r="I3245" s="271"/>
    </row>
    <row r="3246" spans="9:9" ht="15" customHeight="1" x14ac:dyDescent="0.35">
      <c r="I3246" s="271"/>
    </row>
    <row r="3247" spans="9:9" ht="15" customHeight="1" x14ac:dyDescent="0.35">
      <c r="I3247" s="271"/>
    </row>
    <row r="3248" spans="9:9" ht="15" customHeight="1" x14ac:dyDescent="0.35">
      <c r="I3248" s="271"/>
    </row>
    <row r="3249" spans="9:9" ht="15" customHeight="1" x14ac:dyDescent="0.35">
      <c r="I3249" s="271"/>
    </row>
    <row r="3250" spans="9:9" ht="15" customHeight="1" x14ac:dyDescent="0.35">
      <c r="I3250" s="271"/>
    </row>
    <row r="3251" spans="9:9" ht="15" customHeight="1" x14ac:dyDescent="0.35">
      <c r="I3251" s="271"/>
    </row>
    <row r="3252" spans="9:9" ht="15" customHeight="1" x14ac:dyDescent="0.35">
      <c r="I3252" s="271"/>
    </row>
    <row r="3253" spans="9:9" ht="15" customHeight="1" x14ac:dyDescent="0.35">
      <c r="I3253" s="271"/>
    </row>
    <row r="3254" spans="9:9" ht="15" customHeight="1" x14ac:dyDescent="0.35">
      <c r="I3254" s="271"/>
    </row>
    <row r="3255" spans="9:9" ht="15" customHeight="1" x14ac:dyDescent="0.35">
      <c r="I3255" s="271"/>
    </row>
    <row r="3256" spans="9:9" ht="15" customHeight="1" x14ac:dyDescent="0.35">
      <c r="I3256" s="271"/>
    </row>
    <row r="3257" spans="9:9" ht="15" customHeight="1" x14ac:dyDescent="0.35">
      <c r="I3257" s="271"/>
    </row>
    <row r="3258" spans="9:9" ht="15" customHeight="1" x14ac:dyDescent="0.35">
      <c r="I3258" s="271"/>
    </row>
    <row r="3259" spans="9:9" ht="15" customHeight="1" x14ac:dyDescent="0.35">
      <c r="I3259" s="271"/>
    </row>
    <row r="3260" spans="9:9" ht="15" customHeight="1" x14ac:dyDescent="0.35">
      <c r="I3260" s="271"/>
    </row>
    <row r="3261" spans="9:9" ht="15" customHeight="1" x14ac:dyDescent="0.35">
      <c r="I3261" s="271"/>
    </row>
    <row r="3262" spans="9:9" ht="15" customHeight="1" x14ac:dyDescent="0.35">
      <c r="I3262" s="271"/>
    </row>
    <row r="3263" spans="9:9" ht="15" customHeight="1" x14ac:dyDescent="0.35">
      <c r="I3263" s="271"/>
    </row>
    <row r="3264" spans="9:9" ht="15" customHeight="1" x14ac:dyDescent="0.35">
      <c r="I3264" s="271"/>
    </row>
    <row r="3265" spans="9:9" ht="15" customHeight="1" x14ac:dyDescent="0.35">
      <c r="I3265" s="271"/>
    </row>
    <row r="3266" spans="9:9" ht="15" customHeight="1" x14ac:dyDescent="0.35">
      <c r="I3266" s="271"/>
    </row>
    <row r="3267" spans="9:9" ht="15" customHeight="1" x14ac:dyDescent="0.35">
      <c r="I3267" s="271"/>
    </row>
    <row r="3268" spans="9:9" ht="15" customHeight="1" x14ac:dyDescent="0.35">
      <c r="I3268" s="271"/>
    </row>
    <row r="3269" spans="9:9" ht="15" customHeight="1" x14ac:dyDescent="0.35">
      <c r="I3269" s="271"/>
    </row>
    <row r="3270" spans="9:9" ht="15" customHeight="1" x14ac:dyDescent="0.35">
      <c r="I3270" s="271"/>
    </row>
    <row r="3271" spans="9:9" ht="15" customHeight="1" x14ac:dyDescent="0.35">
      <c r="I3271" s="271"/>
    </row>
    <row r="3272" spans="9:9" ht="15" customHeight="1" x14ac:dyDescent="0.35">
      <c r="I3272" s="271"/>
    </row>
    <row r="3273" spans="9:9" ht="15" customHeight="1" x14ac:dyDescent="0.35">
      <c r="I3273" s="271"/>
    </row>
    <row r="3274" spans="9:9" ht="15" customHeight="1" x14ac:dyDescent="0.35">
      <c r="I3274" s="271"/>
    </row>
    <row r="3275" spans="9:9" ht="15" customHeight="1" x14ac:dyDescent="0.35">
      <c r="I3275" s="271"/>
    </row>
    <row r="3276" spans="9:9" ht="15" customHeight="1" x14ac:dyDescent="0.35">
      <c r="I3276" s="271"/>
    </row>
    <row r="3277" spans="9:9" ht="15" customHeight="1" x14ac:dyDescent="0.35">
      <c r="I3277" s="271"/>
    </row>
    <row r="3278" spans="9:9" ht="15" customHeight="1" x14ac:dyDescent="0.35">
      <c r="I3278" s="271"/>
    </row>
    <row r="3279" spans="9:9" ht="15" customHeight="1" x14ac:dyDescent="0.35">
      <c r="I3279" s="271"/>
    </row>
    <row r="3280" spans="9:9" ht="15" customHeight="1" x14ac:dyDescent="0.35">
      <c r="I3280" s="271"/>
    </row>
    <row r="3281" spans="9:9" ht="15" customHeight="1" x14ac:dyDescent="0.35">
      <c r="I3281" s="271"/>
    </row>
    <row r="3282" spans="9:9" ht="15" customHeight="1" x14ac:dyDescent="0.35">
      <c r="I3282" s="271"/>
    </row>
    <row r="3283" spans="9:9" ht="15" customHeight="1" x14ac:dyDescent="0.35">
      <c r="I3283" s="271"/>
    </row>
    <row r="3284" spans="9:9" ht="15" customHeight="1" x14ac:dyDescent="0.35">
      <c r="I3284" s="271"/>
    </row>
    <row r="3285" spans="9:9" ht="15" customHeight="1" x14ac:dyDescent="0.35">
      <c r="I3285" s="271"/>
    </row>
    <row r="3286" spans="9:9" ht="15" customHeight="1" x14ac:dyDescent="0.35">
      <c r="I3286" s="271"/>
    </row>
    <row r="3287" spans="9:9" ht="15" customHeight="1" x14ac:dyDescent="0.35">
      <c r="I3287" s="271"/>
    </row>
    <row r="3288" spans="9:9" ht="15" customHeight="1" x14ac:dyDescent="0.35">
      <c r="I3288" s="271"/>
    </row>
    <row r="3289" spans="9:9" ht="15" customHeight="1" x14ac:dyDescent="0.35">
      <c r="I3289" s="271"/>
    </row>
    <row r="3290" spans="9:9" ht="15" customHeight="1" x14ac:dyDescent="0.35">
      <c r="I3290" s="271"/>
    </row>
    <row r="3291" spans="9:9" ht="15" customHeight="1" x14ac:dyDescent="0.35">
      <c r="I3291" s="271"/>
    </row>
    <row r="3292" spans="9:9" ht="15" customHeight="1" x14ac:dyDescent="0.35">
      <c r="I3292" s="271"/>
    </row>
    <row r="3293" spans="9:9" ht="15" customHeight="1" x14ac:dyDescent="0.35">
      <c r="I3293" s="271"/>
    </row>
    <row r="3294" spans="9:9" ht="15" customHeight="1" x14ac:dyDescent="0.35">
      <c r="I3294" s="271"/>
    </row>
    <row r="3295" spans="9:9" ht="15" customHeight="1" x14ac:dyDescent="0.35">
      <c r="I3295" s="271"/>
    </row>
    <row r="3296" spans="9:9" ht="15" customHeight="1" x14ac:dyDescent="0.35">
      <c r="I3296" s="271"/>
    </row>
    <row r="3297" spans="9:9" ht="15" customHeight="1" x14ac:dyDescent="0.35">
      <c r="I3297" s="271"/>
    </row>
    <row r="3298" spans="9:9" ht="15" customHeight="1" x14ac:dyDescent="0.35">
      <c r="I3298" s="271"/>
    </row>
    <row r="3299" spans="9:9" ht="15" customHeight="1" x14ac:dyDescent="0.35">
      <c r="I3299" s="271"/>
    </row>
    <row r="3300" spans="9:9" ht="15" customHeight="1" x14ac:dyDescent="0.35">
      <c r="I3300" s="271"/>
    </row>
    <row r="3301" spans="9:9" ht="15" customHeight="1" x14ac:dyDescent="0.35">
      <c r="I3301" s="271"/>
    </row>
    <row r="3302" spans="9:9" ht="15" customHeight="1" x14ac:dyDescent="0.35">
      <c r="I3302" s="271"/>
    </row>
    <row r="3303" spans="9:9" ht="15" customHeight="1" x14ac:dyDescent="0.35">
      <c r="I3303" s="271"/>
    </row>
    <row r="3304" spans="9:9" ht="15" customHeight="1" x14ac:dyDescent="0.35">
      <c r="I3304" s="271"/>
    </row>
    <row r="3305" spans="9:9" ht="15" customHeight="1" x14ac:dyDescent="0.35">
      <c r="I3305" s="271"/>
    </row>
    <row r="3306" spans="9:9" ht="15" customHeight="1" x14ac:dyDescent="0.35">
      <c r="I3306" s="271"/>
    </row>
    <row r="3307" spans="9:9" ht="15" customHeight="1" x14ac:dyDescent="0.35">
      <c r="I3307" s="271"/>
    </row>
    <row r="3308" spans="9:9" ht="15" customHeight="1" x14ac:dyDescent="0.35">
      <c r="I3308" s="271"/>
    </row>
    <row r="3309" spans="9:9" ht="15" customHeight="1" x14ac:dyDescent="0.35">
      <c r="I3309" s="271"/>
    </row>
    <row r="3310" spans="9:9" ht="15" customHeight="1" x14ac:dyDescent="0.35">
      <c r="I3310" s="271"/>
    </row>
    <row r="3311" spans="9:9" ht="15" customHeight="1" x14ac:dyDescent="0.35">
      <c r="I3311" s="271"/>
    </row>
    <row r="3312" spans="9:9" ht="15" customHeight="1" x14ac:dyDescent="0.35">
      <c r="I3312" s="271"/>
    </row>
    <row r="3313" spans="9:9" ht="15" customHeight="1" x14ac:dyDescent="0.35">
      <c r="I3313" s="271"/>
    </row>
    <row r="3314" spans="9:9" ht="15" customHeight="1" x14ac:dyDescent="0.35">
      <c r="I3314" s="271"/>
    </row>
    <row r="3315" spans="9:9" ht="15" customHeight="1" x14ac:dyDescent="0.35">
      <c r="I3315" s="271"/>
    </row>
    <row r="3316" spans="9:9" ht="15" customHeight="1" x14ac:dyDescent="0.35">
      <c r="I3316" s="271"/>
    </row>
    <row r="3317" spans="9:9" ht="15" customHeight="1" x14ac:dyDescent="0.35">
      <c r="I3317" s="271"/>
    </row>
    <row r="3318" spans="9:9" ht="15" customHeight="1" x14ac:dyDescent="0.35">
      <c r="I3318" s="271"/>
    </row>
    <row r="3319" spans="9:9" ht="15" customHeight="1" x14ac:dyDescent="0.35">
      <c r="I3319" s="271"/>
    </row>
    <row r="3320" spans="9:9" ht="15" customHeight="1" x14ac:dyDescent="0.35">
      <c r="I3320" s="271"/>
    </row>
    <row r="3321" spans="9:9" ht="15" customHeight="1" x14ac:dyDescent="0.35">
      <c r="I3321" s="271"/>
    </row>
    <row r="3322" spans="9:9" ht="15" customHeight="1" x14ac:dyDescent="0.35">
      <c r="I3322" s="271"/>
    </row>
    <row r="3323" spans="9:9" ht="15" customHeight="1" x14ac:dyDescent="0.35">
      <c r="I3323" s="271"/>
    </row>
    <row r="3324" spans="9:9" ht="15" customHeight="1" x14ac:dyDescent="0.35">
      <c r="I3324" s="271"/>
    </row>
    <row r="3325" spans="9:9" ht="15" customHeight="1" x14ac:dyDescent="0.35">
      <c r="I3325" s="271"/>
    </row>
    <row r="3326" spans="9:9" ht="15" customHeight="1" x14ac:dyDescent="0.35">
      <c r="I3326" s="271"/>
    </row>
    <row r="3327" spans="9:9" ht="15" customHeight="1" x14ac:dyDescent="0.35">
      <c r="I3327" s="271"/>
    </row>
    <row r="3328" spans="9:9" ht="15" customHeight="1" x14ac:dyDescent="0.35">
      <c r="I3328" s="271"/>
    </row>
    <row r="3329" spans="9:9" ht="15" customHeight="1" x14ac:dyDescent="0.35">
      <c r="I3329" s="271"/>
    </row>
    <row r="3330" spans="9:9" ht="15" customHeight="1" x14ac:dyDescent="0.35">
      <c r="I3330" s="271"/>
    </row>
    <row r="3331" spans="9:9" ht="15" customHeight="1" x14ac:dyDescent="0.35">
      <c r="I3331" s="271"/>
    </row>
    <row r="3332" spans="9:9" ht="15" customHeight="1" x14ac:dyDescent="0.35">
      <c r="I3332" s="271"/>
    </row>
    <row r="3333" spans="9:9" ht="15" customHeight="1" x14ac:dyDescent="0.35">
      <c r="I3333" s="271"/>
    </row>
    <row r="3334" spans="9:9" ht="15" customHeight="1" x14ac:dyDescent="0.35">
      <c r="I3334" s="271"/>
    </row>
    <row r="3335" spans="9:9" ht="15" customHeight="1" x14ac:dyDescent="0.35">
      <c r="I3335" s="271"/>
    </row>
    <row r="3336" spans="9:9" ht="15" customHeight="1" x14ac:dyDescent="0.35">
      <c r="I3336" s="271"/>
    </row>
    <row r="3337" spans="9:9" ht="15" customHeight="1" x14ac:dyDescent="0.35">
      <c r="I3337" s="271"/>
    </row>
    <row r="3338" spans="9:9" ht="15" customHeight="1" x14ac:dyDescent="0.35">
      <c r="I3338" s="271"/>
    </row>
    <row r="3339" spans="9:9" ht="15" customHeight="1" x14ac:dyDescent="0.35">
      <c r="I3339" s="271"/>
    </row>
    <row r="3340" spans="9:9" ht="15" customHeight="1" x14ac:dyDescent="0.35">
      <c r="I3340" s="271"/>
    </row>
    <row r="3341" spans="9:9" ht="15" customHeight="1" x14ac:dyDescent="0.35">
      <c r="I3341" s="271"/>
    </row>
    <row r="3342" spans="9:9" ht="15" customHeight="1" x14ac:dyDescent="0.35">
      <c r="I3342" s="271"/>
    </row>
    <row r="3343" spans="9:9" ht="15" customHeight="1" x14ac:dyDescent="0.35">
      <c r="I3343" s="271"/>
    </row>
    <row r="3344" spans="9:9" ht="15" customHeight="1" x14ac:dyDescent="0.35">
      <c r="I3344" s="271"/>
    </row>
    <row r="3345" spans="9:9" ht="15" customHeight="1" x14ac:dyDescent="0.35">
      <c r="I3345" s="271"/>
    </row>
    <row r="3346" spans="9:9" ht="15" customHeight="1" x14ac:dyDescent="0.35">
      <c r="I3346" s="271"/>
    </row>
    <row r="3347" spans="9:9" ht="15" customHeight="1" x14ac:dyDescent="0.35">
      <c r="I3347" s="271"/>
    </row>
    <row r="3348" spans="9:9" ht="15" customHeight="1" x14ac:dyDescent="0.35">
      <c r="I3348" s="271"/>
    </row>
    <row r="3349" spans="9:9" ht="15" customHeight="1" x14ac:dyDescent="0.35">
      <c r="I3349" s="271"/>
    </row>
    <row r="3350" spans="9:9" ht="15" customHeight="1" x14ac:dyDescent="0.35">
      <c r="I3350" s="271"/>
    </row>
    <row r="3351" spans="9:9" ht="15" customHeight="1" x14ac:dyDescent="0.35">
      <c r="I3351" s="271"/>
    </row>
    <row r="3352" spans="9:9" ht="15" customHeight="1" x14ac:dyDescent="0.35">
      <c r="I3352" s="271"/>
    </row>
    <row r="3353" spans="9:9" ht="15" customHeight="1" x14ac:dyDescent="0.35">
      <c r="I3353" s="271"/>
    </row>
    <row r="3354" spans="9:9" ht="15" customHeight="1" x14ac:dyDescent="0.35">
      <c r="I3354" s="271"/>
    </row>
    <row r="3355" spans="9:9" ht="15" customHeight="1" x14ac:dyDescent="0.35">
      <c r="I3355" s="271"/>
    </row>
    <row r="3356" spans="9:9" ht="15" customHeight="1" x14ac:dyDescent="0.35">
      <c r="I3356" s="271"/>
    </row>
    <row r="3357" spans="9:9" ht="15" customHeight="1" x14ac:dyDescent="0.35">
      <c r="I3357" s="271"/>
    </row>
    <row r="3358" spans="9:9" ht="15" customHeight="1" x14ac:dyDescent="0.35">
      <c r="I3358" s="271"/>
    </row>
    <row r="3359" spans="9:9" ht="15" customHeight="1" x14ac:dyDescent="0.35">
      <c r="I3359" s="271"/>
    </row>
    <row r="3360" spans="9:9" ht="15" customHeight="1" x14ac:dyDescent="0.35">
      <c r="I3360" s="271"/>
    </row>
    <row r="3361" spans="9:9" ht="15" customHeight="1" x14ac:dyDescent="0.35">
      <c r="I3361" s="271"/>
    </row>
    <row r="3362" spans="9:9" ht="15" customHeight="1" x14ac:dyDescent="0.35">
      <c r="I3362" s="271"/>
    </row>
    <row r="3363" spans="9:9" ht="15" customHeight="1" x14ac:dyDescent="0.35">
      <c r="I3363" s="271"/>
    </row>
    <row r="3364" spans="9:9" ht="15" customHeight="1" x14ac:dyDescent="0.35">
      <c r="I3364" s="271"/>
    </row>
    <row r="3365" spans="9:9" ht="15" customHeight="1" x14ac:dyDescent="0.35">
      <c r="I3365" s="271"/>
    </row>
    <row r="3366" spans="9:9" ht="15" customHeight="1" x14ac:dyDescent="0.35">
      <c r="I3366" s="271"/>
    </row>
    <row r="3367" spans="9:9" ht="15" customHeight="1" x14ac:dyDescent="0.35">
      <c r="I3367" s="271"/>
    </row>
    <row r="3368" spans="9:9" ht="15" customHeight="1" x14ac:dyDescent="0.35">
      <c r="I3368" s="271"/>
    </row>
    <row r="3369" spans="9:9" ht="15" customHeight="1" x14ac:dyDescent="0.35">
      <c r="I3369" s="271"/>
    </row>
    <row r="3370" spans="9:9" ht="15" customHeight="1" x14ac:dyDescent="0.35">
      <c r="I3370" s="271"/>
    </row>
    <row r="3371" spans="9:9" ht="15" customHeight="1" x14ac:dyDescent="0.35">
      <c r="I3371" s="271"/>
    </row>
    <row r="3372" spans="9:9" ht="15" customHeight="1" x14ac:dyDescent="0.35">
      <c r="I3372" s="271"/>
    </row>
    <row r="3373" spans="9:9" ht="15" customHeight="1" x14ac:dyDescent="0.35">
      <c r="I3373" s="271"/>
    </row>
    <row r="3374" spans="9:9" ht="15" customHeight="1" x14ac:dyDescent="0.35">
      <c r="I3374" s="271"/>
    </row>
    <row r="3375" spans="9:9" ht="15" customHeight="1" x14ac:dyDescent="0.35">
      <c r="I3375" s="271"/>
    </row>
    <row r="3376" spans="9:9" ht="15" customHeight="1" x14ac:dyDescent="0.35">
      <c r="I3376" s="271"/>
    </row>
    <row r="3377" spans="9:9" ht="15" customHeight="1" x14ac:dyDescent="0.35">
      <c r="I3377" s="271"/>
    </row>
    <row r="3378" spans="9:9" ht="15" customHeight="1" x14ac:dyDescent="0.35">
      <c r="I3378" s="271"/>
    </row>
    <row r="3379" spans="9:9" ht="15" customHeight="1" x14ac:dyDescent="0.35">
      <c r="I3379" s="271"/>
    </row>
    <row r="3380" spans="9:9" ht="15" customHeight="1" x14ac:dyDescent="0.35">
      <c r="I3380" s="271"/>
    </row>
    <row r="3381" spans="9:9" ht="15" customHeight="1" x14ac:dyDescent="0.35">
      <c r="I3381" s="271"/>
    </row>
    <row r="3382" spans="9:9" ht="15" customHeight="1" x14ac:dyDescent="0.35">
      <c r="I3382" s="271"/>
    </row>
    <row r="3383" spans="9:9" ht="15" customHeight="1" x14ac:dyDescent="0.35">
      <c r="I3383" s="271"/>
    </row>
    <row r="3384" spans="9:9" ht="15" customHeight="1" x14ac:dyDescent="0.35">
      <c r="I3384" s="271"/>
    </row>
    <row r="3385" spans="9:9" ht="15" customHeight="1" x14ac:dyDescent="0.35">
      <c r="I3385" s="271"/>
    </row>
    <row r="3386" spans="9:9" ht="15" customHeight="1" x14ac:dyDescent="0.35">
      <c r="I3386" s="271"/>
    </row>
    <row r="3387" spans="9:9" ht="15" customHeight="1" x14ac:dyDescent="0.35">
      <c r="I3387" s="271"/>
    </row>
    <row r="3388" spans="9:9" ht="15" customHeight="1" x14ac:dyDescent="0.35">
      <c r="I3388" s="271"/>
    </row>
    <row r="3389" spans="9:9" ht="15" customHeight="1" x14ac:dyDescent="0.35">
      <c r="I3389" s="271"/>
    </row>
    <row r="3390" spans="9:9" ht="15" customHeight="1" x14ac:dyDescent="0.35">
      <c r="I3390" s="271"/>
    </row>
    <row r="3391" spans="9:9" ht="15" customHeight="1" x14ac:dyDescent="0.35">
      <c r="I3391" s="271"/>
    </row>
    <row r="3392" spans="9:9" ht="15" customHeight="1" x14ac:dyDescent="0.35">
      <c r="I3392" s="271"/>
    </row>
    <row r="3393" spans="9:9" ht="15" customHeight="1" x14ac:dyDescent="0.35">
      <c r="I3393" s="271"/>
    </row>
    <row r="3394" spans="9:9" ht="15" customHeight="1" x14ac:dyDescent="0.35">
      <c r="I3394" s="271"/>
    </row>
    <row r="3395" spans="9:9" ht="15" customHeight="1" x14ac:dyDescent="0.35">
      <c r="I3395" s="271"/>
    </row>
    <row r="3396" spans="9:9" ht="15" customHeight="1" x14ac:dyDescent="0.35">
      <c r="I3396" s="271"/>
    </row>
    <row r="3397" spans="9:9" ht="15" customHeight="1" x14ac:dyDescent="0.35">
      <c r="I3397" s="271"/>
    </row>
    <row r="3398" spans="9:9" ht="15" customHeight="1" x14ac:dyDescent="0.35">
      <c r="I3398" s="271"/>
    </row>
    <row r="3399" spans="9:9" ht="15" customHeight="1" x14ac:dyDescent="0.35">
      <c r="I3399" s="271"/>
    </row>
    <row r="3400" spans="9:9" ht="15" customHeight="1" x14ac:dyDescent="0.35">
      <c r="I3400" s="271"/>
    </row>
    <row r="3401" spans="9:9" ht="15" customHeight="1" x14ac:dyDescent="0.35">
      <c r="I3401" s="271"/>
    </row>
    <row r="3402" spans="9:9" ht="15" customHeight="1" x14ac:dyDescent="0.35">
      <c r="I3402" s="271"/>
    </row>
    <row r="3403" spans="9:9" ht="15" customHeight="1" x14ac:dyDescent="0.35">
      <c r="I3403" s="271"/>
    </row>
    <row r="3404" spans="9:9" ht="15" customHeight="1" x14ac:dyDescent="0.35">
      <c r="I3404" s="271"/>
    </row>
    <row r="3405" spans="9:9" ht="15" customHeight="1" x14ac:dyDescent="0.35">
      <c r="I3405" s="271"/>
    </row>
    <row r="3406" spans="9:9" ht="15" customHeight="1" x14ac:dyDescent="0.35">
      <c r="I3406" s="271"/>
    </row>
    <row r="3407" spans="9:9" ht="15" customHeight="1" x14ac:dyDescent="0.35">
      <c r="I3407" s="271"/>
    </row>
    <row r="3408" spans="9:9" ht="15" customHeight="1" x14ac:dyDescent="0.35">
      <c r="I3408" s="271"/>
    </row>
    <row r="3409" spans="9:9" ht="15" customHeight="1" x14ac:dyDescent="0.35">
      <c r="I3409" s="271"/>
    </row>
    <row r="3410" spans="9:9" ht="15" customHeight="1" x14ac:dyDescent="0.35">
      <c r="I3410" s="271"/>
    </row>
    <row r="3411" spans="9:9" ht="15" customHeight="1" x14ac:dyDescent="0.35">
      <c r="I3411" s="271"/>
    </row>
    <row r="3412" spans="9:9" ht="15" customHeight="1" x14ac:dyDescent="0.35">
      <c r="I3412" s="271"/>
    </row>
    <row r="3413" spans="9:9" ht="15" customHeight="1" x14ac:dyDescent="0.35">
      <c r="I3413" s="271"/>
    </row>
    <row r="3414" spans="9:9" ht="15" customHeight="1" x14ac:dyDescent="0.35">
      <c r="I3414" s="271"/>
    </row>
    <row r="3415" spans="9:9" ht="15" customHeight="1" x14ac:dyDescent="0.35">
      <c r="I3415" s="271"/>
    </row>
    <row r="3416" spans="9:9" ht="15" customHeight="1" x14ac:dyDescent="0.35">
      <c r="I3416" s="271"/>
    </row>
    <row r="3417" spans="9:9" ht="15" customHeight="1" x14ac:dyDescent="0.35">
      <c r="I3417" s="271"/>
    </row>
    <row r="3418" spans="9:9" ht="15" customHeight="1" x14ac:dyDescent="0.35">
      <c r="I3418" s="271"/>
    </row>
    <row r="3419" spans="9:9" ht="15" customHeight="1" x14ac:dyDescent="0.35">
      <c r="I3419" s="271"/>
    </row>
    <row r="3420" spans="9:9" ht="15" customHeight="1" x14ac:dyDescent="0.35">
      <c r="I3420" s="271"/>
    </row>
    <row r="3421" spans="9:9" ht="15" customHeight="1" x14ac:dyDescent="0.35">
      <c r="I3421" s="271"/>
    </row>
    <row r="3422" spans="9:9" ht="15" customHeight="1" x14ac:dyDescent="0.35">
      <c r="I3422" s="271"/>
    </row>
    <row r="3423" spans="9:9" ht="15" customHeight="1" x14ac:dyDescent="0.35">
      <c r="I3423" s="271"/>
    </row>
    <row r="3424" spans="9:9" ht="15" customHeight="1" x14ac:dyDescent="0.35">
      <c r="I3424" s="271"/>
    </row>
    <row r="3425" spans="9:9" ht="15" customHeight="1" x14ac:dyDescent="0.35">
      <c r="I3425" s="271"/>
    </row>
    <row r="3426" spans="9:9" ht="15" customHeight="1" x14ac:dyDescent="0.35">
      <c r="I3426" s="271"/>
    </row>
    <row r="3427" spans="9:9" ht="15" customHeight="1" x14ac:dyDescent="0.35">
      <c r="I3427" s="271"/>
    </row>
    <row r="3428" spans="9:9" ht="15" customHeight="1" x14ac:dyDescent="0.35">
      <c r="I3428" s="271"/>
    </row>
    <row r="3429" spans="9:9" ht="15" customHeight="1" x14ac:dyDescent="0.35">
      <c r="I3429" s="271"/>
    </row>
    <row r="3430" spans="9:9" ht="15" customHeight="1" x14ac:dyDescent="0.35">
      <c r="I3430" s="271"/>
    </row>
    <row r="3431" spans="9:9" ht="15" customHeight="1" x14ac:dyDescent="0.35">
      <c r="I3431" s="271"/>
    </row>
    <row r="3432" spans="9:9" ht="15" customHeight="1" x14ac:dyDescent="0.35">
      <c r="I3432" s="271"/>
    </row>
    <row r="3433" spans="9:9" ht="15" customHeight="1" x14ac:dyDescent="0.35">
      <c r="I3433" s="271"/>
    </row>
    <row r="3434" spans="9:9" ht="15" customHeight="1" x14ac:dyDescent="0.35">
      <c r="I3434" s="271"/>
    </row>
    <row r="3435" spans="9:9" ht="15" customHeight="1" x14ac:dyDescent="0.35">
      <c r="I3435" s="271"/>
    </row>
    <row r="3436" spans="9:9" ht="15" customHeight="1" x14ac:dyDescent="0.35">
      <c r="I3436" s="271"/>
    </row>
    <row r="3437" spans="9:9" ht="15" customHeight="1" x14ac:dyDescent="0.35">
      <c r="I3437" s="271"/>
    </row>
    <row r="3438" spans="9:9" ht="15" customHeight="1" x14ac:dyDescent="0.35">
      <c r="I3438" s="271"/>
    </row>
    <row r="3439" spans="9:9" ht="15" customHeight="1" x14ac:dyDescent="0.35">
      <c r="I3439" s="271"/>
    </row>
    <row r="3440" spans="9:9" ht="15" customHeight="1" x14ac:dyDescent="0.35">
      <c r="I3440" s="271"/>
    </row>
    <row r="3441" spans="9:9" ht="15" customHeight="1" x14ac:dyDescent="0.35">
      <c r="I3441" s="271"/>
    </row>
    <row r="3442" spans="9:9" ht="15" customHeight="1" x14ac:dyDescent="0.35">
      <c r="I3442" s="271"/>
    </row>
    <row r="3443" spans="9:9" ht="15" customHeight="1" x14ac:dyDescent="0.35">
      <c r="I3443" s="271"/>
    </row>
    <row r="3444" spans="9:9" ht="15" customHeight="1" x14ac:dyDescent="0.35">
      <c r="I3444" s="271"/>
    </row>
    <row r="3445" spans="9:9" ht="15" customHeight="1" x14ac:dyDescent="0.35">
      <c r="I3445" s="271"/>
    </row>
    <row r="3446" spans="9:9" ht="15" customHeight="1" x14ac:dyDescent="0.35">
      <c r="I3446" s="271"/>
    </row>
    <row r="3447" spans="9:9" ht="15" customHeight="1" x14ac:dyDescent="0.35">
      <c r="I3447" s="271"/>
    </row>
    <row r="3448" spans="9:9" ht="15" customHeight="1" x14ac:dyDescent="0.35">
      <c r="I3448" s="271"/>
    </row>
    <row r="3449" spans="9:9" ht="15" customHeight="1" x14ac:dyDescent="0.35">
      <c r="I3449" s="271"/>
    </row>
    <row r="3450" spans="9:9" ht="15" customHeight="1" x14ac:dyDescent="0.35">
      <c r="I3450" s="271"/>
    </row>
    <row r="3451" spans="9:9" ht="15" customHeight="1" x14ac:dyDescent="0.35">
      <c r="I3451" s="271"/>
    </row>
    <row r="3452" spans="9:9" ht="15" customHeight="1" x14ac:dyDescent="0.35">
      <c r="I3452" s="271"/>
    </row>
    <row r="3453" spans="9:9" ht="15" customHeight="1" x14ac:dyDescent="0.35">
      <c r="I3453" s="271"/>
    </row>
    <row r="3454" spans="9:9" ht="15" customHeight="1" x14ac:dyDescent="0.35">
      <c r="I3454" s="271"/>
    </row>
    <row r="3455" spans="9:9" ht="15" customHeight="1" x14ac:dyDescent="0.35">
      <c r="I3455" s="271"/>
    </row>
    <row r="3456" spans="9:9" ht="15" customHeight="1" x14ac:dyDescent="0.35">
      <c r="I3456" s="271"/>
    </row>
    <row r="3457" spans="9:9" ht="15" customHeight="1" x14ac:dyDescent="0.35">
      <c r="I3457" s="271"/>
    </row>
    <row r="3458" spans="9:9" ht="15" customHeight="1" x14ac:dyDescent="0.35">
      <c r="I3458" s="271"/>
    </row>
    <row r="3459" spans="9:9" ht="15" customHeight="1" x14ac:dyDescent="0.35">
      <c r="I3459" s="271"/>
    </row>
    <row r="3460" spans="9:9" ht="15" customHeight="1" x14ac:dyDescent="0.35">
      <c r="I3460" s="271"/>
    </row>
    <row r="3461" spans="9:9" ht="15" customHeight="1" x14ac:dyDescent="0.35">
      <c r="I3461" s="271"/>
    </row>
    <row r="3462" spans="9:9" ht="15" customHeight="1" x14ac:dyDescent="0.35">
      <c r="I3462" s="271"/>
    </row>
    <row r="3463" spans="9:9" ht="15" customHeight="1" x14ac:dyDescent="0.35">
      <c r="I3463" s="271"/>
    </row>
    <row r="3464" spans="9:9" ht="15" customHeight="1" x14ac:dyDescent="0.35">
      <c r="I3464" s="271"/>
    </row>
    <row r="3465" spans="9:9" ht="15" customHeight="1" x14ac:dyDescent="0.35">
      <c r="I3465" s="271"/>
    </row>
    <row r="3466" spans="9:9" ht="15" customHeight="1" x14ac:dyDescent="0.35">
      <c r="I3466" s="271"/>
    </row>
    <row r="3467" spans="9:9" ht="15" customHeight="1" x14ac:dyDescent="0.35">
      <c r="I3467" s="271"/>
    </row>
    <row r="3468" spans="9:9" ht="15" customHeight="1" x14ac:dyDescent="0.35">
      <c r="I3468" s="271"/>
    </row>
    <row r="3469" spans="9:9" ht="15" customHeight="1" x14ac:dyDescent="0.35">
      <c r="I3469" s="271"/>
    </row>
    <row r="3470" spans="9:9" ht="15" customHeight="1" x14ac:dyDescent="0.35">
      <c r="I3470" s="271"/>
    </row>
    <row r="3471" spans="9:9" ht="15" customHeight="1" x14ac:dyDescent="0.35">
      <c r="I3471" s="271"/>
    </row>
    <row r="3472" spans="9:9" ht="15" customHeight="1" x14ac:dyDescent="0.35">
      <c r="I3472" s="271"/>
    </row>
    <row r="3473" spans="9:9" ht="15" customHeight="1" x14ac:dyDescent="0.35">
      <c r="I3473" s="271"/>
    </row>
    <row r="3474" spans="9:9" ht="15" customHeight="1" x14ac:dyDescent="0.35">
      <c r="I3474" s="271"/>
    </row>
    <row r="3475" spans="9:9" ht="15" customHeight="1" x14ac:dyDescent="0.35">
      <c r="I3475" s="271"/>
    </row>
    <row r="3476" spans="9:9" ht="15" customHeight="1" x14ac:dyDescent="0.35">
      <c r="I3476" s="271"/>
    </row>
    <row r="3477" spans="9:9" ht="15" customHeight="1" x14ac:dyDescent="0.35">
      <c r="I3477" s="271"/>
    </row>
    <row r="3478" spans="9:9" ht="15" customHeight="1" x14ac:dyDescent="0.35">
      <c r="I3478" s="271"/>
    </row>
    <row r="3479" spans="9:9" ht="15" customHeight="1" x14ac:dyDescent="0.35">
      <c r="I3479" s="271"/>
    </row>
    <row r="3480" spans="9:9" ht="15" customHeight="1" x14ac:dyDescent="0.35">
      <c r="I3480" s="271"/>
    </row>
    <row r="3481" spans="9:9" ht="15" customHeight="1" x14ac:dyDescent="0.35">
      <c r="I3481" s="271"/>
    </row>
    <row r="3482" spans="9:9" ht="15" customHeight="1" x14ac:dyDescent="0.35">
      <c r="I3482" s="271"/>
    </row>
    <row r="3483" spans="9:9" ht="15" customHeight="1" x14ac:dyDescent="0.35">
      <c r="I3483" s="271"/>
    </row>
    <row r="3484" spans="9:9" ht="15" customHeight="1" x14ac:dyDescent="0.35">
      <c r="I3484" s="271"/>
    </row>
    <row r="3485" spans="9:9" ht="15" customHeight="1" x14ac:dyDescent="0.35">
      <c r="I3485" s="271"/>
    </row>
    <row r="3486" spans="9:9" ht="15" customHeight="1" x14ac:dyDescent="0.35">
      <c r="I3486" s="271"/>
    </row>
    <row r="3487" spans="9:9" ht="15" customHeight="1" x14ac:dyDescent="0.35">
      <c r="I3487" s="271"/>
    </row>
    <row r="3488" spans="9:9" ht="15" customHeight="1" x14ac:dyDescent="0.35">
      <c r="I3488" s="271"/>
    </row>
    <row r="3489" spans="9:9" ht="15" customHeight="1" x14ac:dyDescent="0.35">
      <c r="I3489" s="271"/>
    </row>
    <row r="3490" spans="9:9" ht="15" customHeight="1" x14ac:dyDescent="0.35">
      <c r="I3490" s="271"/>
    </row>
    <row r="3491" spans="9:9" ht="15" customHeight="1" x14ac:dyDescent="0.35">
      <c r="I3491" s="271"/>
    </row>
    <row r="3492" spans="9:9" ht="15" customHeight="1" x14ac:dyDescent="0.35">
      <c r="I3492" s="271"/>
    </row>
    <row r="3493" spans="9:9" ht="15" customHeight="1" x14ac:dyDescent="0.35">
      <c r="I3493" s="271"/>
    </row>
    <row r="3494" spans="9:9" ht="15" customHeight="1" x14ac:dyDescent="0.35">
      <c r="I3494" s="271"/>
    </row>
    <row r="3495" spans="9:9" ht="15" customHeight="1" x14ac:dyDescent="0.35">
      <c r="I3495" s="271"/>
    </row>
    <row r="3496" spans="9:9" ht="15" customHeight="1" x14ac:dyDescent="0.35">
      <c r="I3496" s="271"/>
    </row>
    <row r="3497" spans="9:9" ht="15" customHeight="1" x14ac:dyDescent="0.35">
      <c r="I3497" s="271"/>
    </row>
    <row r="3498" spans="9:9" ht="15" customHeight="1" x14ac:dyDescent="0.35">
      <c r="I3498" s="271"/>
    </row>
    <row r="3499" spans="9:9" ht="15" customHeight="1" x14ac:dyDescent="0.35">
      <c r="I3499" s="271"/>
    </row>
    <row r="3500" spans="9:9" ht="15" customHeight="1" x14ac:dyDescent="0.35">
      <c r="I3500" s="271"/>
    </row>
  </sheetData>
  <mergeCells count="25">
    <mergeCell ref="V2:V3"/>
    <mergeCell ref="W2:Y2"/>
    <mergeCell ref="Z2:Z3"/>
    <mergeCell ref="A4:A16"/>
    <mergeCell ref="B4:B16"/>
    <mergeCell ref="C4:C7"/>
    <mergeCell ref="J2:J3"/>
    <mergeCell ref="K2:T2"/>
    <mergeCell ref="U2:U3"/>
    <mergeCell ref="AB4:AB16"/>
    <mergeCell ref="C8:C12"/>
    <mergeCell ref="C13:C16"/>
    <mergeCell ref="A1:AE1"/>
    <mergeCell ref="A2:A3"/>
    <mergeCell ref="B2:B3"/>
    <mergeCell ref="C2:C3"/>
    <mergeCell ref="D2:D3"/>
    <mergeCell ref="E2:E3"/>
    <mergeCell ref="F2:F3"/>
    <mergeCell ref="G2:G3"/>
    <mergeCell ref="H2:H3"/>
    <mergeCell ref="I2:I3"/>
    <mergeCell ref="AA2:AA3"/>
    <mergeCell ref="AB2:AB3"/>
    <mergeCell ref="AC2:AE2"/>
  </mergeCells>
  <conditionalFormatting sqref="K4:U16">
    <cfRule type="colorScale" priority="11">
      <colorScale>
        <cfvo type="formula" val="0"/>
        <cfvo type="formula" val="1"/>
        <color rgb="FFFFFF00"/>
        <color theme="9"/>
      </colorScale>
    </cfRule>
  </conditionalFormatting>
  <conditionalFormatting sqref="Z5:Z16 AA9 AA11">
    <cfRule type="cellIs" dxfId="26" priority="4" operator="between">
      <formula>51%</formula>
      <formula>80%</formula>
    </cfRule>
    <cfRule type="cellIs" dxfId="25" priority="5" operator="lessThanOrEqual">
      <formula>50%</formula>
    </cfRule>
  </conditionalFormatting>
  <conditionalFormatting sqref="Z4:AA4 V4:V16 Y4:Y16">
    <cfRule type="cellIs" dxfId="24" priority="6" operator="between">
      <formula>51%</formula>
      <formula>80%</formula>
    </cfRule>
    <cfRule type="cellIs" dxfId="23" priority="7" operator="lessThanOrEqual">
      <formula>50%</formula>
    </cfRule>
  </conditionalFormatting>
  <conditionalFormatting sqref="Z5:AA16">
    <cfRule type="cellIs" dxfId="22" priority="3" operator="greaterThanOrEqual">
      <formula>81%</formula>
    </cfRule>
  </conditionalFormatting>
  <conditionalFormatting sqref="Z4:AB4 V4:V16 Y4:Y16">
    <cfRule type="cellIs" dxfId="21" priority="8" operator="greaterThanOrEqual">
      <formula>81%</formula>
    </cfRule>
  </conditionalFormatting>
  <conditionalFormatting sqref="AA5:AA16 AB4">
    <cfRule type="cellIs" dxfId="20" priority="9" operator="between">
      <formula>51%</formula>
      <formula>80%</formula>
    </cfRule>
    <cfRule type="cellIs" dxfId="19" priority="10" operator="lessThanOrEqual">
      <formula>50%</formula>
    </cfRule>
  </conditionalFormatting>
  <conditionalFormatting sqref="AA15">
    <cfRule type="cellIs" dxfId="18" priority="1" operator="between">
      <formula>51%</formula>
      <formula>80%</formula>
    </cfRule>
    <cfRule type="cellIs" dxfId="17" priority="2" operator="lessThanOrEqual">
      <formula>50%</formula>
    </cfRule>
  </conditionalFormatting>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0"/>
  <sheetViews>
    <sheetView workbookViewId="0"/>
  </sheetViews>
  <sheetFormatPr baseColWidth="10" defaultColWidth="14.42578125" defaultRowHeight="15" customHeight="1" x14ac:dyDescent="0.25"/>
  <cols>
    <col min="1" max="1" width="12.140625" customWidth="1"/>
    <col min="2" max="2" width="37.85546875" customWidth="1"/>
    <col min="3" max="4" width="12.140625" customWidth="1"/>
    <col min="5" max="5" width="14.7109375" customWidth="1"/>
    <col min="6" max="7" width="12.140625" customWidth="1"/>
    <col min="8" max="8" width="19.85546875" customWidth="1"/>
    <col min="9" max="10" width="12.140625" customWidth="1"/>
    <col min="11" max="11" width="20.85546875" customWidth="1"/>
  </cols>
  <sheetData>
    <row r="1" spans="1:10" ht="14.25" customHeight="1" x14ac:dyDescent="0.25"/>
    <row r="2" spans="1:10" ht="14.25" customHeight="1" x14ac:dyDescent="0.25">
      <c r="A2" s="441" t="s">
        <v>366</v>
      </c>
      <c r="B2" s="418"/>
      <c r="C2" s="418"/>
      <c r="D2" s="418"/>
      <c r="E2" s="418"/>
      <c r="F2" s="418"/>
      <c r="G2" s="418"/>
      <c r="H2" s="418"/>
      <c r="I2" s="418"/>
      <c r="J2" s="419"/>
    </row>
    <row r="3" spans="1:10" ht="14.25" customHeight="1" x14ac:dyDescent="0.25">
      <c r="A3" s="133" t="s">
        <v>340</v>
      </c>
      <c r="B3" s="134" t="s">
        <v>341</v>
      </c>
      <c r="C3" s="112" t="s">
        <v>78</v>
      </c>
      <c r="D3" s="112" t="s">
        <v>79</v>
      </c>
      <c r="E3" s="112" t="s">
        <v>80</v>
      </c>
      <c r="F3" s="112" t="s">
        <v>81</v>
      </c>
      <c r="G3" s="112" t="s">
        <v>82</v>
      </c>
      <c r="H3" s="112" t="s">
        <v>83</v>
      </c>
      <c r="I3" s="136" t="s">
        <v>342</v>
      </c>
      <c r="J3" s="136" t="s">
        <v>343</v>
      </c>
    </row>
    <row r="4" spans="1:10" ht="14.25" customHeight="1" x14ac:dyDescent="0.25">
      <c r="A4" s="137">
        <v>1</v>
      </c>
      <c r="B4" s="138" t="s">
        <v>344</v>
      </c>
      <c r="C4" s="139">
        <v>1</v>
      </c>
      <c r="D4" s="139">
        <v>1</v>
      </c>
      <c r="E4" s="139">
        <v>1</v>
      </c>
      <c r="F4" s="139">
        <v>1</v>
      </c>
      <c r="G4" s="139">
        <v>1</v>
      </c>
      <c r="H4" s="139">
        <v>1</v>
      </c>
      <c r="I4" s="113">
        <f t="shared" ref="I4:I19" si="0">SUM(C4:H4)</f>
        <v>6</v>
      </c>
      <c r="J4" s="130">
        <f t="shared" ref="J4:J19" si="1">I4/6</f>
        <v>1</v>
      </c>
    </row>
    <row r="5" spans="1:10" ht="14.25" customHeight="1" x14ac:dyDescent="0.25">
      <c r="A5" s="139">
        <v>2</v>
      </c>
      <c r="B5" s="138" t="s">
        <v>345</v>
      </c>
      <c r="C5" s="139">
        <v>1</v>
      </c>
      <c r="D5" s="139">
        <v>1</v>
      </c>
      <c r="E5" s="139">
        <v>1</v>
      </c>
      <c r="F5" s="139">
        <v>1</v>
      </c>
      <c r="G5" s="139">
        <v>1</v>
      </c>
      <c r="H5" s="139">
        <v>1</v>
      </c>
      <c r="I5" s="113">
        <f t="shared" si="0"/>
        <v>6</v>
      </c>
      <c r="J5" s="130">
        <f t="shared" si="1"/>
        <v>1</v>
      </c>
    </row>
    <row r="6" spans="1:10" ht="14.25" customHeight="1" x14ac:dyDescent="0.25">
      <c r="A6" s="139">
        <v>3</v>
      </c>
      <c r="B6" s="138" t="s">
        <v>346</v>
      </c>
      <c r="C6" s="139">
        <v>1</v>
      </c>
      <c r="D6" s="139">
        <v>1</v>
      </c>
      <c r="E6" s="139">
        <v>1</v>
      </c>
      <c r="F6" s="139">
        <v>1</v>
      </c>
      <c r="G6" s="139">
        <v>1</v>
      </c>
      <c r="H6" s="139">
        <v>1</v>
      </c>
      <c r="I6" s="113">
        <f t="shared" si="0"/>
        <v>6</v>
      </c>
      <c r="J6" s="130">
        <f t="shared" si="1"/>
        <v>1</v>
      </c>
    </row>
    <row r="7" spans="1:10" ht="14.25" customHeight="1" x14ac:dyDescent="0.25">
      <c r="A7" s="137">
        <v>4</v>
      </c>
      <c r="B7" s="138" t="s">
        <v>347</v>
      </c>
      <c r="C7" s="139">
        <v>1</v>
      </c>
      <c r="D7" s="139">
        <v>1</v>
      </c>
      <c r="E7" s="139">
        <v>1</v>
      </c>
      <c r="F7" s="139">
        <v>1</v>
      </c>
      <c r="G7" s="139">
        <v>1</v>
      </c>
      <c r="H7" s="139">
        <v>1</v>
      </c>
      <c r="I7" s="113">
        <f t="shared" si="0"/>
        <v>6</v>
      </c>
      <c r="J7" s="130">
        <f t="shared" si="1"/>
        <v>1</v>
      </c>
    </row>
    <row r="8" spans="1:10" ht="14.25" customHeight="1" x14ac:dyDescent="0.25">
      <c r="A8" s="137">
        <v>5</v>
      </c>
      <c r="B8" s="138" t="s">
        <v>348</v>
      </c>
      <c r="C8" s="139">
        <v>1</v>
      </c>
      <c r="D8" s="139">
        <v>1</v>
      </c>
      <c r="E8" s="139">
        <v>1</v>
      </c>
      <c r="F8" s="139">
        <v>1</v>
      </c>
      <c r="G8" s="139">
        <v>1</v>
      </c>
      <c r="H8" s="139">
        <v>1</v>
      </c>
      <c r="I8" s="113">
        <f t="shared" si="0"/>
        <v>6</v>
      </c>
      <c r="J8" s="130">
        <f t="shared" si="1"/>
        <v>1</v>
      </c>
    </row>
    <row r="9" spans="1:10" ht="14.25" customHeight="1" x14ac:dyDescent="0.25">
      <c r="A9" s="137">
        <v>6</v>
      </c>
      <c r="B9" s="140" t="s">
        <v>367</v>
      </c>
      <c r="C9" s="139">
        <v>1</v>
      </c>
      <c r="D9" s="139">
        <v>1</v>
      </c>
      <c r="E9" s="139">
        <v>1</v>
      </c>
      <c r="F9" s="139">
        <v>1</v>
      </c>
      <c r="G9" s="139">
        <v>1</v>
      </c>
      <c r="H9" s="139">
        <v>1</v>
      </c>
      <c r="I9" s="113">
        <f t="shared" si="0"/>
        <v>6</v>
      </c>
      <c r="J9" s="130">
        <f t="shared" si="1"/>
        <v>1</v>
      </c>
    </row>
    <row r="10" spans="1:10" ht="14.25" customHeight="1" x14ac:dyDescent="0.25">
      <c r="A10" s="137">
        <v>7</v>
      </c>
      <c r="B10" s="138" t="s">
        <v>351</v>
      </c>
      <c r="C10" s="139">
        <v>0</v>
      </c>
      <c r="D10" s="139">
        <v>1</v>
      </c>
      <c r="E10" s="139">
        <v>1</v>
      </c>
      <c r="F10" s="139">
        <v>1</v>
      </c>
      <c r="G10" s="139">
        <v>1</v>
      </c>
      <c r="H10" s="139">
        <v>1</v>
      </c>
      <c r="I10" s="113">
        <f t="shared" si="0"/>
        <v>5</v>
      </c>
      <c r="J10" s="130">
        <f t="shared" si="1"/>
        <v>0.83333333333333337</v>
      </c>
    </row>
    <row r="11" spans="1:10" ht="14.25" customHeight="1" x14ac:dyDescent="0.25">
      <c r="A11" s="137">
        <v>8</v>
      </c>
      <c r="B11" s="138" t="s">
        <v>368</v>
      </c>
      <c r="C11" s="139">
        <v>1</v>
      </c>
      <c r="D11" s="139">
        <v>0</v>
      </c>
      <c r="E11" s="139">
        <v>0</v>
      </c>
      <c r="F11" s="139">
        <v>0</v>
      </c>
      <c r="G11" s="139">
        <v>0</v>
      </c>
      <c r="H11" s="139">
        <v>0</v>
      </c>
      <c r="I11" s="113">
        <f t="shared" si="0"/>
        <v>1</v>
      </c>
      <c r="J11" s="130">
        <f t="shared" si="1"/>
        <v>0.16666666666666666</v>
      </c>
    </row>
    <row r="12" spans="1:10" ht="14.25" customHeight="1" x14ac:dyDescent="0.25">
      <c r="A12" s="137">
        <v>9</v>
      </c>
      <c r="B12" s="138" t="s">
        <v>353</v>
      </c>
      <c r="C12" s="139">
        <v>1</v>
      </c>
      <c r="D12" s="139">
        <v>1</v>
      </c>
      <c r="E12" s="139">
        <v>1</v>
      </c>
      <c r="F12" s="139">
        <v>1</v>
      </c>
      <c r="G12" s="139">
        <v>1</v>
      </c>
      <c r="H12" s="139">
        <v>1</v>
      </c>
      <c r="I12" s="113">
        <f t="shared" si="0"/>
        <v>6</v>
      </c>
      <c r="J12" s="130">
        <f t="shared" si="1"/>
        <v>1</v>
      </c>
    </row>
    <row r="13" spans="1:10" ht="14.25" customHeight="1" x14ac:dyDescent="0.25">
      <c r="A13" s="137">
        <v>10</v>
      </c>
      <c r="B13" s="138" t="s">
        <v>354</v>
      </c>
      <c r="C13" s="113">
        <v>0</v>
      </c>
      <c r="D13" s="113">
        <v>0</v>
      </c>
      <c r="E13" s="113">
        <v>1</v>
      </c>
      <c r="F13" s="113">
        <v>0</v>
      </c>
      <c r="G13" s="113">
        <v>0</v>
      </c>
      <c r="H13" s="113">
        <v>0</v>
      </c>
      <c r="I13" s="113">
        <f t="shared" si="0"/>
        <v>1</v>
      </c>
      <c r="J13" s="130">
        <f t="shared" si="1"/>
        <v>0.16666666666666666</v>
      </c>
    </row>
    <row r="14" spans="1:10" ht="14.25" customHeight="1" x14ac:dyDescent="0.25">
      <c r="A14" s="137">
        <v>11</v>
      </c>
      <c r="B14" s="138" t="s">
        <v>355</v>
      </c>
      <c r="C14" s="113">
        <v>0</v>
      </c>
      <c r="D14" s="113">
        <v>1</v>
      </c>
      <c r="E14" s="113">
        <v>0</v>
      </c>
      <c r="F14" s="113">
        <v>1</v>
      </c>
      <c r="G14" s="113">
        <v>1</v>
      </c>
      <c r="H14" s="113">
        <v>1</v>
      </c>
      <c r="I14" s="113">
        <f t="shared" si="0"/>
        <v>4</v>
      </c>
      <c r="J14" s="130">
        <f t="shared" si="1"/>
        <v>0.66666666666666663</v>
      </c>
    </row>
    <row r="15" spans="1:10" ht="14.25" customHeight="1" x14ac:dyDescent="0.25">
      <c r="A15" s="137">
        <v>12</v>
      </c>
      <c r="B15" s="138" t="s">
        <v>356</v>
      </c>
      <c r="C15" s="113">
        <v>0</v>
      </c>
      <c r="D15" s="113">
        <v>0</v>
      </c>
      <c r="E15" s="113">
        <v>1</v>
      </c>
      <c r="F15" s="113">
        <v>0</v>
      </c>
      <c r="G15" s="113">
        <v>1</v>
      </c>
      <c r="H15" s="113">
        <v>1</v>
      </c>
      <c r="I15" s="113">
        <f t="shared" si="0"/>
        <v>3</v>
      </c>
      <c r="J15" s="130">
        <f t="shared" si="1"/>
        <v>0.5</v>
      </c>
    </row>
    <row r="16" spans="1:10" ht="14.25" customHeight="1" x14ac:dyDescent="0.25">
      <c r="A16" s="139">
        <v>13</v>
      </c>
      <c r="B16" s="138" t="s">
        <v>357</v>
      </c>
      <c r="C16" s="113">
        <v>0</v>
      </c>
      <c r="D16" s="113">
        <v>0</v>
      </c>
      <c r="E16" s="113">
        <v>1</v>
      </c>
      <c r="F16" s="113">
        <v>0</v>
      </c>
      <c r="G16" s="113">
        <v>1</v>
      </c>
      <c r="H16" s="113">
        <v>0</v>
      </c>
      <c r="I16" s="113">
        <f t="shared" si="0"/>
        <v>2</v>
      </c>
      <c r="J16" s="130">
        <f t="shared" si="1"/>
        <v>0.33333333333333331</v>
      </c>
    </row>
    <row r="17" spans="1:11" ht="14.25" customHeight="1" x14ac:dyDescent="0.25">
      <c r="A17" s="139">
        <v>14</v>
      </c>
      <c r="B17" s="138" t="s">
        <v>358</v>
      </c>
      <c r="C17" s="113">
        <v>0</v>
      </c>
      <c r="D17" s="113">
        <v>1</v>
      </c>
      <c r="E17" s="113">
        <v>1</v>
      </c>
      <c r="F17" s="113">
        <v>1</v>
      </c>
      <c r="G17" s="113">
        <v>1</v>
      </c>
      <c r="H17" s="113">
        <v>1</v>
      </c>
      <c r="I17" s="113">
        <f t="shared" si="0"/>
        <v>5</v>
      </c>
      <c r="J17" s="130">
        <f t="shared" si="1"/>
        <v>0.83333333333333337</v>
      </c>
    </row>
    <row r="18" spans="1:11" ht="14.25" customHeight="1" x14ac:dyDescent="0.25">
      <c r="A18" s="139">
        <v>15</v>
      </c>
      <c r="B18" s="138" t="s">
        <v>359</v>
      </c>
      <c r="C18" s="113">
        <v>1</v>
      </c>
      <c r="D18" s="113">
        <v>1</v>
      </c>
      <c r="E18" s="113">
        <v>1</v>
      </c>
      <c r="F18" s="113">
        <v>0</v>
      </c>
      <c r="G18" s="113">
        <v>1</v>
      </c>
      <c r="H18" s="113">
        <v>1</v>
      </c>
      <c r="I18" s="113">
        <f t="shared" si="0"/>
        <v>5</v>
      </c>
      <c r="J18" s="130">
        <f t="shared" si="1"/>
        <v>0.83333333333333337</v>
      </c>
    </row>
    <row r="19" spans="1:11" ht="14.25" customHeight="1" x14ac:dyDescent="0.25">
      <c r="A19" s="139">
        <v>16</v>
      </c>
      <c r="B19" s="138" t="s">
        <v>360</v>
      </c>
      <c r="C19" s="113">
        <v>1</v>
      </c>
      <c r="D19" s="113">
        <v>0</v>
      </c>
      <c r="E19" s="113">
        <v>0</v>
      </c>
      <c r="F19" s="113">
        <v>0</v>
      </c>
      <c r="G19" s="113">
        <v>0</v>
      </c>
      <c r="H19" s="113">
        <v>0</v>
      </c>
      <c r="I19" s="113">
        <f t="shared" si="0"/>
        <v>1</v>
      </c>
      <c r="J19" s="130">
        <f t="shared" si="1"/>
        <v>0.16666666666666666</v>
      </c>
    </row>
    <row r="20" spans="1:11" ht="14.25" customHeight="1" x14ac:dyDescent="0.25">
      <c r="A20" s="119"/>
      <c r="B20" s="141" t="s">
        <v>342</v>
      </c>
      <c r="C20" s="113">
        <f t="shared" ref="C20:H20" si="2">SUM(C4:C19)</f>
        <v>10</v>
      </c>
      <c r="D20" s="113">
        <f t="shared" si="2"/>
        <v>11</v>
      </c>
      <c r="E20" s="113">
        <f t="shared" si="2"/>
        <v>13</v>
      </c>
      <c r="F20" s="113">
        <f t="shared" si="2"/>
        <v>10</v>
      </c>
      <c r="G20" s="113">
        <f t="shared" si="2"/>
        <v>13</v>
      </c>
      <c r="H20" s="113">
        <f t="shared" si="2"/>
        <v>12</v>
      </c>
      <c r="I20" s="119"/>
      <c r="J20" s="142"/>
      <c r="K20" s="143"/>
    </row>
    <row r="21" spans="1:11" ht="14.25" customHeight="1" x14ac:dyDescent="0.25"/>
    <row r="22" spans="1:11" ht="14.25" customHeight="1" x14ac:dyDescent="0.25"/>
    <row r="23" spans="1:11" ht="14.25" customHeight="1" x14ac:dyDescent="0.25"/>
    <row r="24" spans="1:11" ht="14.25" customHeight="1" x14ac:dyDescent="0.25"/>
    <row r="25" spans="1:11" ht="14.25" customHeight="1" x14ac:dyDescent="0.25"/>
    <row r="26" spans="1:11" ht="14.25" customHeight="1" x14ac:dyDescent="0.25"/>
    <row r="27" spans="1:11" ht="14.25" customHeight="1" x14ac:dyDescent="0.25"/>
    <row r="28" spans="1:11" ht="14.25" customHeight="1" x14ac:dyDescent="0.25"/>
    <row r="29" spans="1:11" ht="14.25" customHeight="1" x14ac:dyDescent="0.25"/>
    <row r="30" spans="1:11" ht="14.25" customHeight="1" x14ac:dyDescent="0.25"/>
    <row r="31" spans="1:11" ht="14.25" customHeight="1" x14ac:dyDescent="0.25"/>
    <row r="32" spans="1: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J2"/>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0"/>
  <sheetViews>
    <sheetView workbookViewId="0"/>
  </sheetViews>
  <sheetFormatPr baseColWidth="10" defaultColWidth="14.42578125" defaultRowHeight="15" customHeight="1" x14ac:dyDescent="0.25"/>
  <cols>
    <col min="1" max="1" width="12.140625" customWidth="1"/>
    <col min="2" max="2" width="37.85546875" customWidth="1"/>
    <col min="3" max="14" width="12.140625" customWidth="1"/>
    <col min="15" max="15" width="20.85546875" customWidth="1"/>
  </cols>
  <sheetData>
    <row r="1" spans="1:14" ht="14.25" customHeight="1" x14ac:dyDescent="0.25"/>
    <row r="2" spans="1:14" ht="14.25" customHeight="1" x14ac:dyDescent="0.25">
      <c r="A2" s="441" t="s">
        <v>369</v>
      </c>
      <c r="B2" s="418"/>
      <c r="C2" s="418"/>
      <c r="D2" s="418"/>
      <c r="E2" s="418"/>
      <c r="F2" s="418"/>
      <c r="G2" s="418"/>
      <c r="H2" s="418"/>
      <c r="I2" s="418"/>
      <c r="J2" s="418"/>
      <c r="K2" s="418"/>
      <c r="L2" s="418"/>
      <c r="M2" s="418"/>
      <c r="N2" s="419"/>
    </row>
    <row r="3" spans="1:14" ht="14.25" customHeight="1" x14ac:dyDescent="0.25">
      <c r="A3" s="133" t="s">
        <v>340</v>
      </c>
      <c r="B3" s="134" t="s">
        <v>341</v>
      </c>
      <c r="C3" s="144" t="s">
        <v>144</v>
      </c>
      <c r="D3" s="144" t="s">
        <v>149</v>
      </c>
      <c r="E3" s="144" t="s">
        <v>150</v>
      </c>
      <c r="F3" s="144" t="s">
        <v>151</v>
      </c>
      <c r="G3" s="144" t="s">
        <v>154</v>
      </c>
      <c r="H3" s="144" t="s">
        <v>155</v>
      </c>
      <c r="I3" s="144" t="s">
        <v>156</v>
      </c>
      <c r="J3" s="144" t="s">
        <v>157</v>
      </c>
      <c r="K3" s="144" t="s">
        <v>160</v>
      </c>
      <c r="L3" s="144" t="s">
        <v>162</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1</v>
      </c>
      <c r="G10" s="139">
        <v>0</v>
      </c>
      <c r="H10" s="139">
        <v>0</v>
      </c>
      <c r="I10" s="139">
        <v>0</v>
      </c>
      <c r="J10" s="139">
        <v>0</v>
      </c>
      <c r="K10" s="139">
        <v>0</v>
      </c>
      <c r="L10" s="139">
        <v>0</v>
      </c>
      <c r="M10" s="113">
        <f t="shared" si="0"/>
        <v>1</v>
      </c>
      <c r="N10" s="130">
        <f t="shared" si="1"/>
        <v>0.1</v>
      </c>
    </row>
    <row r="11" spans="1:14" ht="14.25" customHeight="1" x14ac:dyDescent="0.25">
      <c r="A11" s="147">
        <v>8</v>
      </c>
      <c r="B11" s="148" t="s">
        <v>370</v>
      </c>
      <c r="C11" s="139">
        <v>0</v>
      </c>
      <c r="D11" s="139">
        <v>0</v>
      </c>
      <c r="E11" s="139">
        <v>0</v>
      </c>
      <c r="F11" s="139">
        <v>0</v>
      </c>
      <c r="G11" s="139">
        <v>0</v>
      </c>
      <c r="H11" s="139">
        <v>1</v>
      </c>
      <c r="I11" s="139">
        <v>0</v>
      </c>
      <c r="J11" s="139">
        <v>0</v>
      </c>
      <c r="K11" s="139">
        <v>0</v>
      </c>
      <c r="L11" s="139">
        <v>0</v>
      </c>
      <c r="M11" s="113">
        <f t="shared" si="0"/>
        <v>1</v>
      </c>
      <c r="N11" s="130">
        <f t="shared" si="1"/>
        <v>0.1</v>
      </c>
    </row>
    <row r="12" spans="1:14" ht="14.25" customHeight="1" x14ac:dyDescent="0.25">
      <c r="A12" s="147">
        <v>9</v>
      </c>
      <c r="B12" s="148" t="s">
        <v>353</v>
      </c>
      <c r="C12" s="113">
        <v>1</v>
      </c>
      <c r="D12" s="113">
        <v>1</v>
      </c>
      <c r="E12" s="113">
        <v>1</v>
      </c>
      <c r="F12" s="113">
        <v>1</v>
      </c>
      <c r="G12" s="113">
        <v>1</v>
      </c>
      <c r="H12" s="113">
        <v>1</v>
      </c>
      <c r="I12" s="113">
        <v>1</v>
      </c>
      <c r="J12" s="113">
        <v>1</v>
      </c>
      <c r="K12" s="113">
        <v>1</v>
      </c>
      <c r="L12" s="113">
        <v>1</v>
      </c>
      <c r="M12" s="113">
        <f t="shared" si="0"/>
        <v>10</v>
      </c>
      <c r="N12" s="130">
        <f t="shared" si="1"/>
        <v>1</v>
      </c>
    </row>
    <row r="13" spans="1:14" ht="14.25" customHeight="1" x14ac:dyDescent="0.25">
      <c r="A13" s="147">
        <v>10</v>
      </c>
      <c r="B13" s="148" t="s">
        <v>354</v>
      </c>
      <c r="C13" s="113">
        <v>0</v>
      </c>
      <c r="D13" s="113">
        <v>0</v>
      </c>
      <c r="E13" s="113">
        <v>1</v>
      </c>
      <c r="F13" s="113">
        <v>0</v>
      </c>
      <c r="G13" s="113">
        <v>0</v>
      </c>
      <c r="H13" s="113">
        <v>0</v>
      </c>
      <c r="I13" s="113">
        <v>0</v>
      </c>
      <c r="J13" s="113">
        <v>1</v>
      </c>
      <c r="K13" s="113">
        <v>0</v>
      </c>
      <c r="L13" s="113">
        <v>0</v>
      </c>
      <c r="M13" s="113">
        <f t="shared" si="0"/>
        <v>2</v>
      </c>
      <c r="N13" s="130">
        <f t="shared" si="1"/>
        <v>0.2</v>
      </c>
    </row>
    <row r="14" spans="1:14" ht="14.25" customHeight="1" x14ac:dyDescent="0.25">
      <c r="A14" s="147">
        <v>11</v>
      </c>
      <c r="B14" s="148" t="s">
        <v>355</v>
      </c>
      <c r="C14" s="113">
        <v>1</v>
      </c>
      <c r="D14" s="113">
        <v>1</v>
      </c>
      <c r="E14" s="113">
        <v>0</v>
      </c>
      <c r="F14" s="113">
        <v>1</v>
      </c>
      <c r="G14" s="113">
        <v>1</v>
      </c>
      <c r="H14" s="113">
        <v>0</v>
      </c>
      <c r="I14" s="113">
        <v>1</v>
      </c>
      <c r="J14" s="113">
        <v>0</v>
      </c>
      <c r="K14" s="113">
        <v>1</v>
      </c>
      <c r="L14" s="113">
        <v>1</v>
      </c>
      <c r="M14" s="113">
        <f t="shared" si="0"/>
        <v>7</v>
      </c>
      <c r="N14" s="130">
        <f t="shared" si="1"/>
        <v>0.7</v>
      </c>
    </row>
    <row r="15" spans="1:14" ht="14.25" customHeight="1" x14ac:dyDescent="0.25">
      <c r="A15" s="147">
        <v>12</v>
      </c>
      <c r="B15" s="148" t="s">
        <v>356</v>
      </c>
      <c r="C15" s="113">
        <v>1</v>
      </c>
      <c r="D15" s="113">
        <v>1</v>
      </c>
      <c r="E15" s="113">
        <v>1</v>
      </c>
      <c r="F15" s="113">
        <v>1</v>
      </c>
      <c r="G15" s="113">
        <v>0</v>
      </c>
      <c r="H15" s="113">
        <v>1</v>
      </c>
      <c r="I15" s="113">
        <v>1</v>
      </c>
      <c r="J15" s="113">
        <v>0</v>
      </c>
      <c r="K15" s="113">
        <v>1</v>
      </c>
      <c r="L15" s="113">
        <v>1</v>
      </c>
      <c r="M15" s="113">
        <f t="shared" si="0"/>
        <v>8</v>
      </c>
      <c r="N15" s="130">
        <f t="shared" si="1"/>
        <v>0.8</v>
      </c>
    </row>
    <row r="16" spans="1:14" ht="14.25" customHeight="1" x14ac:dyDescent="0.25">
      <c r="A16" s="149">
        <v>13</v>
      </c>
      <c r="B16" s="148" t="s">
        <v>357</v>
      </c>
      <c r="C16" s="113">
        <v>0</v>
      </c>
      <c r="D16" s="113">
        <v>1</v>
      </c>
      <c r="E16" s="113">
        <v>0</v>
      </c>
      <c r="F16" s="113">
        <v>0</v>
      </c>
      <c r="G16" s="113">
        <v>0</v>
      </c>
      <c r="H16" s="113">
        <v>1</v>
      </c>
      <c r="I16" s="113">
        <v>0</v>
      </c>
      <c r="J16" s="113">
        <v>1</v>
      </c>
      <c r="K16" s="113">
        <v>1</v>
      </c>
      <c r="L16" s="113">
        <v>1</v>
      </c>
      <c r="M16" s="113">
        <f t="shared" si="0"/>
        <v>5</v>
      </c>
      <c r="N16" s="130">
        <f t="shared" si="1"/>
        <v>0.5</v>
      </c>
    </row>
    <row r="17" spans="1:15" ht="14.25" customHeight="1" x14ac:dyDescent="0.25">
      <c r="A17" s="149">
        <v>14</v>
      </c>
      <c r="B17" s="148" t="s">
        <v>358</v>
      </c>
      <c r="C17" s="113">
        <v>1</v>
      </c>
      <c r="D17" s="113">
        <v>1</v>
      </c>
      <c r="E17" s="113">
        <v>1</v>
      </c>
      <c r="F17" s="113">
        <v>1</v>
      </c>
      <c r="G17" s="113">
        <v>1</v>
      </c>
      <c r="H17" s="113">
        <v>1</v>
      </c>
      <c r="I17" s="113">
        <v>1</v>
      </c>
      <c r="J17" s="113">
        <v>1</v>
      </c>
      <c r="K17" s="113">
        <v>1</v>
      </c>
      <c r="L17" s="113">
        <v>1</v>
      </c>
      <c r="M17" s="113">
        <f t="shared" si="0"/>
        <v>10</v>
      </c>
      <c r="N17" s="130">
        <f t="shared" si="1"/>
        <v>1</v>
      </c>
    </row>
    <row r="18" spans="1:15" ht="14.25" customHeight="1" x14ac:dyDescent="0.25">
      <c r="A18" s="149">
        <v>15</v>
      </c>
      <c r="B18" s="148" t="s">
        <v>359</v>
      </c>
      <c r="C18" s="113">
        <v>1</v>
      </c>
      <c r="D18" s="113">
        <v>1</v>
      </c>
      <c r="E18" s="113">
        <v>1</v>
      </c>
      <c r="F18" s="113">
        <v>0</v>
      </c>
      <c r="G18" s="113">
        <v>1</v>
      </c>
      <c r="H18" s="113">
        <v>1</v>
      </c>
      <c r="I18" s="113">
        <v>1</v>
      </c>
      <c r="J18" s="113">
        <v>1</v>
      </c>
      <c r="K18" s="113">
        <v>1</v>
      </c>
      <c r="L18" s="113">
        <v>1</v>
      </c>
      <c r="M18" s="113">
        <f t="shared" si="0"/>
        <v>9</v>
      </c>
      <c r="N18" s="130">
        <f t="shared" si="1"/>
        <v>0.9</v>
      </c>
    </row>
    <row r="19" spans="1:15" ht="14.25" customHeight="1" x14ac:dyDescent="0.25">
      <c r="A19" s="149">
        <v>16</v>
      </c>
      <c r="B19" s="148" t="s">
        <v>360</v>
      </c>
      <c r="C19" s="113">
        <v>1</v>
      </c>
      <c r="D19" s="113">
        <v>1</v>
      </c>
      <c r="E19" s="113">
        <v>1</v>
      </c>
      <c r="F19" s="113">
        <v>1</v>
      </c>
      <c r="G19" s="113">
        <v>1</v>
      </c>
      <c r="H19" s="113">
        <v>0</v>
      </c>
      <c r="I19" s="113">
        <v>1</v>
      </c>
      <c r="J19" s="113">
        <v>1</v>
      </c>
      <c r="K19" s="113">
        <v>1</v>
      </c>
      <c r="L19" s="113">
        <v>1</v>
      </c>
      <c r="M19" s="113">
        <f t="shared" si="0"/>
        <v>9</v>
      </c>
      <c r="N19" s="130">
        <f t="shared" si="1"/>
        <v>0.9</v>
      </c>
    </row>
    <row r="20" spans="1:15" ht="14.25" customHeight="1" x14ac:dyDescent="0.25">
      <c r="A20" s="119"/>
      <c r="B20" s="141" t="s">
        <v>342</v>
      </c>
      <c r="C20" s="113">
        <f t="shared" ref="C20:L20" si="2">SUM(C4:C19)</f>
        <v>12</v>
      </c>
      <c r="D20" s="113">
        <f t="shared" si="2"/>
        <v>13</v>
      </c>
      <c r="E20" s="113">
        <f t="shared" si="2"/>
        <v>12</v>
      </c>
      <c r="F20" s="113">
        <f t="shared" si="2"/>
        <v>12</v>
      </c>
      <c r="G20" s="113">
        <f t="shared" si="2"/>
        <v>11</v>
      </c>
      <c r="H20" s="113">
        <f t="shared" si="2"/>
        <v>12</v>
      </c>
      <c r="I20" s="113">
        <f t="shared" si="2"/>
        <v>12</v>
      </c>
      <c r="J20" s="113">
        <f t="shared" si="2"/>
        <v>12</v>
      </c>
      <c r="K20" s="113">
        <f t="shared" si="2"/>
        <v>13</v>
      </c>
      <c r="L20" s="113">
        <f t="shared" si="2"/>
        <v>13</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R354"/>
  <sheetViews>
    <sheetView topLeftCell="A2" workbookViewId="0"/>
  </sheetViews>
  <sheetFormatPr baseColWidth="10" defaultColWidth="14.42578125" defaultRowHeight="15" customHeight="1" x14ac:dyDescent="0.25"/>
  <cols>
    <col min="1" max="1" width="19.28515625" customWidth="1"/>
    <col min="2" max="2" width="36.85546875" customWidth="1"/>
    <col min="3" max="3" width="31.28515625" customWidth="1"/>
    <col min="4" max="4" width="36.7109375" customWidth="1"/>
    <col min="5" max="6" width="31.28515625" customWidth="1"/>
    <col min="7" max="7" width="33.5703125" customWidth="1"/>
    <col min="8" max="11" width="31.28515625" customWidth="1"/>
    <col min="12" max="12" width="53.85546875" customWidth="1"/>
    <col min="13" max="14" width="31.28515625" customWidth="1"/>
    <col min="15" max="15" width="37.5703125" customWidth="1"/>
    <col min="16" max="16" width="51.5703125" customWidth="1"/>
    <col min="17" max="17" width="34.28515625" customWidth="1"/>
    <col min="18" max="20" width="31" customWidth="1"/>
    <col min="21" max="21" width="25.28515625" customWidth="1"/>
    <col min="22" max="22" width="28" customWidth="1"/>
    <col min="23" max="24" width="29.5703125" customWidth="1"/>
    <col min="25" max="25" width="36.42578125" customWidth="1"/>
    <col min="26" max="26" width="35.7109375" customWidth="1"/>
    <col min="27" max="27" width="41" customWidth="1"/>
    <col min="28" max="28" width="38.28515625" customWidth="1"/>
    <col min="29" max="29" width="33.140625" customWidth="1"/>
    <col min="30" max="30" width="31.5703125" customWidth="1"/>
    <col min="31" max="31" width="35.85546875" customWidth="1"/>
    <col min="32" max="32" width="35.7109375" customWidth="1"/>
    <col min="33" max="33" width="31" customWidth="1"/>
    <col min="34" max="34" width="35.42578125" customWidth="1"/>
    <col min="35" max="35" width="26.7109375" customWidth="1"/>
    <col min="36" max="36" width="28.5703125" customWidth="1"/>
    <col min="37" max="37" width="28" customWidth="1"/>
    <col min="38" max="38" width="26.85546875" customWidth="1"/>
    <col min="39" max="39" width="26.42578125" customWidth="1"/>
    <col min="40" max="40" width="35.140625" customWidth="1"/>
    <col min="41" max="41" width="36.42578125" customWidth="1"/>
    <col min="42" max="42" width="33.7109375" customWidth="1"/>
    <col min="43" max="44" width="29.140625" customWidth="1"/>
    <col min="45" max="45" width="30.5703125" customWidth="1"/>
    <col min="46" max="46" width="37.5703125" customWidth="1"/>
    <col min="47" max="47" width="60.28515625" customWidth="1"/>
    <col min="48" max="48" width="57.5703125" customWidth="1"/>
    <col min="49" max="49" width="41.7109375" customWidth="1"/>
    <col min="50" max="50" width="28.5703125" customWidth="1"/>
    <col min="51" max="51" width="15.5703125" customWidth="1"/>
    <col min="52" max="52" width="13.7109375" customWidth="1"/>
    <col min="53" max="53" width="14.7109375" customWidth="1"/>
    <col min="54" max="96" width="10.7109375" customWidth="1"/>
  </cols>
  <sheetData>
    <row r="1" spans="1:73" ht="30" hidden="1" customHeight="1" x14ac:dyDescent="0.25">
      <c r="Q1" s="151"/>
      <c r="R1" s="151"/>
      <c r="S1" s="151"/>
      <c r="T1" s="152"/>
      <c r="U1" s="152"/>
      <c r="V1" s="152"/>
      <c r="W1" s="152"/>
      <c r="X1" s="152"/>
      <c r="Y1" s="152"/>
    </row>
    <row r="2" spans="1:73" ht="30" customHeight="1" x14ac:dyDescent="0.25">
      <c r="A2" s="442" t="s">
        <v>371</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4"/>
      <c r="AR2" s="445" t="s">
        <v>372</v>
      </c>
      <c r="AS2" s="446"/>
      <c r="AT2" s="446"/>
      <c r="AU2" s="446"/>
      <c r="AV2" s="446"/>
      <c r="AW2" s="446"/>
      <c r="AX2" s="447"/>
      <c r="AY2" s="450" t="s">
        <v>373</v>
      </c>
      <c r="AZ2" s="446"/>
      <c r="BA2" s="447"/>
    </row>
    <row r="3" spans="1:73" ht="30" customHeight="1" x14ac:dyDescent="0.25">
      <c r="A3" s="451" t="s">
        <v>374</v>
      </c>
      <c r="B3" s="418"/>
      <c r="C3" s="418"/>
      <c r="D3" s="418"/>
      <c r="E3" s="418"/>
      <c r="F3" s="418"/>
      <c r="G3" s="418"/>
      <c r="H3" s="418"/>
      <c r="I3" s="418"/>
      <c r="J3" s="418"/>
      <c r="K3" s="418"/>
      <c r="L3" s="418"/>
      <c r="M3" s="419"/>
      <c r="N3" s="153" t="s">
        <v>375</v>
      </c>
      <c r="O3" s="153" t="s">
        <v>376</v>
      </c>
      <c r="P3" s="153" t="s">
        <v>377</v>
      </c>
      <c r="Q3" s="154"/>
      <c r="R3" s="154"/>
      <c r="S3" s="154"/>
      <c r="T3" s="451" t="s">
        <v>378</v>
      </c>
      <c r="U3" s="418"/>
      <c r="V3" s="418"/>
      <c r="W3" s="418"/>
      <c r="X3" s="418"/>
      <c r="Y3" s="418"/>
      <c r="Z3" s="418"/>
      <c r="AA3" s="418"/>
      <c r="AB3" s="418"/>
      <c r="AC3" s="418"/>
      <c r="AD3" s="418"/>
      <c r="AE3" s="418"/>
      <c r="AF3" s="418"/>
      <c r="AG3" s="418"/>
      <c r="AH3" s="419"/>
      <c r="AI3" s="452" t="s">
        <v>379</v>
      </c>
      <c r="AJ3" s="418"/>
      <c r="AK3" s="418"/>
      <c r="AL3" s="418"/>
      <c r="AM3" s="418"/>
      <c r="AN3" s="418"/>
      <c r="AO3" s="418"/>
      <c r="AP3" s="418"/>
      <c r="AQ3" s="453"/>
      <c r="AR3" s="448"/>
      <c r="AS3" s="435"/>
      <c r="AT3" s="435"/>
      <c r="AU3" s="435"/>
      <c r="AV3" s="435"/>
      <c r="AW3" s="435"/>
      <c r="AX3" s="449"/>
      <c r="AY3" s="448"/>
      <c r="AZ3" s="435"/>
      <c r="BA3" s="449"/>
    </row>
    <row r="4" spans="1:73" ht="101.25" customHeight="1" x14ac:dyDescent="0.25">
      <c r="A4" s="155" t="s">
        <v>2</v>
      </c>
      <c r="B4" s="156" t="s">
        <v>3</v>
      </c>
      <c r="C4" s="155" t="s">
        <v>4</v>
      </c>
      <c r="D4" s="156" t="s">
        <v>5</v>
      </c>
      <c r="E4" s="156" t="s">
        <v>6</v>
      </c>
      <c r="F4" s="156" t="s">
        <v>7</v>
      </c>
      <c r="G4" s="156" t="s">
        <v>8</v>
      </c>
      <c r="H4" s="156" t="s">
        <v>9</v>
      </c>
      <c r="I4" s="156" t="s">
        <v>10</v>
      </c>
      <c r="J4" s="156" t="s">
        <v>11</v>
      </c>
      <c r="K4" s="156" t="s">
        <v>12</v>
      </c>
      <c r="L4" s="156" t="s">
        <v>13</v>
      </c>
      <c r="M4" s="156" t="s">
        <v>380</v>
      </c>
      <c r="N4" s="156" t="s">
        <v>381</v>
      </c>
      <c r="O4" s="156" t="s">
        <v>382</v>
      </c>
      <c r="P4" s="156" t="s">
        <v>383</v>
      </c>
      <c r="Q4" s="157" t="s">
        <v>384</v>
      </c>
      <c r="R4" s="157" t="s">
        <v>385</v>
      </c>
      <c r="S4" s="157" t="s">
        <v>386</v>
      </c>
      <c r="T4" s="156" t="s">
        <v>387</v>
      </c>
      <c r="U4" s="156" t="s">
        <v>388</v>
      </c>
      <c r="V4" s="156" t="s">
        <v>389</v>
      </c>
      <c r="W4" s="156" t="s">
        <v>390</v>
      </c>
      <c r="X4" s="156" t="s">
        <v>391</v>
      </c>
      <c r="Y4" s="156" t="s">
        <v>392</v>
      </c>
      <c r="Z4" s="156" t="s">
        <v>393</v>
      </c>
      <c r="AA4" s="156" t="s">
        <v>394</v>
      </c>
      <c r="AB4" s="156" t="s">
        <v>395</v>
      </c>
      <c r="AC4" s="156" t="s">
        <v>396</v>
      </c>
      <c r="AD4" s="156" t="s">
        <v>397</v>
      </c>
      <c r="AE4" s="156" t="s">
        <v>398</v>
      </c>
      <c r="AF4" s="156" t="s">
        <v>399</v>
      </c>
      <c r="AG4" s="156" t="s">
        <v>400</v>
      </c>
      <c r="AH4" s="156" t="s">
        <v>401</v>
      </c>
      <c r="AI4" s="156" t="s">
        <v>402</v>
      </c>
      <c r="AJ4" s="156" t="s">
        <v>403</v>
      </c>
      <c r="AK4" s="156" t="s">
        <v>404</v>
      </c>
      <c r="AL4" s="156" t="s">
        <v>405</v>
      </c>
      <c r="AM4" s="156" t="s">
        <v>406</v>
      </c>
      <c r="AN4" s="156" t="s">
        <v>407</v>
      </c>
      <c r="AO4" s="156" t="s">
        <v>408</v>
      </c>
      <c r="AP4" s="156" t="s">
        <v>409</v>
      </c>
      <c r="AQ4" s="156" t="s">
        <v>410</v>
      </c>
      <c r="AR4" s="158" t="s">
        <v>411</v>
      </c>
      <c r="AS4" s="158" t="s">
        <v>412</v>
      </c>
      <c r="AT4" s="158" t="s">
        <v>413</v>
      </c>
      <c r="AU4" s="158" t="s">
        <v>414</v>
      </c>
      <c r="AV4" s="159" t="s">
        <v>415</v>
      </c>
      <c r="AW4" s="159" t="s">
        <v>416</v>
      </c>
      <c r="AX4" s="159" t="s">
        <v>417</v>
      </c>
      <c r="AY4" s="160" t="s">
        <v>418</v>
      </c>
      <c r="AZ4" s="161" t="s">
        <v>419</v>
      </c>
      <c r="BA4" s="162" t="s">
        <v>420</v>
      </c>
      <c r="BB4" s="163"/>
      <c r="BC4" s="163"/>
      <c r="BD4" s="163"/>
      <c r="BE4" s="163"/>
      <c r="BF4" s="163"/>
      <c r="BG4" s="163"/>
      <c r="BH4" s="163"/>
      <c r="BI4" s="163"/>
      <c r="BJ4" s="163"/>
      <c r="BK4" s="163"/>
      <c r="BL4" s="163"/>
      <c r="BM4" s="163"/>
      <c r="BN4" s="163"/>
      <c r="BO4" s="163"/>
      <c r="BP4" s="163"/>
      <c r="BQ4" s="163"/>
      <c r="BR4" s="163"/>
      <c r="BS4" s="163"/>
      <c r="BT4" s="163"/>
      <c r="BU4" s="163"/>
    </row>
    <row r="5" spans="1:73" ht="15.75" customHeight="1" x14ac:dyDescent="0.25">
      <c r="A5" s="112" t="s">
        <v>47</v>
      </c>
      <c r="B5" s="112" t="s">
        <v>48</v>
      </c>
      <c r="C5" s="112" t="s">
        <v>49</v>
      </c>
      <c r="D5" s="112" t="s">
        <v>421</v>
      </c>
      <c r="E5" s="112">
        <v>3223066569</v>
      </c>
      <c r="F5" s="112" t="s">
        <v>422</v>
      </c>
      <c r="G5" s="112" t="s">
        <v>423</v>
      </c>
      <c r="H5" s="112">
        <v>3002155580</v>
      </c>
      <c r="I5" s="112" t="s">
        <v>424</v>
      </c>
      <c r="J5" s="112" t="s">
        <v>425</v>
      </c>
      <c r="K5" s="112">
        <v>318561245</v>
      </c>
      <c r="L5" s="164" t="s">
        <v>426</v>
      </c>
      <c r="M5" s="165"/>
      <c r="N5" s="166" t="s">
        <v>335</v>
      </c>
      <c r="O5" s="166" t="s">
        <v>335</v>
      </c>
      <c r="P5" s="166" t="s">
        <v>335</v>
      </c>
      <c r="Q5" s="166" t="s">
        <v>335</v>
      </c>
      <c r="R5" s="166" t="s">
        <v>335</v>
      </c>
      <c r="S5" s="166" t="s">
        <v>335</v>
      </c>
      <c r="T5" s="166" t="s">
        <v>335</v>
      </c>
      <c r="U5" s="166" t="s">
        <v>335</v>
      </c>
      <c r="V5" s="166" t="s">
        <v>335</v>
      </c>
      <c r="W5" s="166" t="s">
        <v>427</v>
      </c>
      <c r="X5" s="166" t="s">
        <v>427</v>
      </c>
      <c r="Y5" s="166" t="s">
        <v>335</v>
      </c>
      <c r="Z5" s="166" t="s">
        <v>427</v>
      </c>
      <c r="AA5" s="166" t="s">
        <v>427</v>
      </c>
      <c r="AB5" s="166" t="s">
        <v>427</v>
      </c>
      <c r="AC5" s="166" t="s">
        <v>335</v>
      </c>
      <c r="AD5" s="166" t="s">
        <v>427</v>
      </c>
      <c r="AE5" s="166" t="s">
        <v>427</v>
      </c>
      <c r="AF5" s="166" t="s">
        <v>335</v>
      </c>
      <c r="AG5" s="166" t="s">
        <v>427</v>
      </c>
      <c r="AH5" s="166" t="s">
        <v>427</v>
      </c>
      <c r="AI5" s="166" t="s">
        <v>335</v>
      </c>
      <c r="AJ5" s="166" t="s">
        <v>427</v>
      </c>
      <c r="AK5" s="166" t="s">
        <v>335</v>
      </c>
      <c r="AL5" s="166" t="s">
        <v>427</v>
      </c>
      <c r="AM5" s="166" t="s">
        <v>335</v>
      </c>
      <c r="AN5" s="166" t="s">
        <v>335</v>
      </c>
      <c r="AO5" s="166" t="s">
        <v>335</v>
      </c>
      <c r="AP5" s="166" t="s">
        <v>335</v>
      </c>
      <c r="AQ5" s="166" t="s">
        <v>428</v>
      </c>
      <c r="AR5" s="165">
        <v>1</v>
      </c>
      <c r="AS5" s="166">
        <v>1</v>
      </c>
      <c r="AT5" s="166">
        <v>1</v>
      </c>
      <c r="AU5" s="166">
        <v>6</v>
      </c>
      <c r="AV5" s="166">
        <v>5</v>
      </c>
      <c r="AW5" s="112">
        <f t="shared" ref="AW5:AW34" si="0">SUM(AR5:AV5)</f>
        <v>14</v>
      </c>
      <c r="AX5" s="167">
        <f t="shared" ref="AX5:AX34" si="1">(AW5/14)</f>
        <v>1</v>
      </c>
      <c r="AY5" s="168">
        <f>AVERAGE(AX5:AX12)</f>
        <v>0.9285714285714286</v>
      </c>
      <c r="AZ5" s="169"/>
      <c r="BA5" s="170"/>
      <c r="BB5" s="171"/>
      <c r="BC5" s="171"/>
      <c r="BD5" s="171"/>
      <c r="BE5" s="171"/>
      <c r="BF5" s="171"/>
      <c r="BG5" s="171"/>
      <c r="BH5" s="171"/>
      <c r="BI5" s="171"/>
      <c r="BJ5" s="171"/>
      <c r="BK5" s="171"/>
      <c r="BL5" s="171"/>
      <c r="BM5" s="171"/>
      <c r="BN5" s="171"/>
      <c r="BO5" s="171"/>
      <c r="BP5" s="171"/>
      <c r="BQ5" s="171"/>
      <c r="BR5" s="171"/>
      <c r="BS5" s="171"/>
      <c r="BT5" s="171"/>
      <c r="BU5" s="171"/>
    </row>
    <row r="6" spans="1:73" ht="15.75" customHeight="1" x14ac:dyDescent="0.25">
      <c r="A6" s="112" t="s">
        <v>47</v>
      </c>
      <c r="B6" s="112" t="s">
        <v>48</v>
      </c>
      <c r="C6" s="112" t="s">
        <v>52</v>
      </c>
      <c r="D6" s="112" t="s">
        <v>421</v>
      </c>
      <c r="E6" s="112">
        <v>3223066559</v>
      </c>
      <c r="F6" s="112" t="s">
        <v>422</v>
      </c>
      <c r="G6" s="112" t="s">
        <v>423</v>
      </c>
      <c r="H6" s="112">
        <v>3002155580</v>
      </c>
      <c r="I6" s="112" t="s">
        <v>424</v>
      </c>
      <c r="J6" s="112" t="s">
        <v>429</v>
      </c>
      <c r="K6" s="112">
        <v>3112238116</v>
      </c>
      <c r="L6" s="172" t="s">
        <v>430</v>
      </c>
      <c r="M6" s="173"/>
      <c r="N6" s="174" t="s">
        <v>335</v>
      </c>
      <c r="O6" s="174" t="s">
        <v>335</v>
      </c>
      <c r="P6" s="174" t="s">
        <v>335</v>
      </c>
      <c r="Q6" s="174" t="s">
        <v>335</v>
      </c>
      <c r="R6" s="174" t="s">
        <v>335</v>
      </c>
      <c r="S6" s="174" t="s">
        <v>335</v>
      </c>
      <c r="T6" s="174" t="s">
        <v>335</v>
      </c>
      <c r="U6" s="174" t="s">
        <v>335</v>
      </c>
      <c r="V6" s="174" t="s">
        <v>335</v>
      </c>
      <c r="W6" s="174" t="s">
        <v>427</v>
      </c>
      <c r="X6" s="174" t="s">
        <v>427</v>
      </c>
      <c r="Y6" s="174" t="s">
        <v>335</v>
      </c>
      <c r="Z6" s="174" t="s">
        <v>427</v>
      </c>
      <c r="AA6" s="174" t="s">
        <v>427</v>
      </c>
      <c r="AB6" s="174" t="s">
        <v>427</v>
      </c>
      <c r="AC6" s="174" t="s">
        <v>427</v>
      </c>
      <c r="AD6" s="174" t="s">
        <v>427</v>
      </c>
      <c r="AE6" s="174" t="s">
        <v>427</v>
      </c>
      <c r="AF6" s="174" t="s">
        <v>427</v>
      </c>
      <c r="AG6" s="174" t="s">
        <v>427</v>
      </c>
      <c r="AH6" s="174" t="s">
        <v>427</v>
      </c>
      <c r="AI6" s="174" t="s">
        <v>335</v>
      </c>
      <c r="AJ6" s="174" t="s">
        <v>427</v>
      </c>
      <c r="AK6" s="174" t="s">
        <v>427</v>
      </c>
      <c r="AL6" s="174" t="s">
        <v>335</v>
      </c>
      <c r="AM6" s="174" t="s">
        <v>335</v>
      </c>
      <c r="AN6" s="174" t="s">
        <v>335</v>
      </c>
      <c r="AO6" s="174" t="s">
        <v>335</v>
      </c>
      <c r="AP6" s="174" t="s">
        <v>335</v>
      </c>
      <c r="AQ6" s="174" t="s">
        <v>428</v>
      </c>
      <c r="AR6" s="173">
        <v>1</v>
      </c>
      <c r="AS6" s="174">
        <v>1</v>
      </c>
      <c r="AT6" s="174">
        <v>1</v>
      </c>
      <c r="AU6" s="174">
        <v>5</v>
      </c>
      <c r="AV6" s="174">
        <v>5</v>
      </c>
      <c r="AW6" s="112">
        <f t="shared" si="0"/>
        <v>13</v>
      </c>
      <c r="AX6" s="167">
        <f t="shared" si="1"/>
        <v>0.9285714285714286</v>
      </c>
      <c r="AY6" s="175"/>
      <c r="AZ6" s="176"/>
      <c r="BA6" s="177"/>
      <c r="BB6" s="171"/>
      <c r="BC6" s="171"/>
      <c r="BD6" s="171"/>
      <c r="BE6" s="171"/>
      <c r="BF6" s="171"/>
      <c r="BG6" s="171"/>
      <c r="BH6" s="171"/>
      <c r="BI6" s="171"/>
      <c r="BJ6" s="171"/>
      <c r="BK6" s="171"/>
      <c r="BL6" s="171"/>
      <c r="BM6" s="171"/>
      <c r="BN6" s="171"/>
      <c r="BO6" s="171"/>
      <c r="BP6" s="171"/>
      <c r="BQ6" s="171"/>
      <c r="BR6" s="171"/>
      <c r="BS6" s="171"/>
      <c r="BT6" s="171"/>
      <c r="BU6" s="171"/>
    </row>
    <row r="7" spans="1:73" ht="15.75" customHeight="1" x14ac:dyDescent="0.25">
      <c r="A7" s="112" t="s">
        <v>47</v>
      </c>
      <c r="B7" s="112" t="s">
        <v>48</v>
      </c>
      <c r="C7" s="112" t="s">
        <v>53</v>
      </c>
      <c r="D7" s="112" t="s">
        <v>421</v>
      </c>
      <c r="E7" s="112">
        <v>3223066569</v>
      </c>
      <c r="F7" s="112" t="s">
        <v>422</v>
      </c>
      <c r="G7" s="112" t="s">
        <v>423</v>
      </c>
      <c r="H7" s="112">
        <v>3002155580</v>
      </c>
      <c r="I7" s="112" t="s">
        <v>424</v>
      </c>
      <c r="J7" s="112" t="s">
        <v>431</v>
      </c>
      <c r="K7" s="112">
        <v>3142707215</v>
      </c>
      <c r="L7" s="172" t="s">
        <v>432</v>
      </c>
      <c r="M7" s="173"/>
      <c r="N7" s="174" t="s">
        <v>335</v>
      </c>
      <c r="O7" s="174" t="s">
        <v>335</v>
      </c>
      <c r="P7" s="174" t="s">
        <v>335</v>
      </c>
      <c r="Q7" s="174" t="s">
        <v>335</v>
      </c>
      <c r="R7" s="174" t="s">
        <v>335</v>
      </c>
      <c r="S7" s="174" t="s">
        <v>335</v>
      </c>
      <c r="T7" s="174" t="s">
        <v>335</v>
      </c>
      <c r="U7" s="174" t="s">
        <v>335</v>
      </c>
      <c r="V7" s="174" t="s">
        <v>335</v>
      </c>
      <c r="W7" s="174" t="s">
        <v>427</v>
      </c>
      <c r="X7" s="174" t="s">
        <v>427</v>
      </c>
      <c r="Y7" s="174" t="s">
        <v>427</v>
      </c>
      <c r="Z7" s="174" t="s">
        <v>427</v>
      </c>
      <c r="AA7" s="174" t="s">
        <v>427</v>
      </c>
      <c r="AB7" s="174" t="s">
        <v>427</v>
      </c>
      <c r="AC7" s="174" t="s">
        <v>427</v>
      </c>
      <c r="AD7" s="174" t="s">
        <v>427</v>
      </c>
      <c r="AE7" s="174" t="s">
        <v>427</v>
      </c>
      <c r="AF7" s="174" t="s">
        <v>335</v>
      </c>
      <c r="AG7" s="174" t="s">
        <v>427</v>
      </c>
      <c r="AH7" s="174" t="s">
        <v>427</v>
      </c>
      <c r="AI7" s="174" t="s">
        <v>335</v>
      </c>
      <c r="AJ7" s="174" t="s">
        <v>427</v>
      </c>
      <c r="AK7" s="174" t="s">
        <v>427</v>
      </c>
      <c r="AL7" s="174" t="s">
        <v>335</v>
      </c>
      <c r="AM7" s="174" t="s">
        <v>335</v>
      </c>
      <c r="AN7" s="174" t="s">
        <v>335</v>
      </c>
      <c r="AO7" s="174" t="s">
        <v>335</v>
      </c>
      <c r="AP7" s="174" t="s">
        <v>335</v>
      </c>
      <c r="AQ7" s="174" t="s">
        <v>428</v>
      </c>
      <c r="AR7" s="173">
        <v>1</v>
      </c>
      <c r="AS7" s="174">
        <v>1</v>
      </c>
      <c r="AT7" s="174">
        <v>1</v>
      </c>
      <c r="AU7" s="174">
        <v>4</v>
      </c>
      <c r="AV7" s="174">
        <v>5</v>
      </c>
      <c r="AW7" s="112">
        <f t="shared" si="0"/>
        <v>12</v>
      </c>
      <c r="AX7" s="167">
        <f t="shared" si="1"/>
        <v>0.8571428571428571</v>
      </c>
      <c r="AY7" s="175"/>
      <c r="AZ7" s="176"/>
      <c r="BA7" s="177"/>
      <c r="BB7" s="171"/>
      <c r="BC7" s="171"/>
      <c r="BD7" s="171"/>
      <c r="BE7" s="171"/>
      <c r="BF7" s="171"/>
      <c r="BG7" s="171"/>
      <c r="BH7" s="171"/>
      <c r="BI7" s="171"/>
      <c r="BJ7" s="171"/>
      <c r="BK7" s="171"/>
      <c r="BL7" s="171"/>
      <c r="BM7" s="171"/>
      <c r="BN7" s="171"/>
      <c r="BO7" s="171"/>
      <c r="BP7" s="171"/>
      <c r="BQ7" s="171"/>
      <c r="BR7" s="171"/>
      <c r="BS7" s="171"/>
      <c r="BT7" s="171"/>
      <c r="BU7" s="171"/>
    </row>
    <row r="8" spans="1:73" ht="15.75" customHeight="1" x14ac:dyDescent="0.25">
      <c r="A8" s="112" t="s">
        <v>47</v>
      </c>
      <c r="B8" s="112" t="s">
        <v>48</v>
      </c>
      <c r="C8" s="112" t="s">
        <v>54</v>
      </c>
      <c r="D8" s="112" t="s">
        <v>421</v>
      </c>
      <c r="E8" s="112">
        <v>3223066569</v>
      </c>
      <c r="F8" s="112" t="s">
        <v>422</v>
      </c>
      <c r="G8" s="112" t="s">
        <v>423</v>
      </c>
      <c r="H8" s="112">
        <v>3002155580</v>
      </c>
      <c r="I8" s="112" t="s">
        <v>424</v>
      </c>
      <c r="J8" s="112" t="s">
        <v>433</v>
      </c>
      <c r="K8" s="112">
        <v>3212078345</v>
      </c>
      <c r="L8" s="172" t="s">
        <v>434</v>
      </c>
      <c r="M8" s="178">
        <v>44182</v>
      </c>
      <c r="N8" s="174" t="s">
        <v>335</v>
      </c>
      <c r="O8" s="174" t="s">
        <v>335</v>
      </c>
      <c r="P8" s="174" t="s">
        <v>335</v>
      </c>
      <c r="Q8" s="174" t="s">
        <v>335</v>
      </c>
      <c r="R8" s="174" t="s">
        <v>335</v>
      </c>
      <c r="S8" s="174" t="s">
        <v>335</v>
      </c>
      <c r="T8" s="174" t="s">
        <v>335</v>
      </c>
      <c r="U8" s="174" t="s">
        <v>335</v>
      </c>
      <c r="V8" s="174" t="s">
        <v>335</v>
      </c>
      <c r="W8" s="174" t="s">
        <v>427</v>
      </c>
      <c r="X8" s="174" t="s">
        <v>427</v>
      </c>
      <c r="Y8" s="174" t="s">
        <v>427</v>
      </c>
      <c r="Z8" s="174" t="s">
        <v>427</v>
      </c>
      <c r="AA8" s="174" t="s">
        <v>427</v>
      </c>
      <c r="AB8" s="174" t="s">
        <v>427</v>
      </c>
      <c r="AC8" s="174" t="s">
        <v>427</v>
      </c>
      <c r="AD8" s="174" t="s">
        <v>427</v>
      </c>
      <c r="AE8" s="174" t="s">
        <v>427</v>
      </c>
      <c r="AF8" s="174" t="s">
        <v>335</v>
      </c>
      <c r="AG8" s="174" t="s">
        <v>427</v>
      </c>
      <c r="AH8" s="174" t="s">
        <v>427</v>
      </c>
      <c r="AI8" s="174" t="s">
        <v>335</v>
      </c>
      <c r="AJ8" s="174" t="s">
        <v>427</v>
      </c>
      <c r="AK8" s="174" t="s">
        <v>427</v>
      </c>
      <c r="AL8" s="174" t="s">
        <v>335</v>
      </c>
      <c r="AM8" s="174" t="s">
        <v>335</v>
      </c>
      <c r="AN8" s="174" t="s">
        <v>335</v>
      </c>
      <c r="AO8" s="174" t="s">
        <v>335</v>
      </c>
      <c r="AP8" s="174" t="s">
        <v>335</v>
      </c>
      <c r="AQ8" s="174" t="s">
        <v>335</v>
      </c>
      <c r="AR8" s="173">
        <v>1</v>
      </c>
      <c r="AS8" s="174">
        <v>1</v>
      </c>
      <c r="AT8" s="174">
        <v>1</v>
      </c>
      <c r="AU8" s="174">
        <v>4</v>
      </c>
      <c r="AV8" s="174">
        <v>5</v>
      </c>
      <c r="AW8" s="112">
        <f t="shared" si="0"/>
        <v>12</v>
      </c>
      <c r="AX8" s="167">
        <f t="shared" si="1"/>
        <v>0.8571428571428571</v>
      </c>
      <c r="AY8" s="175"/>
      <c r="AZ8" s="176"/>
      <c r="BA8" s="177"/>
      <c r="BB8" s="171"/>
      <c r="BC8" s="171"/>
      <c r="BD8" s="171"/>
      <c r="BE8" s="171"/>
      <c r="BF8" s="171"/>
      <c r="BG8" s="171"/>
      <c r="BH8" s="171"/>
      <c r="BI8" s="171"/>
      <c r="BJ8" s="171"/>
      <c r="BK8" s="171"/>
      <c r="BL8" s="171"/>
      <c r="BM8" s="171"/>
      <c r="BN8" s="171"/>
      <c r="BO8" s="171"/>
      <c r="BP8" s="171"/>
      <c r="BQ8" s="171"/>
      <c r="BR8" s="171"/>
      <c r="BS8" s="171"/>
      <c r="BT8" s="171"/>
      <c r="BU8" s="171"/>
    </row>
    <row r="9" spans="1:73" ht="15.75" x14ac:dyDescent="0.25">
      <c r="A9" s="112" t="s">
        <v>47</v>
      </c>
      <c r="B9" s="112" t="s">
        <v>48</v>
      </c>
      <c r="C9" s="112" t="s">
        <v>55</v>
      </c>
      <c r="D9" s="112" t="s">
        <v>421</v>
      </c>
      <c r="E9" s="112">
        <v>3223066569</v>
      </c>
      <c r="F9" s="112" t="s">
        <v>422</v>
      </c>
      <c r="G9" s="112" t="s">
        <v>423</v>
      </c>
      <c r="H9" s="112">
        <v>3002155580</v>
      </c>
      <c r="I9" s="112" t="s">
        <v>424</v>
      </c>
      <c r="J9" s="112" t="s">
        <v>435</v>
      </c>
      <c r="K9" s="112">
        <v>3112341796</v>
      </c>
      <c r="L9" s="179" t="s">
        <v>436</v>
      </c>
      <c r="M9" s="180"/>
      <c r="N9" s="181" t="s">
        <v>335</v>
      </c>
      <c r="O9" s="181" t="s">
        <v>335</v>
      </c>
      <c r="P9" s="181" t="s">
        <v>335</v>
      </c>
      <c r="Q9" s="174" t="s">
        <v>335</v>
      </c>
      <c r="R9" s="174" t="s">
        <v>335</v>
      </c>
      <c r="S9" s="174" t="s">
        <v>335</v>
      </c>
      <c r="T9" s="181" t="s">
        <v>335</v>
      </c>
      <c r="U9" s="181" t="s">
        <v>335</v>
      </c>
      <c r="V9" s="181" t="s">
        <v>335</v>
      </c>
      <c r="W9" s="181" t="s">
        <v>427</v>
      </c>
      <c r="X9" s="181" t="s">
        <v>427</v>
      </c>
      <c r="Y9" s="181" t="s">
        <v>335</v>
      </c>
      <c r="Z9" s="181" t="s">
        <v>427</v>
      </c>
      <c r="AA9" s="181" t="s">
        <v>427</v>
      </c>
      <c r="AB9" s="181" t="s">
        <v>427</v>
      </c>
      <c r="AC9" s="181" t="s">
        <v>427</v>
      </c>
      <c r="AD9" s="181" t="s">
        <v>427</v>
      </c>
      <c r="AE9" s="181" t="s">
        <v>427</v>
      </c>
      <c r="AF9" s="181" t="s">
        <v>335</v>
      </c>
      <c r="AG9" s="181" t="s">
        <v>427</v>
      </c>
      <c r="AH9" s="181" t="s">
        <v>427</v>
      </c>
      <c r="AI9" s="181" t="s">
        <v>335</v>
      </c>
      <c r="AJ9" s="181" t="s">
        <v>427</v>
      </c>
      <c r="AK9" s="181" t="s">
        <v>335</v>
      </c>
      <c r="AL9" s="181" t="s">
        <v>427</v>
      </c>
      <c r="AM9" s="181" t="s">
        <v>335</v>
      </c>
      <c r="AN9" s="181" t="s">
        <v>335</v>
      </c>
      <c r="AO9" s="181" t="s">
        <v>335</v>
      </c>
      <c r="AP9" s="181" t="s">
        <v>335</v>
      </c>
      <c r="AQ9" s="181" t="s">
        <v>335</v>
      </c>
      <c r="AR9" s="180">
        <v>1</v>
      </c>
      <c r="AS9" s="181">
        <v>1</v>
      </c>
      <c r="AT9" s="181">
        <v>1</v>
      </c>
      <c r="AU9" s="181">
        <v>4</v>
      </c>
      <c r="AV9" s="181">
        <v>5</v>
      </c>
      <c r="AW9" s="112">
        <f t="shared" si="0"/>
        <v>12</v>
      </c>
      <c r="AX9" s="167">
        <f t="shared" si="1"/>
        <v>0.8571428571428571</v>
      </c>
      <c r="AY9" s="175"/>
      <c r="AZ9" s="176"/>
      <c r="BA9" s="177"/>
      <c r="BB9" s="182"/>
      <c r="BC9" s="182"/>
      <c r="BD9" s="182"/>
      <c r="BE9" s="182"/>
      <c r="BF9" s="182"/>
      <c r="BG9" s="182"/>
      <c r="BH9" s="182"/>
      <c r="BI9" s="182"/>
      <c r="BJ9" s="182"/>
      <c r="BK9" s="182"/>
      <c r="BL9" s="182"/>
      <c r="BM9" s="182"/>
      <c r="BN9" s="182"/>
      <c r="BO9" s="182"/>
      <c r="BP9" s="182"/>
      <c r="BQ9" s="182"/>
      <c r="BR9" s="182"/>
      <c r="BS9" s="182"/>
      <c r="BT9" s="182"/>
      <c r="BU9" s="182"/>
    </row>
    <row r="10" spans="1:73" ht="30" x14ac:dyDescent="0.25">
      <c r="A10" s="112" t="s">
        <v>47</v>
      </c>
      <c r="B10" s="112" t="s">
        <v>48</v>
      </c>
      <c r="C10" s="112" t="s">
        <v>56</v>
      </c>
      <c r="D10" s="112" t="s">
        <v>421</v>
      </c>
      <c r="E10" s="112">
        <v>3223066569</v>
      </c>
      <c r="F10" s="112" t="s">
        <v>422</v>
      </c>
      <c r="G10" s="112" t="s">
        <v>423</v>
      </c>
      <c r="H10" s="112">
        <v>3002155580</v>
      </c>
      <c r="I10" s="112" t="s">
        <v>424</v>
      </c>
      <c r="J10" s="112" t="s">
        <v>437</v>
      </c>
      <c r="K10" s="112">
        <v>3214630663</v>
      </c>
      <c r="L10" s="179" t="s">
        <v>438</v>
      </c>
      <c r="M10" s="183">
        <v>44161</v>
      </c>
      <c r="N10" s="181" t="s">
        <v>335</v>
      </c>
      <c r="O10" s="181" t="s">
        <v>335</v>
      </c>
      <c r="P10" s="181" t="s">
        <v>335</v>
      </c>
      <c r="Q10" s="174" t="s">
        <v>335</v>
      </c>
      <c r="R10" s="174" t="s">
        <v>335</v>
      </c>
      <c r="S10" s="174" t="s">
        <v>335</v>
      </c>
      <c r="T10" s="181" t="s">
        <v>335</v>
      </c>
      <c r="U10" s="181" t="s">
        <v>335</v>
      </c>
      <c r="V10" s="181" t="s">
        <v>335</v>
      </c>
      <c r="W10" s="181" t="s">
        <v>427</v>
      </c>
      <c r="X10" s="181" t="s">
        <v>427</v>
      </c>
      <c r="Y10" s="181" t="s">
        <v>335</v>
      </c>
      <c r="Z10" s="181" t="s">
        <v>427</v>
      </c>
      <c r="AA10" s="181" t="s">
        <v>427</v>
      </c>
      <c r="AB10" s="181" t="s">
        <v>427</v>
      </c>
      <c r="AC10" s="181" t="s">
        <v>335</v>
      </c>
      <c r="AD10" s="181" t="s">
        <v>427</v>
      </c>
      <c r="AE10" s="181" t="s">
        <v>427</v>
      </c>
      <c r="AF10" s="181" t="s">
        <v>427</v>
      </c>
      <c r="AG10" s="181" t="s">
        <v>427</v>
      </c>
      <c r="AH10" s="181" t="s">
        <v>427</v>
      </c>
      <c r="AI10" s="181" t="s">
        <v>335</v>
      </c>
      <c r="AJ10" s="181" t="s">
        <v>427</v>
      </c>
      <c r="AK10" s="181" t="s">
        <v>427</v>
      </c>
      <c r="AL10" s="181" t="s">
        <v>335</v>
      </c>
      <c r="AM10" s="181" t="s">
        <v>335</v>
      </c>
      <c r="AN10" s="181" t="s">
        <v>335</v>
      </c>
      <c r="AO10" s="181" t="s">
        <v>335</v>
      </c>
      <c r="AP10" s="181" t="s">
        <v>335</v>
      </c>
      <c r="AQ10" s="181" t="s">
        <v>428</v>
      </c>
      <c r="AR10" s="180">
        <v>1</v>
      </c>
      <c r="AS10" s="181">
        <v>1</v>
      </c>
      <c r="AT10" s="181">
        <v>1</v>
      </c>
      <c r="AU10" s="181">
        <v>6</v>
      </c>
      <c r="AV10" s="181">
        <v>5</v>
      </c>
      <c r="AW10" s="112">
        <f t="shared" si="0"/>
        <v>14</v>
      </c>
      <c r="AX10" s="167">
        <f t="shared" si="1"/>
        <v>1</v>
      </c>
      <c r="AY10" s="175"/>
      <c r="AZ10" s="176"/>
      <c r="BA10" s="177"/>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15.75" customHeight="1" x14ac:dyDescent="0.25">
      <c r="A11" s="112" t="s">
        <v>47</v>
      </c>
      <c r="B11" s="112" t="s">
        <v>48</v>
      </c>
      <c r="C11" s="112" t="s">
        <v>57</v>
      </c>
      <c r="D11" s="112" t="s">
        <v>421</v>
      </c>
      <c r="E11" s="112">
        <v>3223066569</v>
      </c>
      <c r="F11" s="112" t="s">
        <v>422</v>
      </c>
      <c r="G11" s="112" t="s">
        <v>423</v>
      </c>
      <c r="H11" s="112">
        <v>3002155580</v>
      </c>
      <c r="I11" s="112" t="s">
        <v>424</v>
      </c>
      <c r="J11" s="112" t="s">
        <v>439</v>
      </c>
      <c r="K11" s="112">
        <v>3203949068</v>
      </c>
      <c r="L11" s="184" t="s">
        <v>440</v>
      </c>
      <c r="M11" s="180"/>
      <c r="N11" s="181" t="s">
        <v>335</v>
      </c>
      <c r="O11" s="181" t="s">
        <v>335</v>
      </c>
      <c r="P11" s="181" t="s">
        <v>335</v>
      </c>
      <c r="Q11" s="174" t="s">
        <v>335</v>
      </c>
      <c r="R11" s="174" t="s">
        <v>335</v>
      </c>
      <c r="S11" s="174" t="s">
        <v>335</v>
      </c>
      <c r="T11" s="181" t="s">
        <v>335</v>
      </c>
      <c r="U11" s="181" t="s">
        <v>335</v>
      </c>
      <c r="V11" s="181" t="s">
        <v>335</v>
      </c>
      <c r="W11" s="181" t="s">
        <v>427</v>
      </c>
      <c r="X11" s="181" t="s">
        <v>427</v>
      </c>
      <c r="Y11" s="181" t="s">
        <v>427</v>
      </c>
      <c r="Z11" s="181" t="s">
        <v>427</v>
      </c>
      <c r="AA11" s="181" t="s">
        <v>427</v>
      </c>
      <c r="AB11" s="181" t="s">
        <v>427</v>
      </c>
      <c r="AC11" s="181" t="s">
        <v>427</v>
      </c>
      <c r="AD11" s="181" t="s">
        <v>427</v>
      </c>
      <c r="AE11" s="181" t="s">
        <v>427</v>
      </c>
      <c r="AF11" s="181" t="s">
        <v>335</v>
      </c>
      <c r="AG11" s="181" t="s">
        <v>427</v>
      </c>
      <c r="AH11" s="181" t="s">
        <v>427</v>
      </c>
      <c r="AI11" s="181" t="s">
        <v>335</v>
      </c>
      <c r="AJ11" s="181" t="s">
        <v>427</v>
      </c>
      <c r="AK11" s="181" t="s">
        <v>427</v>
      </c>
      <c r="AL11" s="181" t="s">
        <v>335</v>
      </c>
      <c r="AM11" s="181" t="s">
        <v>335</v>
      </c>
      <c r="AN11" s="181" t="s">
        <v>335</v>
      </c>
      <c r="AO11" s="181" t="s">
        <v>335</v>
      </c>
      <c r="AP11" s="181" t="s">
        <v>335</v>
      </c>
      <c r="AQ11" s="181" t="s">
        <v>428</v>
      </c>
      <c r="AR11" s="180">
        <v>1</v>
      </c>
      <c r="AS11" s="181">
        <v>0</v>
      </c>
      <c r="AT11" s="181">
        <v>1</v>
      </c>
      <c r="AU11" s="181">
        <v>4</v>
      </c>
      <c r="AV11" s="181">
        <v>7</v>
      </c>
      <c r="AW11" s="112">
        <f t="shared" si="0"/>
        <v>13</v>
      </c>
      <c r="AX11" s="167">
        <f t="shared" si="1"/>
        <v>0.9285714285714286</v>
      </c>
      <c r="AY11" s="175"/>
      <c r="AZ11" s="176"/>
      <c r="BA11" s="177"/>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15.75" customHeight="1" x14ac:dyDescent="0.25">
      <c r="A12" s="112" t="s">
        <v>47</v>
      </c>
      <c r="B12" s="112" t="s">
        <v>48</v>
      </c>
      <c r="C12" s="112" t="s">
        <v>58</v>
      </c>
      <c r="D12" s="112" t="s">
        <v>421</v>
      </c>
      <c r="E12" s="112">
        <v>3223066569</v>
      </c>
      <c r="F12" s="112" t="s">
        <v>422</v>
      </c>
      <c r="G12" s="112" t="s">
        <v>423</v>
      </c>
      <c r="H12" s="112">
        <v>3002155580</v>
      </c>
      <c r="I12" s="112" t="s">
        <v>424</v>
      </c>
      <c r="J12" s="112" t="s">
        <v>441</v>
      </c>
      <c r="K12" s="112">
        <v>3164908652</v>
      </c>
      <c r="L12" s="112" t="s">
        <v>442</v>
      </c>
      <c r="M12" s="180"/>
      <c r="N12" s="181" t="s">
        <v>335</v>
      </c>
      <c r="O12" s="181" t="s">
        <v>335</v>
      </c>
      <c r="P12" s="181" t="s">
        <v>335</v>
      </c>
      <c r="Q12" s="174" t="s">
        <v>335</v>
      </c>
      <c r="R12" s="174" t="s">
        <v>335</v>
      </c>
      <c r="S12" s="174" t="s">
        <v>335</v>
      </c>
      <c r="T12" s="181" t="s">
        <v>335</v>
      </c>
      <c r="U12" s="181" t="s">
        <v>335</v>
      </c>
      <c r="V12" s="181" t="s">
        <v>335</v>
      </c>
      <c r="W12" s="181" t="s">
        <v>427</v>
      </c>
      <c r="X12" s="181" t="s">
        <v>427</v>
      </c>
      <c r="Y12" s="181" t="s">
        <v>335</v>
      </c>
      <c r="Z12" s="181" t="s">
        <v>427</v>
      </c>
      <c r="AA12" s="181" t="s">
        <v>427</v>
      </c>
      <c r="AB12" s="181" t="s">
        <v>427</v>
      </c>
      <c r="AC12" s="181" t="s">
        <v>335</v>
      </c>
      <c r="AD12" s="181" t="s">
        <v>427</v>
      </c>
      <c r="AE12" s="181" t="s">
        <v>427</v>
      </c>
      <c r="AF12" s="181" t="s">
        <v>335</v>
      </c>
      <c r="AG12" s="181" t="s">
        <v>427</v>
      </c>
      <c r="AH12" s="181" t="s">
        <v>427</v>
      </c>
      <c r="AI12" s="181" t="s">
        <v>335</v>
      </c>
      <c r="AJ12" s="181" t="s">
        <v>427</v>
      </c>
      <c r="AK12" s="181" t="s">
        <v>427</v>
      </c>
      <c r="AL12" s="181" t="s">
        <v>335</v>
      </c>
      <c r="AM12" s="181" t="s">
        <v>335</v>
      </c>
      <c r="AN12" s="181" t="s">
        <v>335</v>
      </c>
      <c r="AO12" s="181" t="s">
        <v>335</v>
      </c>
      <c r="AP12" s="181" t="s">
        <v>335</v>
      </c>
      <c r="AQ12" s="181" t="s">
        <v>428</v>
      </c>
      <c r="AR12" s="180">
        <v>1</v>
      </c>
      <c r="AS12" s="181">
        <v>1</v>
      </c>
      <c r="AT12" s="181">
        <v>1</v>
      </c>
      <c r="AU12" s="181">
        <v>6</v>
      </c>
      <c r="AV12" s="181">
        <v>5</v>
      </c>
      <c r="AW12" s="112">
        <f t="shared" si="0"/>
        <v>14</v>
      </c>
      <c r="AX12" s="167">
        <f t="shared" si="1"/>
        <v>1</v>
      </c>
      <c r="AY12" s="185"/>
      <c r="AZ12" s="186"/>
      <c r="BA12" s="187"/>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15.75" customHeight="1" x14ac:dyDescent="0.25">
      <c r="A13" s="112" t="s">
        <v>47</v>
      </c>
      <c r="B13" s="112" t="s">
        <v>59</v>
      </c>
      <c r="C13" s="112" t="s">
        <v>60</v>
      </c>
      <c r="D13" s="188" t="s">
        <v>443</v>
      </c>
      <c r="E13" s="188">
        <v>3012028058</v>
      </c>
      <c r="F13" s="188" t="s">
        <v>444</v>
      </c>
      <c r="G13" s="188" t="s">
        <v>445</v>
      </c>
      <c r="H13" s="188">
        <v>3114570376</v>
      </c>
      <c r="I13" s="188" t="s">
        <v>446</v>
      </c>
      <c r="J13" s="189" t="s">
        <v>447</v>
      </c>
      <c r="K13" s="188">
        <v>3158296766</v>
      </c>
      <c r="L13" s="188" t="s">
        <v>448</v>
      </c>
      <c r="M13" s="190"/>
      <c r="N13" s="112" t="s">
        <v>335</v>
      </c>
      <c r="O13" s="112" t="s">
        <v>335</v>
      </c>
      <c r="P13" s="112" t="s">
        <v>335</v>
      </c>
      <c r="Q13" s="112"/>
      <c r="R13" s="112"/>
      <c r="S13" s="112"/>
      <c r="T13" s="112" t="s">
        <v>335</v>
      </c>
      <c r="U13" s="112" t="s">
        <v>335</v>
      </c>
      <c r="V13" s="112" t="s">
        <v>335</v>
      </c>
      <c r="W13" s="174" t="s">
        <v>427</v>
      </c>
      <c r="X13" s="174" t="s">
        <v>427</v>
      </c>
      <c r="Y13" s="112" t="s">
        <v>335</v>
      </c>
      <c r="Z13" s="112" t="s">
        <v>427</v>
      </c>
      <c r="AA13" s="112" t="s">
        <v>427</v>
      </c>
      <c r="AB13" s="112" t="s">
        <v>335</v>
      </c>
      <c r="AC13" s="174" t="s">
        <v>427</v>
      </c>
      <c r="AD13" s="174" t="s">
        <v>427</v>
      </c>
      <c r="AE13" s="174" t="s">
        <v>427</v>
      </c>
      <c r="AF13" s="174" t="s">
        <v>427</v>
      </c>
      <c r="AG13" s="174" t="s">
        <v>427</v>
      </c>
      <c r="AH13" s="174" t="s">
        <v>427</v>
      </c>
      <c r="AI13" s="174" t="s">
        <v>335</v>
      </c>
      <c r="AJ13" s="166" t="s">
        <v>427</v>
      </c>
      <c r="AK13" s="166" t="s">
        <v>427</v>
      </c>
      <c r="AL13" s="174" t="s">
        <v>335</v>
      </c>
      <c r="AM13" s="174" t="s">
        <v>428</v>
      </c>
      <c r="AN13" s="174" t="s">
        <v>335</v>
      </c>
      <c r="AO13" s="174" t="s">
        <v>335</v>
      </c>
      <c r="AP13" s="174" t="s">
        <v>428</v>
      </c>
      <c r="AQ13" s="174" t="s">
        <v>335</v>
      </c>
      <c r="AR13" s="112">
        <f t="shared" ref="AR13:AT13" si="2">COUNTIF(N13,"SI")</f>
        <v>1</v>
      </c>
      <c r="AS13" s="112">
        <f t="shared" si="2"/>
        <v>1</v>
      </c>
      <c r="AT13" s="112">
        <f t="shared" si="2"/>
        <v>1</v>
      </c>
      <c r="AU13" s="112">
        <f t="shared" ref="AU13:AU34" si="3">COUNTIFS(T13:AH13,"SI")</f>
        <v>5</v>
      </c>
      <c r="AV13" s="112">
        <f t="shared" ref="AV13:AV34" si="4">COUNTIFS(AI13:AQ13,"SI")</f>
        <v>5</v>
      </c>
      <c r="AW13" s="112">
        <f t="shared" si="0"/>
        <v>13</v>
      </c>
      <c r="AX13" s="167">
        <f t="shared" si="1"/>
        <v>0.9285714285714286</v>
      </c>
      <c r="AY13" s="191">
        <f>AVERAGE(AX13:AX20)</f>
        <v>0.97321428571428581</v>
      </c>
      <c r="AZ13" s="192"/>
      <c r="BA13" s="193"/>
      <c r="BB13" s="171"/>
      <c r="BC13" s="171"/>
      <c r="BD13" s="171"/>
      <c r="BE13" s="171"/>
      <c r="BF13" s="171"/>
      <c r="BG13" s="171"/>
      <c r="BH13" s="171"/>
      <c r="BI13" s="171"/>
      <c r="BJ13" s="171"/>
      <c r="BK13" s="171"/>
      <c r="BL13" s="171"/>
      <c r="BM13" s="171"/>
      <c r="BN13" s="171"/>
      <c r="BO13" s="171"/>
      <c r="BP13" s="171"/>
      <c r="BQ13" s="171"/>
      <c r="BR13" s="171"/>
      <c r="BS13" s="171"/>
      <c r="BT13" s="171"/>
      <c r="BU13" s="171"/>
    </row>
    <row r="14" spans="1:73" ht="15.75" customHeight="1" x14ac:dyDescent="0.25">
      <c r="A14" s="112" t="s">
        <v>47</v>
      </c>
      <c r="B14" s="112" t="s">
        <v>59</v>
      </c>
      <c r="C14" s="112" t="s">
        <v>61</v>
      </c>
      <c r="D14" s="188" t="s">
        <v>443</v>
      </c>
      <c r="E14" s="188">
        <v>3012028058</v>
      </c>
      <c r="F14" s="188" t="s">
        <v>444</v>
      </c>
      <c r="G14" s="188" t="s">
        <v>445</v>
      </c>
      <c r="H14" s="188">
        <v>3114570376</v>
      </c>
      <c r="I14" s="188" t="s">
        <v>446</v>
      </c>
      <c r="J14" s="188" t="s">
        <v>449</v>
      </c>
      <c r="K14" s="188">
        <v>3143464297</v>
      </c>
      <c r="L14" s="188" t="s">
        <v>450</v>
      </c>
      <c r="M14" s="190">
        <v>44186</v>
      </c>
      <c r="N14" s="112" t="s">
        <v>335</v>
      </c>
      <c r="O14" s="112" t="s">
        <v>335</v>
      </c>
      <c r="P14" s="112" t="s">
        <v>335</v>
      </c>
      <c r="Q14" s="112"/>
      <c r="R14" s="112"/>
      <c r="S14" s="112"/>
      <c r="T14" s="112" t="s">
        <v>335</v>
      </c>
      <c r="U14" s="112" t="s">
        <v>335</v>
      </c>
      <c r="V14" s="112" t="s">
        <v>335</v>
      </c>
      <c r="W14" s="174" t="s">
        <v>427</v>
      </c>
      <c r="X14" s="174" t="s">
        <v>427</v>
      </c>
      <c r="Y14" s="112" t="s">
        <v>427</v>
      </c>
      <c r="Z14" s="112" t="s">
        <v>427</v>
      </c>
      <c r="AA14" s="112" t="s">
        <v>427</v>
      </c>
      <c r="AB14" s="112" t="s">
        <v>335</v>
      </c>
      <c r="AC14" s="174" t="s">
        <v>427</v>
      </c>
      <c r="AD14" s="174" t="s">
        <v>427</v>
      </c>
      <c r="AE14" s="174" t="s">
        <v>427</v>
      </c>
      <c r="AF14" s="174" t="s">
        <v>427</v>
      </c>
      <c r="AG14" s="174" t="s">
        <v>427</v>
      </c>
      <c r="AH14" s="174" t="s">
        <v>427</v>
      </c>
      <c r="AI14" s="174" t="s">
        <v>335</v>
      </c>
      <c r="AJ14" s="174" t="s">
        <v>335</v>
      </c>
      <c r="AK14" s="166" t="s">
        <v>427</v>
      </c>
      <c r="AL14" s="166" t="s">
        <v>427</v>
      </c>
      <c r="AM14" s="174" t="s">
        <v>335</v>
      </c>
      <c r="AN14" s="174" t="s">
        <v>335</v>
      </c>
      <c r="AO14" s="174" t="s">
        <v>335</v>
      </c>
      <c r="AP14" s="174" t="s">
        <v>335</v>
      </c>
      <c r="AQ14" s="174" t="s">
        <v>335</v>
      </c>
      <c r="AR14" s="112">
        <f t="shared" ref="AR14:AT14" si="5">COUNTIF(N14,"SI")</f>
        <v>1</v>
      </c>
      <c r="AS14" s="112">
        <f t="shared" si="5"/>
        <v>1</v>
      </c>
      <c r="AT14" s="112">
        <f t="shared" si="5"/>
        <v>1</v>
      </c>
      <c r="AU14" s="112">
        <f t="shared" si="3"/>
        <v>4</v>
      </c>
      <c r="AV14" s="112">
        <f t="shared" si="4"/>
        <v>7</v>
      </c>
      <c r="AW14" s="112">
        <f t="shared" si="0"/>
        <v>14</v>
      </c>
      <c r="AX14" s="167">
        <f t="shared" si="1"/>
        <v>1</v>
      </c>
      <c r="AY14" s="194"/>
      <c r="AZ14" s="195"/>
      <c r="BA14" s="196"/>
      <c r="BB14" s="171"/>
      <c r="BC14" s="171"/>
      <c r="BD14" s="171"/>
      <c r="BE14" s="171"/>
      <c r="BF14" s="171"/>
      <c r="BG14" s="171"/>
      <c r="BH14" s="171"/>
      <c r="BI14" s="171"/>
      <c r="BJ14" s="171"/>
      <c r="BK14" s="171"/>
      <c r="BL14" s="171"/>
      <c r="BM14" s="171"/>
      <c r="BN14" s="171"/>
      <c r="BO14" s="171"/>
      <c r="BP14" s="171"/>
      <c r="BQ14" s="171"/>
      <c r="BR14" s="171"/>
      <c r="BS14" s="171"/>
      <c r="BT14" s="171"/>
      <c r="BU14" s="171"/>
    </row>
    <row r="15" spans="1:73" ht="15.75" customHeight="1" x14ac:dyDescent="0.25">
      <c r="A15" s="112" t="s">
        <v>47</v>
      </c>
      <c r="B15" s="112" t="s">
        <v>59</v>
      </c>
      <c r="C15" s="112" t="s">
        <v>62</v>
      </c>
      <c r="D15" s="188" t="s">
        <v>443</v>
      </c>
      <c r="E15" s="188">
        <v>3012028058</v>
      </c>
      <c r="F15" s="188" t="s">
        <v>444</v>
      </c>
      <c r="G15" s="188" t="s">
        <v>445</v>
      </c>
      <c r="H15" s="188">
        <v>3114570376</v>
      </c>
      <c r="I15" s="188" t="s">
        <v>446</v>
      </c>
      <c r="J15" s="188" t="s">
        <v>451</v>
      </c>
      <c r="K15" s="188">
        <v>3204175820</v>
      </c>
      <c r="L15" s="188" t="s">
        <v>452</v>
      </c>
      <c r="M15" s="190">
        <v>44169</v>
      </c>
      <c r="N15" s="112" t="s">
        <v>335</v>
      </c>
      <c r="O15" s="112" t="s">
        <v>335</v>
      </c>
      <c r="P15" s="112" t="s">
        <v>335</v>
      </c>
      <c r="Q15" s="112"/>
      <c r="R15" s="112"/>
      <c r="S15" s="112"/>
      <c r="T15" s="112" t="s">
        <v>335</v>
      </c>
      <c r="U15" s="112" t="s">
        <v>335</v>
      </c>
      <c r="V15" s="112" t="s">
        <v>335</v>
      </c>
      <c r="W15" s="174" t="s">
        <v>427</v>
      </c>
      <c r="X15" s="174" t="s">
        <v>427</v>
      </c>
      <c r="Y15" s="174" t="s">
        <v>427</v>
      </c>
      <c r="Z15" s="112" t="s">
        <v>427</v>
      </c>
      <c r="AA15" s="112" t="s">
        <v>427</v>
      </c>
      <c r="AB15" s="112" t="s">
        <v>335</v>
      </c>
      <c r="AC15" s="174" t="s">
        <v>427</v>
      </c>
      <c r="AD15" s="174" t="s">
        <v>427</v>
      </c>
      <c r="AE15" s="174" t="s">
        <v>427</v>
      </c>
      <c r="AF15" s="174" t="s">
        <v>427</v>
      </c>
      <c r="AG15" s="174" t="s">
        <v>427</v>
      </c>
      <c r="AH15" s="174" t="s">
        <v>427</v>
      </c>
      <c r="AI15" s="174" t="s">
        <v>335</v>
      </c>
      <c r="AJ15" s="166" t="s">
        <v>427</v>
      </c>
      <c r="AK15" s="166" t="s">
        <v>427</v>
      </c>
      <c r="AL15" s="174" t="s">
        <v>335</v>
      </c>
      <c r="AM15" s="174" t="s">
        <v>335</v>
      </c>
      <c r="AN15" s="174" t="s">
        <v>335</v>
      </c>
      <c r="AO15" s="174" t="s">
        <v>335</v>
      </c>
      <c r="AP15" s="174" t="s">
        <v>335</v>
      </c>
      <c r="AQ15" s="174" t="s">
        <v>335</v>
      </c>
      <c r="AR15" s="112">
        <f t="shared" ref="AR15:AT15" si="6">COUNTIF(N15,"SI")</f>
        <v>1</v>
      </c>
      <c r="AS15" s="112">
        <f t="shared" si="6"/>
        <v>1</v>
      </c>
      <c r="AT15" s="112">
        <f t="shared" si="6"/>
        <v>1</v>
      </c>
      <c r="AU15" s="112">
        <f t="shared" si="3"/>
        <v>4</v>
      </c>
      <c r="AV15" s="112">
        <f t="shared" si="4"/>
        <v>7</v>
      </c>
      <c r="AW15" s="112">
        <f t="shared" si="0"/>
        <v>14</v>
      </c>
      <c r="AX15" s="167">
        <f t="shared" si="1"/>
        <v>1</v>
      </c>
      <c r="AY15" s="194"/>
      <c r="AZ15" s="195"/>
      <c r="BA15" s="196"/>
      <c r="BB15" s="171"/>
      <c r="BC15" s="171"/>
      <c r="BD15" s="171"/>
      <c r="BE15" s="171"/>
      <c r="BF15" s="171"/>
      <c r="BG15" s="171"/>
      <c r="BH15" s="171"/>
      <c r="BI15" s="171"/>
      <c r="BJ15" s="171"/>
      <c r="BK15" s="171"/>
      <c r="BL15" s="171"/>
      <c r="BM15" s="171"/>
      <c r="BN15" s="171"/>
      <c r="BO15" s="171"/>
      <c r="BP15" s="171"/>
      <c r="BQ15" s="171"/>
      <c r="BR15" s="171"/>
      <c r="BS15" s="171"/>
      <c r="BT15" s="171"/>
      <c r="BU15" s="171"/>
    </row>
    <row r="16" spans="1:73" ht="15.75" customHeight="1" x14ac:dyDescent="0.25">
      <c r="A16" s="112" t="s">
        <v>47</v>
      </c>
      <c r="B16" s="112" t="s">
        <v>59</v>
      </c>
      <c r="C16" s="112" t="s">
        <v>63</v>
      </c>
      <c r="D16" s="188" t="s">
        <v>443</v>
      </c>
      <c r="E16" s="188">
        <v>3012028058</v>
      </c>
      <c r="F16" s="188" t="s">
        <v>444</v>
      </c>
      <c r="G16" s="188" t="s">
        <v>445</v>
      </c>
      <c r="H16" s="188">
        <v>3114570376</v>
      </c>
      <c r="I16" s="188" t="s">
        <v>446</v>
      </c>
      <c r="J16" s="188" t="s">
        <v>453</v>
      </c>
      <c r="K16" s="188">
        <v>3115387904</v>
      </c>
      <c r="L16" s="188" t="s">
        <v>454</v>
      </c>
      <c r="M16" s="190">
        <v>44195</v>
      </c>
      <c r="N16" s="112" t="s">
        <v>335</v>
      </c>
      <c r="O16" s="112" t="s">
        <v>335</v>
      </c>
      <c r="P16" s="112" t="s">
        <v>335</v>
      </c>
      <c r="Q16" s="112"/>
      <c r="R16" s="112"/>
      <c r="S16" s="112"/>
      <c r="T16" s="112" t="s">
        <v>335</v>
      </c>
      <c r="U16" s="112" t="s">
        <v>335</v>
      </c>
      <c r="V16" s="112" t="s">
        <v>335</v>
      </c>
      <c r="W16" s="174" t="s">
        <v>427</v>
      </c>
      <c r="X16" s="174" t="s">
        <v>427</v>
      </c>
      <c r="Y16" s="174" t="s">
        <v>427</v>
      </c>
      <c r="Z16" s="112" t="s">
        <v>427</v>
      </c>
      <c r="AA16" s="112" t="s">
        <v>427</v>
      </c>
      <c r="AB16" s="174" t="s">
        <v>427</v>
      </c>
      <c r="AC16" s="174" t="s">
        <v>427</v>
      </c>
      <c r="AD16" s="174" t="s">
        <v>427</v>
      </c>
      <c r="AE16" s="174" t="s">
        <v>427</v>
      </c>
      <c r="AF16" s="174" t="s">
        <v>427</v>
      </c>
      <c r="AG16" s="174" t="s">
        <v>427</v>
      </c>
      <c r="AH16" s="174" t="s">
        <v>427</v>
      </c>
      <c r="AI16" s="174" t="s">
        <v>335</v>
      </c>
      <c r="AJ16" s="166" t="s">
        <v>427</v>
      </c>
      <c r="AK16" s="166" t="s">
        <v>427</v>
      </c>
      <c r="AL16" s="174" t="s">
        <v>335</v>
      </c>
      <c r="AM16" s="174" t="s">
        <v>335</v>
      </c>
      <c r="AN16" s="174" t="s">
        <v>335</v>
      </c>
      <c r="AO16" s="174" t="s">
        <v>335</v>
      </c>
      <c r="AP16" s="174" t="s">
        <v>335</v>
      </c>
      <c r="AQ16" s="174" t="s">
        <v>335</v>
      </c>
      <c r="AR16" s="112">
        <f t="shared" ref="AR16:AT16" si="7">COUNTIF(N16,"SI")</f>
        <v>1</v>
      </c>
      <c r="AS16" s="112">
        <f t="shared" si="7"/>
        <v>1</v>
      </c>
      <c r="AT16" s="112">
        <f t="shared" si="7"/>
        <v>1</v>
      </c>
      <c r="AU16" s="112">
        <f t="shared" si="3"/>
        <v>3</v>
      </c>
      <c r="AV16" s="112">
        <f t="shared" si="4"/>
        <v>7</v>
      </c>
      <c r="AW16" s="112">
        <f t="shared" si="0"/>
        <v>13</v>
      </c>
      <c r="AX16" s="167">
        <f t="shared" si="1"/>
        <v>0.9285714285714286</v>
      </c>
      <c r="AY16" s="194"/>
      <c r="AZ16" s="195"/>
      <c r="BA16" s="196"/>
      <c r="BB16" s="171"/>
      <c r="BC16" s="171"/>
      <c r="BD16" s="171"/>
      <c r="BE16" s="171"/>
      <c r="BF16" s="171"/>
      <c r="BG16" s="171"/>
      <c r="BH16" s="171"/>
      <c r="BI16" s="171"/>
      <c r="BJ16" s="171"/>
      <c r="BK16" s="171"/>
      <c r="BL16" s="171"/>
      <c r="BM16" s="171"/>
      <c r="BN16" s="171"/>
      <c r="BO16" s="171"/>
      <c r="BP16" s="171"/>
      <c r="BQ16" s="171"/>
      <c r="BR16" s="171"/>
      <c r="BS16" s="171"/>
      <c r="BT16" s="171"/>
      <c r="BU16" s="171"/>
    </row>
    <row r="17" spans="1:73" ht="15.75" customHeight="1" x14ac:dyDescent="0.25">
      <c r="A17" s="112" t="s">
        <v>47</v>
      </c>
      <c r="B17" s="112" t="s">
        <v>59</v>
      </c>
      <c r="C17" s="112" t="s">
        <v>64</v>
      </c>
      <c r="D17" s="188" t="s">
        <v>443</v>
      </c>
      <c r="E17" s="188">
        <v>3012028058</v>
      </c>
      <c r="F17" s="188" t="s">
        <v>444</v>
      </c>
      <c r="G17" s="188" t="s">
        <v>445</v>
      </c>
      <c r="H17" s="188">
        <v>3114570376</v>
      </c>
      <c r="I17" s="188" t="s">
        <v>446</v>
      </c>
      <c r="J17" s="188" t="s">
        <v>455</v>
      </c>
      <c r="K17" s="188">
        <v>3185683643</v>
      </c>
      <c r="L17" s="188" t="s">
        <v>456</v>
      </c>
      <c r="M17" s="190">
        <v>44182</v>
      </c>
      <c r="N17" s="112" t="s">
        <v>335</v>
      </c>
      <c r="O17" s="112" t="s">
        <v>335</v>
      </c>
      <c r="P17" s="112" t="s">
        <v>335</v>
      </c>
      <c r="Q17" s="112"/>
      <c r="R17" s="112"/>
      <c r="S17" s="112"/>
      <c r="T17" s="112" t="s">
        <v>335</v>
      </c>
      <c r="U17" s="112" t="s">
        <v>335</v>
      </c>
      <c r="V17" s="112" t="s">
        <v>335</v>
      </c>
      <c r="W17" s="174" t="s">
        <v>427</v>
      </c>
      <c r="X17" s="174" t="s">
        <v>427</v>
      </c>
      <c r="Y17" s="112" t="s">
        <v>335</v>
      </c>
      <c r="Z17" s="112" t="s">
        <v>427</v>
      </c>
      <c r="AA17" s="112" t="s">
        <v>427</v>
      </c>
      <c r="AB17" s="174" t="s">
        <v>427</v>
      </c>
      <c r="AC17" s="174" t="s">
        <v>427</v>
      </c>
      <c r="AD17" s="174" t="s">
        <v>427</v>
      </c>
      <c r="AE17" s="174" t="s">
        <v>427</v>
      </c>
      <c r="AF17" s="174" t="s">
        <v>427</v>
      </c>
      <c r="AG17" s="174" t="s">
        <v>427</v>
      </c>
      <c r="AH17" s="174" t="s">
        <v>427</v>
      </c>
      <c r="AI17" s="174" t="s">
        <v>335</v>
      </c>
      <c r="AJ17" s="166" t="s">
        <v>427</v>
      </c>
      <c r="AK17" s="166" t="s">
        <v>427</v>
      </c>
      <c r="AL17" s="174" t="s">
        <v>335</v>
      </c>
      <c r="AM17" s="174" t="s">
        <v>335</v>
      </c>
      <c r="AN17" s="174" t="s">
        <v>335</v>
      </c>
      <c r="AO17" s="174" t="s">
        <v>335</v>
      </c>
      <c r="AP17" s="174" t="s">
        <v>335</v>
      </c>
      <c r="AQ17" s="174" t="s">
        <v>335</v>
      </c>
      <c r="AR17" s="112">
        <f t="shared" ref="AR17:AT17" si="8">COUNTIF(N17,"SI")</f>
        <v>1</v>
      </c>
      <c r="AS17" s="112">
        <f t="shared" si="8"/>
        <v>1</v>
      </c>
      <c r="AT17" s="112">
        <f t="shared" si="8"/>
        <v>1</v>
      </c>
      <c r="AU17" s="112">
        <f t="shared" si="3"/>
        <v>4</v>
      </c>
      <c r="AV17" s="112">
        <f t="shared" si="4"/>
        <v>7</v>
      </c>
      <c r="AW17" s="112">
        <f t="shared" si="0"/>
        <v>14</v>
      </c>
      <c r="AX17" s="167">
        <f t="shared" si="1"/>
        <v>1</v>
      </c>
      <c r="AY17" s="194"/>
      <c r="AZ17" s="195"/>
      <c r="BA17" s="196"/>
      <c r="BB17" s="171"/>
      <c r="BC17" s="171"/>
      <c r="BD17" s="171"/>
      <c r="BE17" s="171"/>
      <c r="BF17" s="171"/>
      <c r="BG17" s="171"/>
      <c r="BH17" s="171"/>
      <c r="BI17" s="171"/>
      <c r="BJ17" s="171"/>
      <c r="BK17" s="171"/>
      <c r="BL17" s="171"/>
      <c r="BM17" s="171"/>
      <c r="BN17" s="171"/>
      <c r="BO17" s="171"/>
      <c r="BP17" s="171"/>
      <c r="BQ17" s="171"/>
      <c r="BR17" s="171"/>
      <c r="BS17" s="171"/>
      <c r="BT17" s="171"/>
      <c r="BU17" s="171"/>
    </row>
    <row r="18" spans="1:73" ht="15.75" customHeight="1" x14ac:dyDescent="0.25">
      <c r="A18" s="112" t="s">
        <v>47</v>
      </c>
      <c r="B18" s="112" t="s">
        <v>59</v>
      </c>
      <c r="C18" s="112" t="s">
        <v>65</v>
      </c>
      <c r="D18" s="188" t="s">
        <v>443</v>
      </c>
      <c r="E18" s="188">
        <v>3012028058</v>
      </c>
      <c r="F18" s="188" t="s">
        <v>444</v>
      </c>
      <c r="G18" s="188" t="s">
        <v>445</v>
      </c>
      <c r="H18" s="188">
        <v>3114570376</v>
      </c>
      <c r="I18" s="188" t="s">
        <v>446</v>
      </c>
      <c r="J18" s="188" t="s">
        <v>457</v>
      </c>
      <c r="K18" s="188">
        <v>3204468293</v>
      </c>
      <c r="L18" s="188" t="s">
        <v>458</v>
      </c>
      <c r="M18" s="190">
        <v>44181</v>
      </c>
      <c r="N18" s="112" t="s">
        <v>335</v>
      </c>
      <c r="O18" s="112" t="s">
        <v>335</v>
      </c>
      <c r="P18" s="112" t="s">
        <v>335</v>
      </c>
      <c r="Q18" s="112"/>
      <c r="R18" s="112"/>
      <c r="S18" s="112"/>
      <c r="T18" s="112" t="s">
        <v>335</v>
      </c>
      <c r="U18" s="112" t="s">
        <v>335</v>
      </c>
      <c r="V18" s="112" t="s">
        <v>335</v>
      </c>
      <c r="W18" s="174" t="s">
        <v>427</v>
      </c>
      <c r="X18" s="174" t="s">
        <v>427</v>
      </c>
      <c r="Y18" s="174" t="s">
        <v>427</v>
      </c>
      <c r="Z18" s="112" t="s">
        <v>427</v>
      </c>
      <c r="AA18" s="112" t="s">
        <v>427</v>
      </c>
      <c r="AB18" s="112" t="s">
        <v>335</v>
      </c>
      <c r="AC18" s="174" t="s">
        <v>427</v>
      </c>
      <c r="AD18" s="174" t="s">
        <v>427</v>
      </c>
      <c r="AE18" s="174" t="s">
        <v>427</v>
      </c>
      <c r="AF18" s="174" t="s">
        <v>427</v>
      </c>
      <c r="AG18" s="174" t="s">
        <v>427</v>
      </c>
      <c r="AH18" s="174" t="s">
        <v>427</v>
      </c>
      <c r="AI18" s="174" t="s">
        <v>335</v>
      </c>
      <c r="AJ18" s="166" t="s">
        <v>427</v>
      </c>
      <c r="AK18" s="166" t="s">
        <v>427</v>
      </c>
      <c r="AL18" s="174" t="s">
        <v>335</v>
      </c>
      <c r="AM18" s="174" t="s">
        <v>335</v>
      </c>
      <c r="AN18" s="174" t="s">
        <v>335</v>
      </c>
      <c r="AO18" s="174" t="s">
        <v>335</v>
      </c>
      <c r="AP18" s="174" t="s">
        <v>335</v>
      </c>
      <c r="AQ18" s="174" t="s">
        <v>335</v>
      </c>
      <c r="AR18" s="112">
        <f t="shared" ref="AR18:AT18" si="9">COUNTIF(N18,"SI")</f>
        <v>1</v>
      </c>
      <c r="AS18" s="112">
        <f t="shared" si="9"/>
        <v>1</v>
      </c>
      <c r="AT18" s="112">
        <f t="shared" si="9"/>
        <v>1</v>
      </c>
      <c r="AU18" s="112">
        <f t="shared" si="3"/>
        <v>4</v>
      </c>
      <c r="AV18" s="112">
        <f t="shared" si="4"/>
        <v>7</v>
      </c>
      <c r="AW18" s="112">
        <f t="shared" si="0"/>
        <v>14</v>
      </c>
      <c r="AX18" s="167">
        <f t="shared" si="1"/>
        <v>1</v>
      </c>
      <c r="AY18" s="194"/>
      <c r="AZ18" s="195"/>
      <c r="BA18" s="196"/>
      <c r="BB18" s="171"/>
      <c r="BC18" s="171"/>
      <c r="BD18" s="171"/>
      <c r="BE18" s="171"/>
      <c r="BF18" s="171"/>
      <c r="BG18" s="171"/>
      <c r="BH18" s="171"/>
      <c r="BI18" s="171"/>
      <c r="BJ18" s="171"/>
      <c r="BK18" s="171"/>
      <c r="BL18" s="171"/>
      <c r="BM18" s="171"/>
      <c r="BN18" s="171"/>
      <c r="BO18" s="171"/>
      <c r="BP18" s="171"/>
      <c r="BQ18" s="171"/>
      <c r="BR18" s="171"/>
      <c r="BS18" s="171"/>
      <c r="BT18" s="171"/>
      <c r="BU18" s="171"/>
    </row>
    <row r="19" spans="1:73" ht="15.75" customHeight="1" x14ac:dyDescent="0.25">
      <c r="A19" s="112" t="s">
        <v>47</v>
      </c>
      <c r="B19" s="112" t="s">
        <v>59</v>
      </c>
      <c r="C19" s="112" t="s">
        <v>66</v>
      </c>
      <c r="D19" s="188" t="s">
        <v>443</v>
      </c>
      <c r="E19" s="188">
        <v>3012028058</v>
      </c>
      <c r="F19" s="188" t="s">
        <v>444</v>
      </c>
      <c r="G19" s="188" t="s">
        <v>445</v>
      </c>
      <c r="H19" s="188">
        <v>3114570376</v>
      </c>
      <c r="I19" s="188" t="s">
        <v>446</v>
      </c>
      <c r="J19" s="188" t="s">
        <v>459</v>
      </c>
      <c r="K19" s="188">
        <v>3218733170</v>
      </c>
      <c r="L19" s="188" t="s">
        <v>450</v>
      </c>
      <c r="M19" s="190">
        <v>44186</v>
      </c>
      <c r="N19" s="112" t="s">
        <v>335</v>
      </c>
      <c r="O19" s="112" t="s">
        <v>335</v>
      </c>
      <c r="P19" s="112" t="s">
        <v>335</v>
      </c>
      <c r="Q19" s="112"/>
      <c r="R19" s="112"/>
      <c r="S19" s="112"/>
      <c r="T19" s="112" t="s">
        <v>335</v>
      </c>
      <c r="U19" s="112" t="s">
        <v>335</v>
      </c>
      <c r="V19" s="112" t="s">
        <v>335</v>
      </c>
      <c r="W19" s="174" t="s">
        <v>427</v>
      </c>
      <c r="X19" s="174" t="s">
        <v>427</v>
      </c>
      <c r="Y19" s="174" t="s">
        <v>427</v>
      </c>
      <c r="Z19" s="112" t="s">
        <v>427</v>
      </c>
      <c r="AA19" s="112" t="s">
        <v>427</v>
      </c>
      <c r="AB19" s="112" t="s">
        <v>335</v>
      </c>
      <c r="AC19" s="174" t="s">
        <v>427</v>
      </c>
      <c r="AD19" s="174" t="s">
        <v>427</v>
      </c>
      <c r="AE19" s="174" t="s">
        <v>427</v>
      </c>
      <c r="AF19" s="174" t="s">
        <v>427</v>
      </c>
      <c r="AG19" s="174" t="s">
        <v>427</v>
      </c>
      <c r="AH19" s="174" t="s">
        <v>427</v>
      </c>
      <c r="AI19" s="174" t="s">
        <v>335</v>
      </c>
      <c r="AJ19" s="166" t="s">
        <v>427</v>
      </c>
      <c r="AK19" s="166" t="s">
        <v>427</v>
      </c>
      <c r="AL19" s="174" t="s">
        <v>335</v>
      </c>
      <c r="AM19" s="174" t="s">
        <v>335</v>
      </c>
      <c r="AN19" s="174" t="s">
        <v>335</v>
      </c>
      <c r="AO19" s="174" t="s">
        <v>335</v>
      </c>
      <c r="AP19" s="174" t="s">
        <v>335</v>
      </c>
      <c r="AQ19" s="174" t="s">
        <v>335</v>
      </c>
      <c r="AR19" s="112">
        <f t="shared" ref="AR19:AT19" si="10">COUNTIF(N19,"SI")</f>
        <v>1</v>
      </c>
      <c r="AS19" s="112">
        <f t="shared" si="10"/>
        <v>1</v>
      </c>
      <c r="AT19" s="112">
        <f t="shared" si="10"/>
        <v>1</v>
      </c>
      <c r="AU19" s="112">
        <f t="shared" si="3"/>
        <v>4</v>
      </c>
      <c r="AV19" s="112">
        <f t="shared" si="4"/>
        <v>7</v>
      </c>
      <c r="AW19" s="112">
        <f t="shared" si="0"/>
        <v>14</v>
      </c>
      <c r="AX19" s="167">
        <f t="shared" si="1"/>
        <v>1</v>
      </c>
      <c r="AY19" s="194"/>
      <c r="AZ19" s="195"/>
      <c r="BA19" s="196"/>
      <c r="BB19" s="171"/>
      <c r="BC19" s="171"/>
      <c r="BD19" s="171"/>
      <c r="BE19" s="171"/>
      <c r="BF19" s="171"/>
      <c r="BG19" s="171"/>
      <c r="BH19" s="171"/>
      <c r="BI19" s="171"/>
      <c r="BJ19" s="171"/>
      <c r="BK19" s="171"/>
      <c r="BL19" s="171"/>
      <c r="BM19" s="171"/>
      <c r="BN19" s="171"/>
      <c r="BO19" s="171"/>
      <c r="BP19" s="171"/>
      <c r="BQ19" s="171"/>
      <c r="BR19" s="171"/>
      <c r="BS19" s="171"/>
      <c r="BT19" s="171"/>
      <c r="BU19" s="171"/>
    </row>
    <row r="20" spans="1:73" ht="15.75" customHeight="1" x14ac:dyDescent="0.25">
      <c r="A20" s="112" t="s">
        <v>47</v>
      </c>
      <c r="B20" s="112" t="s">
        <v>59</v>
      </c>
      <c r="C20" s="112" t="s">
        <v>67</v>
      </c>
      <c r="D20" s="188" t="s">
        <v>443</v>
      </c>
      <c r="E20" s="188">
        <v>3012028058</v>
      </c>
      <c r="F20" s="188" t="s">
        <v>444</v>
      </c>
      <c r="G20" s="188" t="s">
        <v>445</v>
      </c>
      <c r="H20" s="188">
        <v>3114570376</v>
      </c>
      <c r="I20" s="188" t="s">
        <v>446</v>
      </c>
      <c r="J20" s="188" t="s">
        <v>460</v>
      </c>
      <c r="K20" s="188">
        <v>3208392796</v>
      </c>
      <c r="L20" s="188" t="s">
        <v>461</v>
      </c>
      <c r="M20" s="190">
        <v>44183</v>
      </c>
      <c r="N20" s="112" t="s">
        <v>335</v>
      </c>
      <c r="O20" s="112" t="s">
        <v>335</v>
      </c>
      <c r="P20" s="112" t="s">
        <v>335</v>
      </c>
      <c r="Q20" s="112"/>
      <c r="R20" s="112"/>
      <c r="S20" s="112"/>
      <c r="T20" s="112" t="s">
        <v>335</v>
      </c>
      <c r="U20" s="112" t="s">
        <v>335</v>
      </c>
      <c r="V20" s="112" t="s">
        <v>335</v>
      </c>
      <c r="W20" s="174" t="s">
        <v>427</v>
      </c>
      <c r="X20" s="174" t="s">
        <v>427</v>
      </c>
      <c r="Y20" s="174" t="s">
        <v>427</v>
      </c>
      <c r="Z20" s="112" t="s">
        <v>427</v>
      </c>
      <c r="AA20" s="112" t="s">
        <v>427</v>
      </c>
      <c r="AB20" s="174" t="s">
        <v>427</v>
      </c>
      <c r="AC20" s="174" t="s">
        <v>427</v>
      </c>
      <c r="AD20" s="174" t="s">
        <v>427</v>
      </c>
      <c r="AE20" s="174" t="s">
        <v>427</v>
      </c>
      <c r="AF20" s="174" t="s">
        <v>427</v>
      </c>
      <c r="AG20" s="174" t="s">
        <v>427</v>
      </c>
      <c r="AH20" s="174" t="s">
        <v>427</v>
      </c>
      <c r="AI20" s="174" t="s">
        <v>335</v>
      </c>
      <c r="AJ20" s="166" t="s">
        <v>427</v>
      </c>
      <c r="AK20" s="166" t="s">
        <v>427</v>
      </c>
      <c r="AL20" s="174" t="s">
        <v>335</v>
      </c>
      <c r="AM20" s="174" t="s">
        <v>335</v>
      </c>
      <c r="AN20" s="174" t="s">
        <v>335</v>
      </c>
      <c r="AO20" s="174" t="s">
        <v>335</v>
      </c>
      <c r="AP20" s="174" t="s">
        <v>335</v>
      </c>
      <c r="AQ20" s="174" t="s">
        <v>335</v>
      </c>
      <c r="AR20" s="112">
        <f t="shared" ref="AR20:AT20" si="11">COUNTIF(N20,"SI")</f>
        <v>1</v>
      </c>
      <c r="AS20" s="112">
        <f t="shared" si="11"/>
        <v>1</v>
      </c>
      <c r="AT20" s="112">
        <f t="shared" si="11"/>
        <v>1</v>
      </c>
      <c r="AU20" s="112">
        <f t="shared" si="3"/>
        <v>3</v>
      </c>
      <c r="AV20" s="112">
        <f t="shared" si="4"/>
        <v>7</v>
      </c>
      <c r="AW20" s="112">
        <f t="shared" si="0"/>
        <v>13</v>
      </c>
      <c r="AX20" s="167">
        <f t="shared" si="1"/>
        <v>0.9285714285714286</v>
      </c>
      <c r="AY20" s="197"/>
      <c r="AZ20" s="198"/>
      <c r="BA20" s="199"/>
      <c r="BB20" s="171"/>
      <c r="BC20" s="171"/>
      <c r="BD20" s="171"/>
      <c r="BE20" s="171"/>
      <c r="BF20" s="171"/>
      <c r="BG20" s="171"/>
      <c r="BH20" s="171"/>
      <c r="BI20" s="171"/>
      <c r="BJ20" s="171"/>
      <c r="BK20" s="171"/>
      <c r="BL20" s="171"/>
      <c r="BM20" s="171"/>
      <c r="BN20" s="171"/>
      <c r="BO20" s="171"/>
      <c r="BP20" s="171"/>
      <c r="BQ20" s="171"/>
      <c r="BR20" s="171"/>
      <c r="BS20" s="171"/>
      <c r="BT20" s="171"/>
      <c r="BU20" s="171"/>
    </row>
    <row r="21" spans="1:73" ht="15.75" customHeight="1" x14ac:dyDescent="0.25">
      <c r="A21" s="112" t="s">
        <v>47</v>
      </c>
      <c r="B21" s="112" t="s">
        <v>68</v>
      </c>
      <c r="C21" s="165" t="s">
        <v>69</v>
      </c>
      <c r="D21" s="166" t="s">
        <v>462</v>
      </c>
      <c r="E21" s="166">
        <v>3005634232</v>
      </c>
      <c r="F21" s="166" t="s">
        <v>463</v>
      </c>
      <c r="G21" s="166" t="s">
        <v>464</v>
      </c>
      <c r="H21" s="166">
        <v>3134233039</v>
      </c>
      <c r="I21" s="166" t="s">
        <v>465</v>
      </c>
      <c r="J21" s="166" t="s">
        <v>466</v>
      </c>
      <c r="K21" s="166">
        <v>3104990890</v>
      </c>
      <c r="L21" s="166" t="s">
        <v>467</v>
      </c>
      <c r="M21" s="200">
        <v>44176</v>
      </c>
      <c r="N21" s="166" t="s">
        <v>335</v>
      </c>
      <c r="O21" s="166" t="s">
        <v>335</v>
      </c>
      <c r="P21" s="166" t="s">
        <v>335</v>
      </c>
      <c r="Q21" s="166" t="s">
        <v>335</v>
      </c>
      <c r="R21" s="166" t="s">
        <v>335</v>
      </c>
      <c r="S21" s="166" t="s">
        <v>335</v>
      </c>
      <c r="T21" s="166" t="s">
        <v>335</v>
      </c>
      <c r="U21" s="166" t="s">
        <v>335</v>
      </c>
      <c r="V21" s="166" t="s">
        <v>335</v>
      </c>
      <c r="W21" s="166" t="s">
        <v>427</v>
      </c>
      <c r="X21" s="166" t="s">
        <v>427</v>
      </c>
      <c r="Y21" s="166" t="s">
        <v>427</v>
      </c>
      <c r="Z21" s="166" t="s">
        <v>335</v>
      </c>
      <c r="AA21" s="166" t="s">
        <v>427</v>
      </c>
      <c r="AB21" s="166" t="s">
        <v>427</v>
      </c>
      <c r="AC21" s="166" t="s">
        <v>427</v>
      </c>
      <c r="AD21" s="166" t="s">
        <v>427</v>
      </c>
      <c r="AE21" s="166" t="s">
        <v>427</v>
      </c>
      <c r="AF21" s="166" t="s">
        <v>427</v>
      </c>
      <c r="AG21" s="166" t="s">
        <v>427</v>
      </c>
      <c r="AH21" s="166" t="s">
        <v>427</v>
      </c>
      <c r="AI21" s="166" t="s">
        <v>335</v>
      </c>
      <c r="AJ21" s="166" t="s">
        <v>427</v>
      </c>
      <c r="AK21" s="166" t="s">
        <v>427</v>
      </c>
      <c r="AL21" s="166" t="s">
        <v>335</v>
      </c>
      <c r="AM21" s="166" t="s">
        <v>335</v>
      </c>
      <c r="AN21" s="166" t="s">
        <v>335</v>
      </c>
      <c r="AO21" s="112" t="s">
        <v>335</v>
      </c>
      <c r="AP21" s="112" t="s">
        <v>428</v>
      </c>
      <c r="AQ21" s="112" t="s">
        <v>428</v>
      </c>
      <c r="AR21" s="112">
        <f t="shared" ref="AR21:AT21" si="12">COUNTIF(N21,"SI")</f>
        <v>1</v>
      </c>
      <c r="AS21" s="112">
        <f t="shared" si="12"/>
        <v>1</v>
      </c>
      <c r="AT21" s="112">
        <f t="shared" si="12"/>
        <v>1</v>
      </c>
      <c r="AU21" s="112">
        <f t="shared" si="3"/>
        <v>4</v>
      </c>
      <c r="AV21" s="112">
        <f t="shared" si="4"/>
        <v>5</v>
      </c>
      <c r="AW21" s="112">
        <f t="shared" si="0"/>
        <v>12</v>
      </c>
      <c r="AX21" s="167">
        <f t="shared" si="1"/>
        <v>0.8571428571428571</v>
      </c>
      <c r="AY21" s="201">
        <f>AVERAGE(AX21:AX23)</f>
        <v>0.92857142857142849</v>
      </c>
      <c r="AZ21" s="202"/>
      <c r="BA21" s="203"/>
      <c r="BB21" s="171"/>
      <c r="BC21" s="171"/>
      <c r="BD21" s="171"/>
      <c r="BE21" s="171"/>
      <c r="BF21" s="171"/>
      <c r="BG21" s="171"/>
      <c r="BH21" s="171"/>
      <c r="BI21" s="171"/>
      <c r="BJ21" s="171"/>
      <c r="BK21" s="171"/>
      <c r="BL21" s="171"/>
      <c r="BM21" s="171"/>
      <c r="BN21" s="171"/>
      <c r="BO21" s="171"/>
      <c r="BP21" s="171"/>
      <c r="BQ21" s="171"/>
      <c r="BR21" s="171"/>
      <c r="BS21" s="171"/>
      <c r="BT21" s="171"/>
      <c r="BU21" s="171"/>
    </row>
    <row r="22" spans="1:73" ht="15.75" customHeight="1" x14ac:dyDescent="0.25">
      <c r="A22" s="112" t="s">
        <v>47</v>
      </c>
      <c r="B22" s="112" t="s">
        <v>68</v>
      </c>
      <c r="C22" s="173" t="s">
        <v>70</v>
      </c>
      <c r="D22" s="174" t="s">
        <v>462</v>
      </c>
      <c r="E22" s="174">
        <v>3005634232</v>
      </c>
      <c r="F22" s="174" t="s">
        <v>463</v>
      </c>
      <c r="G22" s="174" t="s">
        <v>464</v>
      </c>
      <c r="H22" s="174">
        <v>3134233039</v>
      </c>
      <c r="I22" s="174" t="s">
        <v>465</v>
      </c>
      <c r="J22" s="204" t="s">
        <v>468</v>
      </c>
      <c r="K22" s="173">
        <v>3187817376</v>
      </c>
      <c r="L22" s="205" t="s">
        <v>469</v>
      </c>
      <c r="M22" s="206">
        <v>44180</v>
      </c>
      <c r="N22" s="174" t="s">
        <v>335</v>
      </c>
      <c r="O22" s="174" t="s">
        <v>335</v>
      </c>
      <c r="P22" s="174" t="s">
        <v>335</v>
      </c>
      <c r="Q22" s="174" t="s">
        <v>335</v>
      </c>
      <c r="R22" s="174" t="s">
        <v>335</v>
      </c>
      <c r="S22" s="174" t="s">
        <v>335</v>
      </c>
      <c r="T22" s="174" t="s">
        <v>335</v>
      </c>
      <c r="U22" s="174" t="s">
        <v>335</v>
      </c>
      <c r="V22" s="174" t="s">
        <v>335</v>
      </c>
      <c r="W22" s="174" t="s">
        <v>427</v>
      </c>
      <c r="X22" s="174" t="s">
        <v>427</v>
      </c>
      <c r="Y22" s="174" t="s">
        <v>427</v>
      </c>
      <c r="Z22" s="174" t="s">
        <v>335</v>
      </c>
      <c r="AA22" s="174" t="s">
        <v>427</v>
      </c>
      <c r="AB22" s="174" t="s">
        <v>335</v>
      </c>
      <c r="AC22" s="174" t="s">
        <v>427</v>
      </c>
      <c r="AD22" s="174" t="s">
        <v>427</v>
      </c>
      <c r="AE22" s="174" t="s">
        <v>427</v>
      </c>
      <c r="AF22" s="174" t="s">
        <v>427</v>
      </c>
      <c r="AG22" s="174" t="s">
        <v>427</v>
      </c>
      <c r="AH22" s="174" t="s">
        <v>427</v>
      </c>
      <c r="AI22" s="174" t="s">
        <v>335</v>
      </c>
      <c r="AJ22" s="174" t="s">
        <v>427</v>
      </c>
      <c r="AK22" s="174" t="s">
        <v>335</v>
      </c>
      <c r="AL22" s="174" t="s">
        <v>427</v>
      </c>
      <c r="AM22" s="174" t="s">
        <v>335</v>
      </c>
      <c r="AN22" s="174" t="s">
        <v>335</v>
      </c>
      <c r="AO22" s="112" t="s">
        <v>335</v>
      </c>
      <c r="AP22" s="112" t="s">
        <v>335</v>
      </c>
      <c r="AQ22" s="112" t="s">
        <v>428</v>
      </c>
      <c r="AR22" s="112">
        <f t="shared" ref="AR22:AT22" si="13">COUNTIF(N22,"SI")</f>
        <v>1</v>
      </c>
      <c r="AS22" s="112">
        <f t="shared" si="13"/>
        <v>1</v>
      </c>
      <c r="AT22" s="112">
        <f t="shared" si="13"/>
        <v>1</v>
      </c>
      <c r="AU22" s="112">
        <f t="shared" si="3"/>
        <v>5</v>
      </c>
      <c r="AV22" s="112">
        <f t="shared" si="4"/>
        <v>6</v>
      </c>
      <c r="AW22" s="112">
        <f t="shared" si="0"/>
        <v>14</v>
      </c>
      <c r="AX22" s="167">
        <f t="shared" si="1"/>
        <v>1</v>
      </c>
      <c r="AY22" s="207"/>
      <c r="AZ22" s="208"/>
      <c r="BA22" s="209"/>
      <c r="BB22" s="171"/>
      <c r="BC22" s="171"/>
      <c r="BD22" s="171"/>
      <c r="BE22" s="171"/>
      <c r="BF22" s="171"/>
      <c r="BG22" s="171"/>
      <c r="BH22" s="171"/>
      <c r="BI22" s="171"/>
      <c r="BJ22" s="171"/>
      <c r="BK22" s="171"/>
      <c r="BL22" s="171"/>
      <c r="BM22" s="171"/>
      <c r="BN22" s="171"/>
      <c r="BO22" s="171"/>
      <c r="BP22" s="171"/>
      <c r="BQ22" s="171"/>
      <c r="BR22" s="171"/>
      <c r="BS22" s="171"/>
      <c r="BT22" s="171"/>
      <c r="BU22" s="171"/>
    </row>
    <row r="23" spans="1:73" ht="15.75" customHeight="1" x14ac:dyDescent="0.25">
      <c r="A23" s="112" t="s">
        <v>47</v>
      </c>
      <c r="B23" s="112" t="s">
        <v>68</v>
      </c>
      <c r="C23" s="173" t="s">
        <v>71</v>
      </c>
      <c r="D23" s="174" t="s">
        <v>462</v>
      </c>
      <c r="E23" s="174">
        <v>3005634232</v>
      </c>
      <c r="F23" s="174" t="s">
        <v>463</v>
      </c>
      <c r="G23" s="174" t="s">
        <v>464</v>
      </c>
      <c r="H23" s="174">
        <v>3134233039</v>
      </c>
      <c r="I23" s="174" t="s">
        <v>465</v>
      </c>
      <c r="J23" s="166" t="s">
        <v>470</v>
      </c>
      <c r="K23" s="174">
        <v>3174027960</v>
      </c>
      <c r="L23" s="210" t="s">
        <v>471</v>
      </c>
      <c r="M23" s="178">
        <v>44183</v>
      </c>
      <c r="N23" s="174" t="s">
        <v>335</v>
      </c>
      <c r="O23" s="174" t="s">
        <v>335</v>
      </c>
      <c r="P23" s="174" t="s">
        <v>335</v>
      </c>
      <c r="Q23" s="174" t="s">
        <v>335</v>
      </c>
      <c r="R23" s="174" t="s">
        <v>335</v>
      </c>
      <c r="S23" s="174" t="s">
        <v>335</v>
      </c>
      <c r="T23" s="174" t="s">
        <v>335</v>
      </c>
      <c r="U23" s="174" t="s">
        <v>335</v>
      </c>
      <c r="V23" s="174" t="s">
        <v>335</v>
      </c>
      <c r="W23" s="174" t="s">
        <v>427</v>
      </c>
      <c r="X23" s="174" t="s">
        <v>427</v>
      </c>
      <c r="Y23" s="174" t="s">
        <v>427</v>
      </c>
      <c r="Z23" s="174" t="s">
        <v>335</v>
      </c>
      <c r="AA23" s="174" t="s">
        <v>427</v>
      </c>
      <c r="AB23" s="174" t="s">
        <v>335</v>
      </c>
      <c r="AC23" s="174" t="s">
        <v>427</v>
      </c>
      <c r="AD23" s="174" t="s">
        <v>427</v>
      </c>
      <c r="AE23" s="174" t="s">
        <v>427</v>
      </c>
      <c r="AF23" s="174" t="s">
        <v>427</v>
      </c>
      <c r="AG23" s="174" t="s">
        <v>427</v>
      </c>
      <c r="AH23" s="174" t="s">
        <v>427</v>
      </c>
      <c r="AI23" s="174" t="s">
        <v>335</v>
      </c>
      <c r="AJ23" s="174" t="s">
        <v>427</v>
      </c>
      <c r="AK23" s="174" t="s">
        <v>335</v>
      </c>
      <c r="AL23" s="174" t="s">
        <v>427</v>
      </c>
      <c r="AM23" s="174" t="s">
        <v>428</v>
      </c>
      <c r="AN23" s="174" t="s">
        <v>335</v>
      </c>
      <c r="AO23" s="112" t="s">
        <v>335</v>
      </c>
      <c r="AP23" s="112" t="s">
        <v>428</v>
      </c>
      <c r="AQ23" s="112" t="s">
        <v>335</v>
      </c>
      <c r="AR23" s="112">
        <f t="shared" ref="AR23:AT23" si="14">COUNTIF(N23,"SI")</f>
        <v>1</v>
      </c>
      <c r="AS23" s="112">
        <f t="shared" si="14"/>
        <v>1</v>
      </c>
      <c r="AT23" s="112">
        <f t="shared" si="14"/>
        <v>1</v>
      </c>
      <c r="AU23" s="112">
        <f t="shared" si="3"/>
        <v>5</v>
      </c>
      <c r="AV23" s="112">
        <f t="shared" si="4"/>
        <v>5</v>
      </c>
      <c r="AW23" s="112">
        <f t="shared" si="0"/>
        <v>13</v>
      </c>
      <c r="AX23" s="167">
        <f t="shared" si="1"/>
        <v>0.9285714285714286</v>
      </c>
      <c r="AY23" s="211"/>
      <c r="AZ23" s="212"/>
      <c r="BA23" s="213"/>
      <c r="BB23" s="171"/>
      <c r="BC23" s="171"/>
      <c r="BD23" s="171"/>
      <c r="BE23" s="171"/>
      <c r="BF23" s="171"/>
      <c r="BG23" s="171"/>
      <c r="BH23" s="171"/>
      <c r="BI23" s="171"/>
      <c r="BJ23" s="171"/>
      <c r="BK23" s="171"/>
      <c r="BL23" s="171"/>
      <c r="BM23" s="171"/>
      <c r="BN23" s="171"/>
      <c r="BO23" s="171"/>
      <c r="BP23" s="171"/>
      <c r="BQ23" s="171"/>
      <c r="BR23" s="171"/>
      <c r="BS23" s="171"/>
      <c r="BT23" s="171"/>
      <c r="BU23" s="171"/>
    </row>
    <row r="24" spans="1:73" ht="31.5" customHeight="1" x14ac:dyDescent="0.25">
      <c r="A24" s="112" t="s">
        <v>47</v>
      </c>
      <c r="B24" s="112" t="s">
        <v>72</v>
      </c>
      <c r="C24" s="112" t="s">
        <v>73</v>
      </c>
      <c r="D24" s="112" t="s">
        <v>472</v>
      </c>
      <c r="E24" s="112">
        <v>3123831900</v>
      </c>
      <c r="F24" s="112" t="s">
        <v>473</v>
      </c>
      <c r="G24" s="113" t="s">
        <v>474</v>
      </c>
      <c r="H24" s="112" t="s">
        <v>475</v>
      </c>
      <c r="I24" s="113" t="s">
        <v>476</v>
      </c>
      <c r="J24" s="112"/>
      <c r="K24" s="112"/>
      <c r="L24" s="112"/>
      <c r="M24" s="113"/>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f t="shared" ref="AR24:AT24" si="15">COUNTIF(N24,"SI")</f>
        <v>0</v>
      </c>
      <c r="AS24" s="112">
        <f t="shared" si="15"/>
        <v>0</v>
      </c>
      <c r="AT24" s="112">
        <f t="shared" si="15"/>
        <v>0</v>
      </c>
      <c r="AU24" s="112">
        <f t="shared" si="3"/>
        <v>0</v>
      </c>
      <c r="AV24" s="112">
        <f t="shared" si="4"/>
        <v>0</v>
      </c>
      <c r="AW24" s="112">
        <f t="shared" si="0"/>
        <v>0</v>
      </c>
      <c r="AX24" s="167">
        <f t="shared" si="1"/>
        <v>0</v>
      </c>
      <c r="AY24" s="214">
        <v>0.93</v>
      </c>
      <c r="AZ24" s="215"/>
      <c r="BA24" s="215"/>
      <c r="BB24" s="171"/>
      <c r="BC24" s="171"/>
      <c r="BD24" s="171"/>
      <c r="BE24" s="171"/>
      <c r="BF24" s="171"/>
      <c r="BG24" s="171"/>
      <c r="BH24" s="171"/>
      <c r="BI24" s="171"/>
      <c r="BJ24" s="171"/>
      <c r="BK24" s="171"/>
      <c r="BL24" s="171"/>
      <c r="BM24" s="171"/>
      <c r="BN24" s="171"/>
      <c r="BO24" s="171"/>
      <c r="BP24" s="171"/>
      <c r="BQ24" s="171"/>
      <c r="BR24" s="171"/>
      <c r="BS24" s="171"/>
      <c r="BT24" s="171"/>
      <c r="BU24" s="171"/>
    </row>
    <row r="25" spans="1:73" ht="31.5" customHeight="1" x14ac:dyDescent="0.25">
      <c r="A25" s="112" t="s">
        <v>47</v>
      </c>
      <c r="B25" s="112" t="s">
        <v>74</v>
      </c>
      <c r="C25" s="112" t="s">
        <v>75</v>
      </c>
      <c r="D25" s="112" t="s">
        <v>472</v>
      </c>
      <c r="E25" s="112">
        <v>3123831900</v>
      </c>
      <c r="F25" s="112" t="s">
        <v>473</v>
      </c>
      <c r="G25" s="113" t="s">
        <v>474</v>
      </c>
      <c r="H25" s="112" t="s">
        <v>475</v>
      </c>
      <c r="I25" s="113" t="s">
        <v>476</v>
      </c>
      <c r="J25" s="112" t="s">
        <v>477</v>
      </c>
      <c r="K25" s="112">
        <v>3102365911</v>
      </c>
      <c r="L25" s="112" t="s">
        <v>478</v>
      </c>
      <c r="M25" s="113"/>
      <c r="N25" s="112" t="s">
        <v>335</v>
      </c>
      <c r="O25" s="112" t="s">
        <v>335</v>
      </c>
      <c r="P25" s="112" t="s">
        <v>335</v>
      </c>
      <c r="Q25" s="112"/>
      <c r="R25" s="112"/>
      <c r="S25" s="112"/>
      <c r="T25" s="112" t="s">
        <v>335</v>
      </c>
      <c r="U25" s="112" t="s">
        <v>335</v>
      </c>
      <c r="V25" s="112" t="s">
        <v>335</v>
      </c>
      <c r="W25" s="112" t="s">
        <v>427</v>
      </c>
      <c r="X25" s="112" t="s">
        <v>427</v>
      </c>
      <c r="Y25" s="112" t="s">
        <v>335</v>
      </c>
      <c r="Z25" s="112" t="s">
        <v>427</v>
      </c>
      <c r="AA25" s="112" t="s">
        <v>427</v>
      </c>
      <c r="AB25" s="112" t="s">
        <v>427</v>
      </c>
      <c r="AC25" s="112" t="s">
        <v>427</v>
      </c>
      <c r="AD25" s="112" t="s">
        <v>427</v>
      </c>
      <c r="AE25" s="112" t="s">
        <v>427</v>
      </c>
      <c r="AF25" s="112" t="s">
        <v>427</v>
      </c>
      <c r="AG25" s="112" t="s">
        <v>427</v>
      </c>
      <c r="AH25" s="112" t="s">
        <v>428</v>
      </c>
      <c r="AI25" s="112" t="s">
        <v>335</v>
      </c>
      <c r="AJ25" s="112" t="s">
        <v>335</v>
      </c>
      <c r="AK25" s="112" t="s">
        <v>427</v>
      </c>
      <c r="AL25" s="112" t="s">
        <v>427</v>
      </c>
      <c r="AM25" s="112" t="s">
        <v>335</v>
      </c>
      <c r="AN25" s="112" t="s">
        <v>335</v>
      </c>
      <c r="AO25" s="112" t="s">
        <v>335</v>
      </c>
      <c r="AP25" s="112" t="s">
        <v>335</v>
      </c>
      <c r="AQ25" s="112" t="s">
        <v>428</v>
      </c>
      <c r="AR25" s="112">
        <f t="shared" ref="AR25:AT25" si="16">COUNTIF(N25,"SI")</f>
        <v>1</v>
      </c>
      <c r="AS25" s="112">
        <f t="shared" si="16"/>
        <v>1</v>
      </c>
      <c r="AT25" s="112">
        <f t="shared" si="16"/>
        <v>1</v>
      </c>
      <c r="AU25" s="112">
        <f t="shared" si="3"/>
        <v>4</v>
      </c>
      <c r="AV25" s="112">
        <f t="shared" si="4"/>
        <v>6</v>
      </c>
      <c r="AW25" s="112">
        <f t="shared" si="0"/>
        <v>13</v>
      </c>
      <c r="AX25" s="167">
        <f t="shared" si="1"/>
        <v>0.9285714285714286</v>
      </c>
      <c r="AY25" s="215"/>
      <c r="AZ25" s="215"/>
      <c r="BA25" s="215"/>
      <c r="BB25" s="171"/>
      <c r="BC25" s="171"/>
      <c r="BD25" s="171"/>
      <c r="BE25" s="171"/>
      <c r="BF25" s="171"/>
      <c r="BG25" s="171"/>
      <c r="BH25" s="171"/>
      <c r="BI25" s="171"/>
      <c r="BJ25" s="171"/>
      <c r="BK25" s="171"/>
      <c r="BL25" s="171"/>
      <c r="BM25" s="171"/>
      <c r="BN25" s="171"/>
      <c r="BO25" s="171"/>
      <c r="BP25" s="171"/>
      <c r="BQ25" s="171"/>
      <c r="BR25" s="171"/>
      <c r="BS25" s="171"/>
      <c r="BT25" s="171"/>
      <c r="BU25" s="171"/>
    </row>
    <row r="26" spans="1:73" ht="15.75" customHeight="1" x14ac:dyDescent="0.25">
      <c r="A26" s="112" t="s">
        <v>76</v>
      </c>
      <c r="B26" s="112" t="s">
        <v>77</v>
      </c>
      <c r="C26" s="112" t="s">
        <v>78</v>
      </c>
      <c r="D26" s="112" t="s">
        <v>479</v>
      </c>
      <c r="E26" s="112">
        <v>3106977526</v>
      </c>
      <c r="F26" s="112" t="s">
        <v>480</v>
      </c>
      <c r="G26" s="112" t="s">
        <v>481</v>
      </c>
      <c r="H26" s="112">
        <v>3134544011</v>
      </c>
      <c r="I26" s="112" t="s">
        <v>482</v>
      </c>
      <c r="J26" s="112" t="s">
        <v>483</v>
      </c>
      <c r="K26" s="112">
        <v>3115305050</v>
      </c>
      <c r="L26" s="112" t="s">
        <v>484</v>
      </c>
      <c r="M26" s="216">
        <v>44162</v>
      </c>
      <c r="N26" s="112" t="s">
        <v>335</v>
      </c>
      <c r="O26" s="112" t="s">
        <v>335</v>
      </c>
      <c r="P26" s="112" t="s">
        <v>335</v>
      </c>
      <c r="Q26" s="112"/>
      <c r="R26" s="112"/>
      <c r="S26" s="112"/>
      <c r="T26" s="112" t="s">
        <v>335</v>
      </c>
      <c r="U26" s="112" t="s">
        <v>335</v>
      </c>
      <c r="V26" s="112" t="s">
        <v>427</v>
      </c>
      <c r="W26" s="112" t="s">
        <v>335</v>
      </c>
      <c r="X26" s="112" t="s">
        <v>427</v>
      </c>
      <c r="Y26" s="112" t="s">
        <v>427</v>
      </c>
      <c r="Z26" s="112" t="s">
        <v>427</v>
      </c>
      <c r="AA26" s="112" t="s">
        <v>427</v>
      </c>
      <c r="AB26" s="112" t="s">
        <v>427</v>
      </c>
      <c r="AC26" s="112" t="s">
        <v>427</v>
      </c>
      <c r="AD26" s="112" t="s">
        <v>427</v>
      </c>
      <c r="AE26" s="112" t="s">
        <v>335</v>
      </c>
      <c r="AF26" s="112" t="s">
        <v>427</v>
      </c>
      <c r="AG26" s="112" t="s">
        <v>427</v>
      </c>
      <c r="AH26" s="112" t="s">
        <v>427</v>
      </c>
      <c r="AI26" s="112" t="s">
        <v>335</v>
      </c>
      <c r="AJ26" s="112" t="s">
        <v>427</v>
      </c>
      <c r="AK26" s="112" t="s">
        <v>427</v>
      </c>
      <c r="AL26" s="112" t="s">
        <v>428</v>
      </c>
      <c r="AM26" s="112" t="s">
        <v>428</v>
      </c>
      <c r="AN26" s="112" t="s">
        <v>428</v>
      </c>
      <c r="AO26" s="112" t="s">
        <v>428</v>
      </c>
      <c r="AP26" s="112" t="s">
        <v>335</v>
      </c>
      <c r="AQ26" s="112" t="s">
        <v>428</v>
      </c>
      <c r="AR26" s="112">
        <f t="shared" ref="AR26:AT26" si="17">COUNTIF(N26,"SI")</f>
        <v>1</v>
      </c>
      <c r="AS26" s="112">
        <f t="shared" si="17"/>
        <v>1</v>
      </c>
      <c r="AT26" s="112">
        <f t="shared" si="17"/>
        <v>1</v>
      </c>
      <c r="AU26" s="112">
        <f t="shared" si="3"/>
        <v>4</v>
      </c>
      <c r="AV26" s="112">
        <f t="shared" si="4"/>
        <v>2</v>
      </c>
      <c r="AW26" s="112">
        <f t="shared" si="0"/>
        <v>9</v>
      </c>
      <c r="AX26" s="167">
        <f t="shared" si="1"/>
        <v>0.6428571428571429</v>
      </c>
      <c r="AY26" s="217">
        <f>AVERAGE(AX26:AX31)</f>
        <v>0.82142857142857151</v>
      </c>
      <c r="AZ26" s="218"/>
      <c r="BA26" s="219"/>
      <c r="BB26" s="171"/>
      <c r="BC26" s="171"/>
      <c r="BD26" s="171"/>
      <c r="BE26" s="171"/>
      <c r="BF26" s="171"/>
      <c r="BG26" s="171"/>
      <c r="BH26" s="171"/>
      <c r="BI26" s="171"/>
      <c r="BJ26" s="171"/>
      <c r="BK26" s="171"/>
      <c r="BL26" s="171"/>
      <c r="BM26" s="171"/>
      <c r="BN26" s="171"/>
      <c r="BO26" s="171"/>
      <c r="BP26" s="171"/>
      <c r="BQ26" s="171"/>
      <c r="BR26" s="171"/>
      <c r="BS26" s="171"/>
      <c r="BT26" s="171"/>
      <c r="BU26" s="171"/>
    </row>
    <row r="27" spans="1:73" ht="15.75" customHeight="1" x14ac:dyDescent="0.25">
      <c r="A27" s="112" t="s">
        <v>76</v>
      </c>
      <c r="B27" s="112" t="s">
        <v>77</v>
      </c>
      <c r="C27" s="112" t="s">
        <v>79</v>
      </c>
      <c r="D27" s="112" t="s">
        <v>479</v>
      </c>
      <c r="E27" s="112">
        <v>3106977526</v>
      </c>
      <c r="F27" s="112" t="s">
        <v>480</v>
      </c>
      <c r="G27" s="112" t="s">
        <v>481</v>
      </c>
      <c r="H27" s="112">
        <v>3134544011</v>
      </c>
      <c r="I27" s="112" t="s">
        <v>482</v>
      </c>
      <c r="J27" s="112" t="s">
        <v>485</v>
      </c>
      <c r="K27" s="112">
        <v>3124810168</v>
      </c>
      <c r="L27" s="112" t="s">
        <v>486</v>
      </c>
      <c r="M27" s="220">
        <v>44166</v>
      </c>
      <c r="N27" s="112" t="s">
        <v>335</v>
      </c>
      <c r="O27" s="112" t="s">
        <v>335</v>
      </c>
      <c r="P27" s="112" t="s">
        <v>335</v>
      </c>
      <c r="Q27" s="112"/>
      <c r="R27" s="112"/>
      <c r="S27" s="112"/>
      <c r="T27" s="112" t="s">
        <v>335</v>
      </c>
      <c r="U27" s="112" t="s">
        <v>335</v>
      </c>
      <c r="V27" s="112" t="s">
        <v>427</v>
      </c>
      <c r="W27" s="112" t="s">
        <v>335</v>
      </c>
      <c r="X27" s="112" t="s">
        <v>427</v>
      </c>
      <c r="Y27" s="112" t="s">
        <v>427</v>
      </c>
      <c r="Z27" s="112" t="s">
        <v>427</v>
      </c>
      <c r="AA27" s="112" t="s">
        <v>427</v>
      </c>
      <c r="AB27" s="112" t="s">
        <v>427</v>
      </c>
      <c r="AC27" s="112" t="s">
        <v>335</v>
      </c>
      <c r="AD27" s="112" t="s">
        <v>427</v>
      </c>
      <c r="AE27" s="112" t="s">
        <v>427</v>
      </c>
      <c r="AF27" s="112" t="s">
        <v>427</v>
      </c>
      <c r="AG27" s="112" t="s">
        <v>427</v>
      </c>
      <c r="AH27" s="112" t="s">
        <v>427</v>
      </c>
      <c r="AI27" s="112" t="s">
        <v>335</v>
      </c>
      <c r="AJ27" s="112" t="s">
        <v>427</v>
      </c>
      <c r="AK27" s="112" t="s">
        <v>427</v>
      </c>
      <c r="AL27" s="112" t="s">
        <v>335</v>
      </c>
      <c r="AM27" s="112" t="s">
        <v>428</v>
      </c>
      <c r="AN27" s="112" t="s">
        <v>428</v>
      </c>
      <c r="AO27" s="112" t="s">
        <v>335</v>
      </c>
      <c r="AP27" s="112" t="s">
        <v>335</v>
      </c>
      <c r="AQ27" s="112" t="s">
        <v>428</v>
      </c>
      <c r="AR27" s="112">
        <f t="shared" ref="AR27:AT27" si="18">COUNTIF(N27,"SI")</f>
        <v>1</v>
      </c>
      <c r="AS27" s="112">
        <f t="shared" si="18"/>
        <v>1</v>
      </c>
      <c r="AT27" s="112">
        <f t="shared" si="18"/>
        <v>1</v>
      </c>
      <c r="AU27" s="112">
        <f t="shared" si="3"/>
        <v>4</v>
      </c>
      <c r="AV27" s="112">
        <f t="shared" si="4"/>
        <v>4</v>
      </c>
      <c r="AW27" s="112">
        <f t="shared" si="0"/>
        <v>11</v>
      </c>
      <c r="AX27" s="167">
        <f t="shared" si="1"/>
        <v>0.7857142857142857</v>
      </c>
      <c r="AY27" s="221"/>
      <c r="AZ27" s="222"/>
      <c r="BA27" s="223"/>
      <c r="BB27" s="171"/>
      <c r="BC27" s="171"/>
      <c r="BD27" s="171"/>
      <c r="BE27" s="171"/>
      <c r="BF27" s="171"/>
      <c r="BG27" s="171"/>
      <c r="BH27" s="171"/>
      <c r="BI27" s="171"/>
      <c r="BJ27" s="171"/>
      <c r="BK27" s="171"/>
      <c r="BL27" s="171"/>
      <c r="BM27" s="171"/>
      <c r="BN27" s="171"/>
      <c r="BO27" s="171"/>
      <c r="BP27" s="171"/>
      <c r="BQ27" s="171"/>
      <c r="BR27" s="171"/>
      <c r="BS27" s="171"/>
      <c r="BT27" s="171"/>
      <c r="BU27" s="171"/>
    </row>
    <row r="28" spans="1:73" ht="15.75" customHeight="1" x14ac:dyDescent="0.25">
      <c r="A28" s="112" t="s">
        <v>76</v>
      </c>
      <c r="B28" s="112" t="s">
        <v>77</v>
      </c>
      <c r="C28" s="112" t="s">
        <v>80</v>
      </c>
      <c r="D28" s="112" t="s">
        <v>479</v>
      </c>
      <c r="E28" s="112">
        <v>3106977526</v>
      </c>
      <c r="F28" s="112" t="s">
        <v>480</v>
      </c>
      <c r="G28" s="112" t="s">
        <v>481</v>
      </c>
      <c r="H28" s="112">
        <v>3114544011</v>
      </c>
      <c r="I28" s="112" t="s">
        <v>482</v>
      </c>
      <c r="J28" s="112" t="s">
        <v>487</v>
      </c>
      <c r="K28" s="112">
        <v>3112246492</v>
      </c>
      <c r="L28" s="112" t="s">
        <v>488</v>
      </c>
      <c r="M28" s="113"/>
      <c r="N28" s="112" t="s">
        <v>335</v>
      </c>
      <c r="O28" s="112" t="s">
        <v>335</v>
      </c>
      <c r="P28" s="112" t="s">
        <v>335</v>
      </c>
      <c r="Q28" s="112"/>
      <c r="R28" s="112"/>
      <c r="S28" s="112"/>
      <c r="T28" s="112" t="s">
        <v>335</v>
      </c>
      <c r="U28" s="112" t="s">
        <v>335</v>
      </c>
      <c r="V28" s="112" t="s">
        <v>427</v>
      </c>
      <c r="W28" s="112" t="s">
        <v>335</v>
      </c>
      <c r="X28" s="112" t="s">
        <v>427</v>
      </c>
      <c r="Y28" s="112" t="s">
        <v>427</v>
      </c>
      <c r="Z28" s="112" t="s">
        <v>427</v>
      </c>
      <c r="AA28" s="112" t="s">
        <v>427</v>
      </c>
      <c r="AB28" s="112" t="s">
        <v>427</v>
      </c>
      <c r="AC28" s="112" t="s">
        <v>335</v>
      </c>
      <c r="AD28" s="112" t="s">
        <v>427</v>
      </c>
      <c r="AE28" s="112" t="s">
        <v>427</v>
      </c>
      <c r="AF28" s="112" t="s">
        <v>427</v>
      </c>
      <c r="AG28" s="112" t="s">
        <v>427</v>
      </c>
      <c r="AH28" s="112" t="s">
        <v>427</v>
      </c>
      <c r="AI28" s="112" t="s">
        <v>335</v>
      </c>
      <c r="AJ28" s="112" t="s">
        <v>427</v>
      </c>
      <c r="AK28" s="112" t="s">
        <v>335</v>
      </c>
      <c r="AL28" s="112" t="s">
        <v>427</v>
      </c>
      <c r="AM28" s="112" t="s">
        <v>335</v>
      </c>
      <c r="AN28" s="112" t="s">
        <v>335</v>
      </c>
      <c r="AO28" s="112" t="s">
        <v>335</v>
      </c>
      <c r="AP28" s="112" t="s">
        <v>335</v>
      </c>
      <c r="AQ28" s="112" t="s">
        <v>335</v>
      </c>
      <c r="AR28" s="112">
        <f t="shared" ref="AR28:AT28" si="19">COUNTIF(N28,"SI")</f>
        <v>1</v>
      </c>
      <c r="AS28" s="112">
        <f t="shared" si="19"/>
        <v>1</v>
      </c>
      <c r="AT28" s="112">
        <f t="shared" si="19"/>
        <v>1</v>
      </c>
      <c r="AU28" s="112">
        <f t="shared" si="3"/>
        <v>4</v>
      </c>
      <c r="AV28" s="112">
        <f t="shared" si="4"/>
        <v>7</v>
      </c>
      <c r="AW28" s="112">
        <f t="shared" si="0"/>
        <v>14</v>
      </c>
      <c r="AX28" s="167">
        <f t="shared" si="1"/>
        <v>1</v>
      </c>
      <c r="AY28" s="221"/>
      <c r="AZ28" s="222"/>
      <c r="BA28" s="223"/>
      <c r="BB28" s="171"/>
      <c r="BC28" s="171"/>
      <c r="BD28" s="171"/>
      <c r="BE28" s="171"/>
      <c r="BF28" s="171"/>
      <c r="BG28" s="171"/>
      <c r="BH28" s="171"/>
      <c r="BI28" s="171"/>
      <c r="BJ28" s="171"/>
      <c r="BK28" s="171"/>
      <c r="BL28" s="171"/>
      <c r="BM28" s="171"/>
      <c r="BN28" s="171"/>
      <c r="BO28" s="171"/>
      <c r="BP28" s="171"/>
      <c r="BQ28" s="171"/>
      <c r="BR28" s="171"/>
      <c r="BS28" s="171"/>
      <c r="BT28" s="171"/>
      <c r="BU28" s="171"/>
    </row>
    <row r="29" spans="1:73" ht="15.75" customHeight="1" x14ac:dyDescent="0.25">
      <c r="A29" s="112" t="s">
        <v>76</v>
      </c>
      <c r="B29" s="112" t="s">
        <v>77</v>
      </c>
      <c r="C29" s="112" t="s">
        <v>81</v>
      </c>
      <c r="D29" s="112" t="s">
        <v>479</v>
      </c>
      <c r="E29" s="112">
        <v>3106977526</v>
      </c>
      <c r="F29" s="112" t="s">
        <v>480</v>
      </c>
      <c r="G29" s="112" t="s">
        <v>481</v>
      </c>
      <c r="H29" s="112">
        <v>3114544011</v>
      </c>
      <c r="I29" s="112" t="s">
        <v>482</v>
      </c>
      <c r="J29" s="112" t="s">
        <v>489</v>
      </c>
      <c r="K29" s="112">
        <v>3229431419</v>
      </c>
      <c r="L29" s="112" t="s">
        <v>490</v>
      </c>
      <c r="M29" s="220">
        <v>44166</v>
      </c>
      <c r="N29" s="112" t="s">
        <v>335</v>
      </c>
      <c r="O29" s="112" t="s">
        <v>335</v>
      </c>
      <c r="P29" s="112" t="s">
        <v>335</v>
      </c>
      <c r="Q29" s="112"/>
      <c r="R29" s="112"/>
      <c r="S29" s="112"/>
      <c r="T29" s="112" t="s">
        <v>335</v>
      </c>
      <c r="U29" s="112" t="s">
        <v>335</v>
      </c>
      <c r="V29" s="112" t="s">
        <v>427</v>
      </c>
      <c r="W29" s="112" t="s">
        <v>335</v>
      </c>
      <c r="X29" s="112" t="s">
        <v>427</v>
      </c>
      <c r="Y29" s="112" t="s">
        <v>427</v>
      </c>
      <c r="Z29" s="112" t="s">
        <v>427</v>
      </c>
      <c r="AA29" s="112" t="s">
        <v>427</v>
      </c>
      <c r="AB29" s="112" t="s">
        <v>427</v>
      </c>
      <c r="AC29" s="112" t="s">
        <v>335</v>
      </c>
      <c r="AD29" s="112" t="s">
        <v>427</v>
      </c>
      <c r="AE29" s="112" t="s">
        <v>427</v>
      </c>
      <c r="AF29" s="112" t="s">
        <v>427</v>
      </c>
      <c r="AG29" s="112" t="s">
        <v>427</v>
      </c>
      <c r="AH29" s="112" t="s">
        <v>427</v>
      </c>
      <c r="AI29" s="112" t="s">
        <v>335</v>
      </c>
      <c r="AJ29" s="112" t="s">
        <v>427</v>
      </c>
      <c r="AK29" s="112" t="s">
        <v>427</v>
      </c>
      <c r="AL29" s="112" t="s">
        <v>335</v>
      </c>
      <c r="AM29" s="112" t="s">
        <v>428</v>
      </c>
      <c r="AN29" s="112" t="s">
        <v>428</v>
      </c>
      <c r="AO29" s="112" t="s">
        <v>335</v>
      </c>
      <c r="AP29" s="112" t="s">
        <v>428</v>
      </c>
      <c r="AQ29" s="112" t="s">
        <v>428</v>
      </c>
      <c r="AR29" s="112">
        <f t="shared" ref="AR29:AT29" si="20">COUNTIF(N29,"SI")</f>
        <v>1</v>
      </c>
      <c r="AS29" s="112">
        <f t="shared" si="20"/>
        <v>1</v>
      </c>
      <c r="AT29" s="112">
        <f t="shared" si="20"/>
        <v>1</v>
      </c>
      <c r="AU29" s="112">
        <f t="shared" si="3"/>
        <v>4</v>
      </c>
      <c r="AV29" s="112">
        <f t="shared" si="4"/>
        <v>3</v>
      </c>
      <c r="AW29" s="112">
        <f t="shared" si="0"/>
        <v>10</v>
      </c>
      <c r="AX29" s="167">
        <f t="shared" si="1"/>
        <v>0.7142857142857143</v>
      </c>
      <c r="AY29" s="221"/>
      <c r="AZ29" s="222"/>
      <c r="BA29" s="223"/>
      <c r="BB29" s="171"/>
      <c r="BC29" s="171"/>
      <c r="BD29" s="171"/>
      <c r="BE29" s="171"/>
      <c r="BF29" s="171"/>
      <c r="BG29" s="171"/>
      <c r="BH29" s="171"/>
      <c r="BI29" s="171"/>
      <c r="BJ29" s="171"/>
      <c r="BK29" s="171"/>
      <c r="BL29" s="171"/>
      <c r="BM29" s="171"/>
      <c r="BN29" s="171"/>
      <c r="BO29" s="171"/>
      <c r="BP29" s="171"/>
      <c r="BQ29" s="171"/>
      <c r="BR29" s="171"/>
      <c r="BS29" s="171"/>
      <c r="BT29" s="171"/>
      <c r="BU29" s="171"/>
    </row>
    <row r="30" spans="1:73" ht="15.75" customHeight="1" x14ac:dyDescent="0.25">
      <c r="A30" s="112" t="s">
        <v>76</v>
      </c>
      <c r="B30" s="112" t="s">
        <v>77</v>
      </c>
      <c r="C30" s="112" t="s">
        <v>82</v>
      </c>
      <c r="D30" s="112" t="s">
        <v>479</v>
      </c>
      <c r="E30" s="112">
        <v>3106977526</v>
      </c>
      <c r="F30" s="112" t="s">
        <v>480</v>
      </c>
      <c r="G30" s="112" t="s">
        <v>481</v>
      </c>
      <c r="H30" s="112">
        <v>3114544011</v>
      </c>
      <c r="I30" s="112" t="s">
        <v>482</v>
      </c>
      <c r="J30" s="112" t="s">
        <v>491</v>
      </c>
      <c r="K30" s="112">
        <v>3125406029</v>
      </c>
      <c r="L30" s="112" t="s">
        <v>492</v>
      </c>
      <c r="M30" s="216">
        <v>44162</v>
      </c>
      <c r="N30" s="112" t="s">
        <v>335</v>
      </c>
      <c r="O30" s="112" t="s">
        <v>335</v>
      </c>
      <c r="P30" s="112" t="s">
        <v>335</v>
      </c>
      <c r="Q30" s="112"/>
      <c r="R30" s="112"/>
      <c r="S30" s="112"/>
      <c r="T30" s="112" t="s">
        <v>335</v>
      </c>
      <c r="U30" s="112" t="s">
        <v>335</v>
      </c>
      <c r="V30" s="112" t="s">
        <v>427</v>
      </c>
      <c r="W30" s="112" t="s">
        <v>335</v>
      </c>
      <c r="X30" s="112" t="s">
        <v>427</v>
      </c>
      <c r="Y30" s="112" t="s">
        <v>427</v>
      </c>
      <c r="Z30" s="112" t="s">
        <v>427</v>
      </c>
      <c r="AA30" s="112" t="s">
        <v>427</v>
      </c>
      <c r="AB30" s="112" t="s">
        <v>427</v>
      </c>
      <c r="AC30" s="112" t="s">
        <v>335</v>
      </c>
      <c r="AD30" s="112" t="s">
        <v>427</v>
      </c>
      <c r="AE30" s="112" t="s">
        <v>427</v>
      </c>
      <c r="AF30" s="112" t="s">
        <v>427</v>
      </c>
      <c r="AG30" s="112" t="s">
        <v>427</v>
      </c>
      <c r="AH30" s="112" t="s">
        <v>427</v>
      </c>
      <c r="AI30" s="112" t="s">
        <v>335</v>
      </c>
      <c r="AJ30" s="112" t="s">
        <v>427</v>
      </c>
      <c r="AK30" s="112" t="s">
        <v>427</v>
      </c>
      <c r="AL30" s="112" t="s">
        <v>335</v>
      </c>
      <c r="AM30" s="112" t="s">
        <v>335</v>
      </c>
      <c r="AN30" s="112" t="s">
        <v>335</v>
      </c>
      <c r="AO30" s="112" t="s">
        <v>335</v>
      </c>
      <c r="AP30" s="112" t="s">
        <v>335</v>
      </c>
      <c r="AQ30" s="112" t="s">
        <v>428</v>
      </c>
      <c r="AR30" s="112">
        <f t="shared" ref="AR30:AT30" si="21">COUNTIF(N30,"SI")</f>
        <v>1</v>
      </c>
      <c r="AS30" s="112">
        <f t="shared" si="21"/>
        <v>1</v>
      </c>
      <c r="AT30" s="112">
        <f t="shared" si="21"/>
        <v>1</v>
      </c>
      <c r="AU30" s="112">
        <f t="shared" si="3"/>
        <v>4</v>
      </c>
      <c r="AV30" s="112">
        <f t="shared" si="4"/>
        <v>6</v>
      </c>
      <c r="AW30" s="112">
        <f t="shared" si="0"/>
        <v>13</v>
      </c>
      <c r="AX30" s="167">
        <f t="shared" si="1"/>
        <v>0.9285714285714286</v>
      </c>
      <c r="AY30" s="221"/>
      <c r="AZ30" s="222"/>
      <c r="BA30" s="223"/>
      <c r="BB30" s="171"/>
      <c r="BC30" s="171"/>
      <c r="BD30" s="171"/>
      <c r="BE30" s="171"/>
      <c r="BF30" s="171"/>
      <c r="BG30" s="171"/>
      <c r="BH30" s="171"/>
      <c r="BI30" s="171"/>
      <c r="BJ30" s="171"/>
      <c r="BK30" s="171"/>
      <c r="BL30" s="171"/>
      <c r="BM30" s="171"/>
      <c r="BN30" s="171"/>
      <c r="BO30" s="171"/>
      <c r="BP30" s="171"/>
      <c r="BQ30" s="171"/>
      <c r="BR30" s="171"/>
      <c r="BS30" s="171"/>
      <c r="BT30" s="171"/>
      <c r="BU30" s="171"/>
    </row>
    <row r="31" spans="1:73" ht="15.75" customHeight="1" x14ac:dyDescent="0.25">
      <c r="A31" s="112" t="s">
        <v>76</v>
      </c>
      <c r="B31" s="112" t="s">
        <v>77</v>
      </c>
      <c r="C31" s="112" t="s">
        <v>83</v>
      </c>
      <c r="D31" s="112" t="s">
        <v>479</v>
      </c>
      <c r="E31" s="112">
        <v>3106977526</v>
      </c>
      <c r="F31" s="112" t="s">
        <v>480</v>
      </c>
      <c r="G31" s="112" t="s">
        <v>481</v>
      </c>
      <c r="H31" s="112">
        <v>3114544011</v>
      </c>
      <c r="I31" s="112" t="s">
        <v>482</v>
      </c>
      <c r="J31" s="112" t="s">
        <v>493</v>
      </c>
      <c r="K31" s="112">
        <v>3213471625</v>
      </c>
      <c r="L31" s="112" t="s">
        <v>494</v>
      </c>
      <c r="M31" s="216">
        <v>44159</v>
      </c>
      <c r="N31" s="112" t="s">
        <v>335</v>
      </c>
      <c r="O31" s="112" t="s">
        <v>335</v>
      </c>
      <c r="P31" s="112" t="s">
        <v>335</v>
      </c>
      <c r="Q31" s="112"/>
      <c r="R31" s="112"/>
      <c r="S31" s="112"/>
      <c r="T31" s="112" t="s">
        <v>335</v>
      </c>
      <c r="U31" s="112" t="s">
        <v>335</v>
      </c>
      <c r="V31" s="112" t="s">
        <v>427</v>
      </c>
      <c r="W31" s="112" t="s">
        <v>335</v>
      </c>
      <c r="X31" s="112" t="s">
        <v>427</v>
      </c>
      <c r="Y31" s="112" t="s">
        <v>427</v>
      </c>
      <c r="Z31" s="112" t="s">
        <v>427</v>
      </c>
      <c r="AA31" s="112" t="s">
        <v>427</v>
      </c>
      <c r="AB31" s="112" t="s">
        <v>427</v>
      </c>
      <c r="AC31" s="112" t="s">
        <v>335</v>
      </c>
      <c r="AD31" s="112" t="s">
        <v>427</v>
      </c>
      <c r="AE31" s="112" t="s">
        <v>427</v>
      </c>
      <c r="AF31" s="112" t="s">
        <v>427</v>
      </c>
      <c r="AG31" s="112" t="s">
        <v>427</v>
      </c>
      <c r="AH31" s="112" t="s">
        <v>427</v>
      </c>
      <c r="AI31" s="112" t="s">
        <v>335</v>
      </c>
      <c r="AJ31" s="112" t="s">
        <v>427</v>
      </c>
      <c r="AK31" s="112" t="s">
        <v>427</v>
      </c>
      <c r="AL31" s="112" t="s">
        <v>335</v>
      </c>
      <c r="AM31" s="112" t="s">
        <v>335</v>
      </c>
      <c r="AN31" s="112" t="s">
        <v>428</v>
      </c>
      <c r="AO31" s="112" t="s">
        <v>335</v>
      </c>
      <c r="AP31" s="112" t="s">
        <v>335</v>
      </c>
      <c r="AQ31" s="112" t="s">
        <v>428</v>
      </c>
      <c r="AR31" s="112">
        <f t="shared" ref="AR31:AT31" si="22">COUNTIF(N31,"SI")</f>
        <v>1</v>
      </c>
      <c r="AS31" s="112">
        <f t="shared" si="22"/>
        <v>1</v>
      </c>
      <c r="AT31" s="112">
        <f t="shared" si="22"/>
        <v>1</v>
      </c>
      <c r="AU31" s="112">
        <f t="shared" si="3"/>
        <v>4</v>
      </c>
      <c r="AV31" s="112">
        <f t="shared" si="4"/>
        <v>5</v>
      </c>
      <c r="AW31" s="112">
        <f t="shared" si="0"/>
        <v>12</v>
      </c>
      <c r="AX31" s="167">
        <f t="shared" si="1"/>
        <v>0.8571428571428571</v>
      </c>
      <c r="AY31" s="224"/>
      <c r="AZ31" s="225"/>
      <c r="BA31" s="226"/>
      <c r="BB31" s="171"/>
      <c r="BC31" s="171"/>
      <c r="BD31" s="171"/>
      <c r="BE31" s="171"/>
      <c r="BF31" s="171"/>
      <c r="BG31" s="171"/>
      <c r="BH31" s="171"/>
      <c r="BI31" s="171"/>
      <c r="BJ31" s="171"/>
      <c r="BK31" s="171"/>
      <c r="BL31" s="171"/>
      <c r="BM31" s="171"/>
      <c r="BN31" s="171"/>
      <c r="BO31" s="171"/>
      <c r="BP31" s="171"/>
      <c r="BQ31" s="171"/>
      <c r="BR31" s="171"/>
      <c r="BS31" s="171"/>
      <c r="BT31" s="171"/>
      <c r="BU31" s="171"/>
    </row>
    <row r="32" spans="1:73" ht="15.75" customHeight="1" x14ac:dyDescent="0.25">
      <c r="A32" s="112" t="s">
        <v>47</v>
      </c>
      <c r="B32" s="112" t="s">
        <v>84</v>
      </c>
      <c r="C32" s="112" t="s">
        <v>85</v>
      </c>
      <c r="D32" s="112" t="s">
        <v>495</v>
      </c>
      <c r="E32" s="112">
        <v>3192924332</v>
      </c>
      <c r="F32" s="112" t="s">
        <v>496</v>
      </c>
      <c r="G32" s="112" t="s">
        <v>497</v>
      </c>
      <c r="H32" s="112">
        <v>3192271124</v>
      </c>
      <c r="I32" s="112" t="s">
        <v>498</v>
      </c>
      <c r="J32" s="112" t="s">
        <v>499</v>
      </c>
      <c r="K32" s="112">
        <v>3107715728</v>
      </c>
      <c r="L32" s="113" t="s">
        <v>500</v>
      </c>
      <c r="M32" s="216">
        <v>44164</v>
      </c>
      <c r="N32" s="112" t="s">
        <v>335</v>
      </c>
      <c r="O32" s="112" t="s">
        <v>335</v>
      </c>
      <c r="P32" s="112" t="s">
        <v>335</v>
      </c>
      <c r="Q32" s="112"/>
      <c r="R32" s="112"/>
      <c r="S32" s="112"/>
      <c r="T32" s="112" t="s">
        <v>335</v>
      </c>
      <c r="U32" s="112" t="s">
        <v>335</v>
      </c>
      <c r="V32" s="112" t="s">
        <v>335</v>
      </c>
      <c r="W32" s="112" t="s">
        <v>427</v>
      </c>
      <c r="X32" s="112" t="s">
        <v>427</v>
      </c>
      <c r="Y32" s="112" t="s">
        <v>427</v>
      </c>
      <c r="Z32" s="112" t="s">
        <v>335</v>
      </c>
      <c r="AA32" s="112" t="s">
        <v>427</v>
      </c>
      <c r="AB32" s="112" t="s">
        <v>427</v>
      </c>
      <c r="AC32" s="112" t="s">
        <v>427</v>
      </c>
      <c r="AD32" s="112" t="s">
        <v>427</v>
      </c>
      <c r="AE32" s="112" t="s">
        <v>427</v>
      </c>
      <c r="AF32" s="112" t="s">
        <v>427</v>
      </c>
      <c r="AG32" s="112" t="s">
        <v>427</v>
      </c>
      <c r="AH32" s="112" t="s">
        <v>427</v>
      </c>
      <c r="AI32" s="112" t="s">
        <v>335</v>
      </c>
      <c r="AJ32" s="112" t="s">
        <v>427</v>
      </c>
      <c r="AK32" s="112" t="s">
        <v>427</v>
      </c>
      <c r="AL32" s="112" t="s">
        <v>335</v>
      </c>
      <c r="AM32" s="112" t="s">
        <v>335</v>
      </c>
      <c r="AN32" s="112" t="s">
        <v>428</v>
      </c>
      <c r="AO32" s="112" t="s">
        <v>335</v>
      </c>
      <c r="AP32" s="112" t="s">
        <v>428</v>
      </c>
      <c r="AQ32" s="112"/>
      <c r="AR32" s="112">
        <f t="shared" ref="AR32:AT32" si="23">COUNTIF(N32,"SI")</f>
        <v>1</v>
      </c>
      <c r="AS32" s="112">
        <f t="shared" si="23"/>
        <v>1</v>
      </c>
      <c r="AT32" s="112">
        <f t="shared" si="23"/>
        <v>1</v>
      </c>
      <c r="AU32" s="112">
        <f t="shared" si="3"/>
        <v>4</v>
      </c>
      <c r="AV32" s="112">
        <f t="shared" si="4"/>
        <v>4</v>
      </c>
      <c r="AW32" s="112">
        <f t="shared" si="0"/>
        <v>11</v>
      </c>
      <c r="AX32" s="115">
        <f t="shared" si="1"/>
        <v>0.7857142857142857</v>
      </c>
      <c r="AY32" s="119"/>
      <c r="AZ32" s="119"/>
      <c r="BA32" s="119"/>
      <c r="BB32" s="171"/>
      <c r="BC32" s="171"/>
      <c r="BD32" s="171"/>
      <c r="BE32" s="171"/>
      <c r="BF32" s="171"/>
      <c r="BG32" s="171"/>
      <c r="BH32" s="171"/>
      <c r="BI32" s="171"/>
      <c r="BJ32" s="171"/>
      <c r="BK32" s="171"/>
      <c r="BL32" s="171"/>
      <c r="BM32" s="171"/>
      <c r="BN32" s="171"/>
      <c r="BO32" s="171"/>
      <c r="BP32" s="171"/>
      <c r="BQ32" s="171"/>
      <c r="BR32" s="171"/>
      <c r="BS32" s="171"/>
      <c r="BT32" s="171"/>
      <c r="BU32" s="171"/>
    </row>
    <row r="33" spans="1:73" ht="15.75" customHeight="1" x14ac:dyDescent="0.25">
      <c r="A33" s="112" t="s">
        <v>47</v>
      </c>
      <c r="B33" s="112" t="s">
        <v>84</v>
      </c>
      <c r="C33" s="112" t="s">
        <v>86</v>
      </c>
      <c r="D33" s="112" t="s">
        <v>495</v>
      </c>
      <c r="E33" s="112">
        <v>3192924332</v>
      </c>
      <c r="F33" s="112" t="s">
        <v>496</v>
      </c>
      <c r="G33" s="112" t="s">
        <v>497</v>
      </c>
      <c r="H33" s="112">
        <v>3192271124</v>
      </c>
      <c r="I33" s="112" t="s">
        <v>498</v>
      </c>
      <c r="J33" s="204" t="s">
        <v>501</v>
      </c>
      <c r="K33" s="204">
        <v>3124357661</v>
      </c>
      <c r="L33" s="112" t="s">
        <v>502</v>
      </c>
      <c r="M33" s="216">
        <v>44183</v>
      </c>
      <c r="N33" s="112" t="s">
        <v>335</v>
      </c>
      <c r="O33" s="112" t="s">
        <v>335</v>
      </c>
      <c r="P33" s="112" t="s">
        <v>335</v>
      </c>
      <c r="Q33" s="112"/>
      <c r="R33" s="112"/>
      <c r="S33" s="112"/>
      <c r="T33" s="112" t="s">
        <v>335</v>
      </c>
      <c r="U33" s="112" t="s">
        <v>335</v>
      </c>
      <c r="V33" s="112" t="s">
        <v>335</v>
      </c>
      <c r="W33" s="112" t="s">
        <v>427</v>
      </c>
      <c r="X33" s="112" t="s">
        <v>427</v>
      </c>
      <c r="Y33" s="112" t="s">
        <v>427</v>
      </c>
      <c r="Z33" s="112" t="s">
        <v>335</v>
      </c>
      <c r="AA33" s="112" t="s">
        <v>427</v>
      </c>
      <c r="AB33" s="112" t="s">
        <v>427</v>
      </c>
      <c r="AC33" s="112" t="s">
        <v>427</v>
      </c>
      <c r="AD33" s="112" t="s">
        <v>427</v>
      </c>
      <c r="AE33" s="112" t="s">
        <v>427</v>
      </c>
      <c r="AF33" s="112" t="s">
        <v>427</v>
      </c>
      <c r="AG33" s="112" t="s">
        <v>427</v>
      </c>
      <c r="AH33" s="112" t="s">
        <v>427</v>
      </c>
      <c r="AI33" s="112" t="s">
        <v>335</v>
      </c>
      <c r="AJ33" s="112" t="s">
        <v>427</v>
      </c>
      <c r="AK33" s="112" t="s">
        <v>427</v>
      </c>
      <c r="AL33" s="112" t="s">
        <v>335</v>
      </c>
      <c r="AM33" s="112" t="s">
        <v>428</v>
      </c>
      <c r="AN33" s="112" t="s">
        <v>335</v>
      </c>
      <c r="AO33" s="112" t="s">
        <v>335</v>
      </c>
      <c r="AP33" s="112" t="s">
        <v>335</v>
      </c>
      <c r="AQ33" s="112" t="s">
        <v>428</v>
      </c>
      <c r="AR33" s="112">
        <f t="shared" ref="AR33:AT33" si="24">COUNTIF(N33,"SI")</f>
        <v>1</v>
      </c>
      <c r="AS33" s="112">
        <f t="shared" si="24"/>
        <v>1</v>
      </c>
      <c r="AT33" s="112">
        <f t="shared" si="24"/>
        <v>1</v>
      </c>
      <c r="AU33" s="112">
        <f t="shared" si="3"/>
        <v>4</v>
      </c>
      <c r="AV33" s="112">
        <f t="shared" si="4"/>
        <v>5</v>
      </c>
      <c r="AW33" s="112">
        <f t="shared" si="0"/>
        <v>12</v>
      </c>
      <c r="AX33" s="115">
        <f t="shared" si="1"/>
        <v>0.8571428571428571</v>
      </c>
      <c r="AY33" s="119"/>
      <c r="AZ33" s="119"/>
      <c r="BA33" s="119"/>
      <c r="BB33" s="171"/>
      <c r="BC33" s="171"/>
      <c r="BD33" s="171"/>
      <c r="BE33" s="171"/>
      <c r="BF33" s="171"/>
      <c r="BG33" s="171"/>
      <c r="BH33" s="171"/>
      <c r="BI33" s="171"/>
      <c r="BJ33" s="171"/>
      <c r="BK33" s="171"/>
      <c r="BL33" s="171"/>
      <c r="BM33" s="171"/>
      <c r="BN33" s="171"/>
      <c r="BO33" s="171"/>
      <c r="BP33" s="171"/>
      <c r="BQ33" s="171"/>
      <c r="BR33" s="171"/>
      <c r="BS33" s="171"/>
      <c r="BT33" s="171"/>
      <c r="BU33" s="171"/>
    </row>
    <row r="34" spans="1:73" ht="15.75" customHeight="1" x14ac:dyDescent="0.25">
      <c r="A34" s="112" t="s">
        <v>47</v>
      </c>
      <c r="B34" s="112" t="s">
        <v>84</v>
      </c>
      <c r="C34" s="112" t="s">
        <v>87</v>
      </c>
      <c r="D34" s="112" t="s">
        <v>503</v>
      </c>
      <c r="E34" s="112">
        <v>3138589830</v>
      </c>
      <c r="F34" s="112" t="s">
        <v>504</v>
      </c>
      <c r="G34" s="112" t="s">
        <v>497</v>
      </c>
      <c r="H34" s="112">
        <v>3192271124</v>
      </c>
      <c r="I34" s="112" t="s">
        <v>498</v>
      </c>
      <c r="J34" s="112" t="s">
        <v>505</v>
      </c>
      <c r="K34" s="112">
        <v>3013403983</v>
      </c>
      <c r="L34" s="112" t="s">
        <v>506</v>
      </c>
      <c r="M34" s="216">
        <v>44111</v>
      </c>
      <c r="N34" s="112" t="s">
        <v>335</v>
      </c>
      <c r="O34" s="112" t="s">
        <v>335</v>
      </c>
      <c r="P34" s="112" t="s">
        <v>335</v>
      </c>
      <c r="Q34" s="112"/>
      <c r="R34" s="112"/>
      <c r="S34" s="112"/>
      <c r="T34" s="112" t="s">
        <v>335</v>
      </c>
      <c r="U34" s="112" t="s">
        <v>335</v>
      </c>
      <c r="V34" s="112" t="s">
        <v>335</v>
      </c>
      <c r="W34" s="112" t="s">
        <v>428</v>
      </c>
      <c r="X34" s="112" t="s">
        <v>428</v>
      </c>
      <c r="Y34" s="112" t="s">
        <v>428</v>
      </c>
      <c r="Z34" s="112" t="s">
        <v>335</v>
      </c>
      <c r="AA34" s="112" t="s">
        <v>427</v>
      </c>
      <c r="AB34" s="112" t="s">
        <v>427</v>
      </c>
      <c r="AC34" s="112" t="s">
        <v>427</v>
      </c>
      <c r="AD34" s="112" t="s">
        <v>427</v>
      </c>
      <c r="AE34" s="112" t="s">
        <v>427</v>
      </c>
      <c r="AF34" s="112" t="s">
        <v>427</v>
      </c>
      <c r="AG34" s="112" t="s">
        <v>427</v>
      </c>
      <c r="AH34" s="112" t="s">
        <v>427</v>
      </c>
      <c r="AI34" s="112" t="s">
        <v>335</v>
      </c>
      <c r="AJ34" s="112" t="s">
        <v>428</v>
      </c>
      <c r="AK34" s="112" t="s">
        <v>428</v>
      </c>
      <c r="AL34" s="112" t="s">
        <v>428</v>
      </c>
      <c r="AM34" s="112" t="s">
        <v>335</v>
      </c>
      <c r="AN34" s="112" t="s">
        <v>335</v>
      </c>
      <c r="AO34" s="112" t="s">
        <v>335</v>
      </c>
      <c r="AP34" s="112" t="s">
        <v>335</v>
      </c>
      <c r="AQ34" s="112" t="s">
        <v>428</v>
      </c>
      <c r="AR34" s="112">
        <f t="shared" ref="AR34:AT34" si="25">COUNTIF(N34,"SI")</f>
        <v>1</v>
      </c>
      <c r="AS34" s="112">
        <f t="shared" si="25"/>
        <v>1</v>
      </c>
      <c r="AT34" s="112">
        <f t="shared" si="25"/>
        <v>1</v>
      </c>
      <c r="AU34" s="112">
        <f t="shared" si="3"/>
        <v>4</v>
      </c>
      <c r="AV34" s="112">
        <f t="shared" si="4"/>
        <v>5</v>
      </c>
      <c r="AW34" s="112">
        <f t="shared" si="0"/>
        <v>12</v>
      </c>
      <c r="AX34" s="115">
        <f t="shared" si="1"/>
        <v>0.8571428571428571</v>
      </c>
      <c r="AY34" s="119"/>
      <c r="AZ34" s="119"/>
      <c r="BA34" s="119"/>
      <c r="BB34" s="171"/>
      <c r="BC34" s="171"/>
      <c r="BD34" s="171"/>
      <c r="BE34" s="171"/>
      <c r="BF34" s="171"/>
      <c r="BG34" s="171"/>
      <c r="BH34" s="171"/>
      <c r="BI34" s="171"/>
      <c r="BJ34" s="171"/>
      <c r="BK34" s="171"/>
      <c r="BL34" s="171"/>
      <c r="BM34" s="171"/>
      <c r="BN34" s="171"/>
      <c r="BO34" s="171"/>
      <c r="BP34" s="171"/>
      <c r="BQ34" s="171"/>
      <c r="BR34" s="171"/>
      <c r="BS34" s="171"/>
      <c r="BT34" s="171"/>
      <c r="BU34" s="171"/>
    </row>
    <row r="35" spans="1:73" ht="15.75" customHeight="1" x14ac:dyDescent="0.25">
      <c r="A35" s="112" t="s">
        <v>47</v>
      </c>
      <c r="B35" s="112" t="s">
        <v>84</v>
      </c>
      <c r="C35" s="112" t="s">
        <v>88</v>
      </c>
      <c r="D35" s="227" t="s">
        <v>507</v>
      </c>
      <c r="E35" s="227">
        <v>3123629626</v>
      </c>
      <c r="F35" s="227" t="s">
        <v>508</v>
      </c>
      <c r="G35" s="227" t="s">
        <v>497</v>
      </c>
      <c r="H35" s="227">
        <v>3192271124</v>
      </c>
      <c r="I35" s="227" t="s">
        <v>509</v>
      </c>
      <c r="J35" s="227" t="s">
        <v>510</v>
      </c>
      <c r="K35" s="227">
        <v>3212842561</v>
      </c>
      <c r="L35" s="227" t="s">
        <v>511</v>
      </c>
      <c r="M35" s="228">
        <v>44162</v>
      </c>
      <c r="N35" s="227" t="s">
        <v>335</v>
      </c>
      <c r="O35" s="227" t="s">
        <v>335</v>
      </c>
      <c r="P35" s="227" t="s">
        <v>335</v>
      </c>
      <c r="Q35" s="227" t="s">
        <v>512</v>
      </c>
      <c r="R35" s="229" t="s">
        <v>512</v>
      </c>
      <c r="S35" s="230" t="s">
        <v>512</v>
      </c>
      <c r="T35" s="227" t="s">
        <v>335</v>
      </c>
      <c r="U35" s="227" t="s">
        <v>335</v>
      </c>
      <c r="V35" s="227" t="s">
        <v>335</v>
      </c>
      <c r="W35" s="227" t="s">
        <v>427</v>
      </c>
      <c r="X35" s="227" t="s">
        <v>427</v>
      </c>
      <c r="Y35" s="227" t="s">
        <v>428</v>
      </c>
      <c r="Z35" s="227" t="s">
        <v>335</v>
      </c>
      <c r="AA35" s="227" t="s">
        <v>427</v>
      </c>
      <c r="AB35" s="227" t="s">
        <v>427</v>
      </c>
      <c r="AC35" s="227" t="s">
        <v>427</v>
      </c>
      <c r="AD35" s="227" t="s">
        <v>427</v>
      </c>
      <c r="AE35" s="227" t="s">
        <v>427</v>
      </c>
      <c r="AF35" s="227" t="s">
        <v>427</v>
      </c>
      <c r="AG35" s="227" t="s">
        <v>427</v>
      </c>
      <c r="AH35" s="227" t="s">
        <v>427</v>
      </c>
      <c r="AI35" s="227" t="s">
        <v>335</v>
      </c>
      <c r="AJ35" s="227" t="s">
        <v>427</v>
      </c>
      <c r="AK35" s="227" t="s">
        <v>427</v>
      </c>
      <c r="AL35" s="227" t="s">
        <v>335</v>
      </c>
      <c r="AM35" s="227" t="s">
        <v>335</v>
      </c>
      <c r="AN35" s="227" t="s">
        <v>428</v>
      </c>
      <c r="AO35" s="227" t="s">
        <v>335</v>
      </c>
      <c r="AP35" s="227" t="s">
        <v>335</v>
      </c>
      <c r="AQ35" s="227" t="s">
        <v>428</v>
      </c>
      <c r="AR35" s="227">
        <v>1</v>
      </c>
      <c r="AS35" s="227">
        <v>1</v>
      </c>
      <c r="AT35" s="227">
        <v>1</v>
      </c>
      <c r="AU35" s="227">
        <v>4</v>
      </c>
      <c r="AV35" s="227">
        <v>7</v>
      </c>
      <c r="AW35" s="227">
        <v>14</v>
      </c>
      <c r="AX35" s="227">
        <v>12</v>
      </c>
      <c r="AY35" s="119"/>
      <c r="AZ35" s="119"/>
      <c r="BA35" s="119"/>
      <c r="BB35" s="171"/>
      <c r="BC35" s="171"/>
      <c r="BD35" s="171"/>
      <c r="BE35" s="171"/>
      <c r="BF35" s="171"/>
      <c r="BG35" s="171"/>
      <c r="BH35" s="171"/>
      <c r="BI35" s="171"/>
      <c r="BJ35" s="171"/>
      <c r="BK35" s="171"/>
      <c r="BL35" s="171"/>
      <c r="BM35" s="171"/>
      <c r="BN35" s="171"/>
      <c r="BO35" s="171"/>
      <c r="BP35" s="171"/>
      <c r="BQ35" s="171"/>
      <c r="BR35" s="171"/>
      <c r="BS35" s="171"/>
      <c r="BT35" s="171"/>
      <c r="BU35" s="171"/>
    </row>
    <row r="36" spans="1:73" ht="15.75" customHeight="1" x14ac:dyDescent="0.25">
      <c r="A36" s="112" t="s">
        <v>47</v>
      </c>
      <c r="B36" s="112" t="s">
        <v>84</v>
      </c>
      <c r="C36" s="112" t="s">
        <v>89</v>
      </c>
      <c r="D36" s="227" t="s">
        <v>507</v>
      </c>
      <c r="E36" s="227">
        <v>3123629626</v>
      </c>
      <c r="F36" s="227" t="s">
        <v>508</v>
      </c>
      <c r="G36" s="227" t="s">
        <v>497</v>
      </c>
      <c r="H36" s="227">
        <v>3192271124</v>
      </c>
      <c r="I36" s="227" t="s">
        <v>509</v>
      </c>
      <c r="J36" s="227" t="s">
        <v>513</v>
      </c>
      <c r="K36" s="227">
        <v>3108722633</v>
      </c>
      <c r="L36" s="227" t="s">
        <v>514</v>
      </c>
      <c r="M36" s="228">
        <v>44161</v>
      </c>
      <c r="N36" s="227" t="s">
        <v>335</v>
      </c>
      <c r="O36" s="227" t="s">
        <v>335</v>
      </c>
      <c r="P36" s="227" t="s">
        <v>335</v>
      </c>
      <c r="Q36" s="227" t="s">
        <v>512</v>
      </c>
      <c r="R36" s="229" t="s">
        <v>512</v>
      </c>
      <c r="S36" s="230" t="s">
        <v>512</v>
      </c>
      <c r="T36" s="227" t="s">
        <v>335</v>
      </c>
      <c r="U36" s="227" t="s">
        <v>335</v>
      </c>
      <c r="V36" s="227" t="s">
        <v>335</v>
      </c>
      <c r="W36" s="227" t="s">
        <v>427</v>
      </c>
      <c r="X36" s="227" t="s">
        <v>427</v>
      </c>
      <c r="Y36" s="227" t="s">
        <v>428</v>
      </c>
      <c r="Z36" s="227" t="s">
        <v>335</v>
      </c>
      <c r="AA36" s="227" t="s">
        <v>427</v>
      </c>
      <c r="AB36" s="227" t="s">
        <v>427</v>
      </c>
      <c r="AC36" s="227" t="s">
        <v>427</v>
      </c>
      <c r="AD36" s="227" t="s">
        <v>427</v>
      </c>
      <c r="AE36" s="227" t="s">
        <v>427</v>
      </c>
      <c r="AF36" s="227" t="s">
        <v>427</v>
      </c>
      <c r="AG36" s="227" t="s">
        <v>427</v>
      </c>
      <c r="AH36" s="227" t="s">
        <v>427</v>
      </c>
      <c r="AI36" s="227" t="s">
        <v>335</v>
      </c>
      <c r="AJ36" s="227" t="s">
        <v>427</v>
      </c>
      <c r="AK36" s="227" t="s">
        <v>427</v>
      </c>
      <c r="AL36" s="227" t="s">
        <v>335</v>
      </c>
      <c r="AM36" s="227" t="s">
        <v>335</v>
      </c>
      <c r="AN36" s="227" t="s">
        <v>428</v>
      </c>
      <c r="AO36" s="227" t="s">
        <v>335</v>
      </c>
      <c r="AP36" s="227" t="s">
        <v>335</v>
      </c>
      <c r="AQ36" s="227" t="s">
        <v>428</v>
      </c>
      <c r="AR36" s="227">
        <v>1</v>
      </c>
      <c r="AS36" s="227">
        <v>1</v>
      </c>
      <c r="AT36" s="227">
        <v>1</v>
      </c>
      <c r="AU36" s="227">
        <v>4</v>
      </c>
      <c r="AV36" s="227">
        <v>7</v>
      </c>
      <c r="AW36" s="227">
        <v>14</v>
      </c>
      <c r="AX36" s="227">
        <v>12</v>
      </c>
      <c r="AY36" s="119"/>
      <c r="AZ36" s="119"/>
      <c r="BA36" s="119"/>
      <c r="BB36" s="171"/>
      <c r="BC36" s="171"/>
      <c r="BD36" s="171"/>
      <c r="BE36" s="171"/>
      <c r="BF36" s="171"/>
      <c r="BG36" s="171"/>
      <c r="BH36" s="171"/>
      <c r="BI36" s="171"/>
      <c r="BJ36" s="171"/>
      <c r="BK36" s="171"/>
      <c r="BL36" s="171"/>
      <c r="BM36" s="171"/>
      <c r="BN36" s="171"/>
      <c r="BO36" s="171"/>
      <c r="BP36" s="171"/>
      <c r="BQ36" s="171"/>
      <c r="BR36" s="171"/>
      <c r="BS36" s="171"/>
      <c r="BT36" s="171"/>
      <c r="BU36" s="171"/>
    </row>
    <row r="37" spans="1:73" ht="15.75" customHeight="1" x14ac:dyDescent="0.25">
      <c r="A37" s="112" t="s">
        <v>47</v>
      </c>
      <c r="B37" s="112" t="s">
        <v>84</v>
      </c>
      <c r="C37" s="112" t="s">
        <v>90</v>
      </c>
      <c r="D37" s="112" t="s">
        <v>495</v>
      </c>
      <c r="E37" s="112">
        <v>3192924332</v>
      </c>
      <c r="F37" s="112" t="s">
        <v>496</v>
      </c>
      <c r="G37" s="112" t="s">
        <v>497</v>
      </c>
      <c r="H37" s="112">
        <v>3192271124</v>
      </c>
      <c r="I37" s="112" t="s">
        <v>498</v>
      </c>
      <c r="J37" s="113" t="s">
        <v>515</v>
      </c>
      <c r="K37" s="112">
        <v>3213717137</v>
      </c>
      <c r="L37" s="113" t="s">
        <v>516</v>
      </c>
      <c r="M37" s="113"/>
      <c r="N37" s="112" t="s">
        <v>335</v>
      </c>
      <c r="O37" s="112" t="s">
        <v>335</v>
      </c>
      <c r="P37" s="112" t="s">
        <v>335</v>
      </c>
      <c r="Q37" s="112"/>
      <c r="R37" s="112"/>
      <c r="S37" s="112"/>
      <c r="T37" s="112" t="s">
        <v>335</v>
      </c>
      <c r="U37" s="112" t="s">
        <v>335</v>
      </c>
      <c r="V37" s="112" t="s">
        <v>335</v>
      </c>
      <c r="W37" s="112" t="s">
        <v>427</v>
      </c>
      <c r="X37" s="112" t="s">
        <v>428</v>
      </c>
      <c r="Y37" s="112" t="s">
        <v>427</v>
      </c>
      <c r="Z37" s="112" t="s">
        <v>335</v>
      </c>
      <c r="AA37" s="112" t="s">
        <v>427</v>
      </c>
      <c r="AB37" s="112" t="s">
        <v>427</v>
      </c>
      <c r="AC37" s="112" t="s">
        <v>427</v>
      </c>
      <c r="AD37" s="112" t="s">
        <v>427</v>
      </c>
      <c r="AE37" s="112" t="s">
        <v>427</v>
      </c>
      <c r="AF37" s="112" t="s">
        <v>427</v>
      </c>
      <c r="AG37" s="112" t="s">
        <v>427</v>
      </c>
      <c r="AH37" s="112" t="s">
        <v>427</v>
      </c>
      <c r="AI37" s="112" t="s">
        <v>335</v>
      </c>
      <c r="AJ37" s="112" t="s">
        <v>427</v>
      </c>
      <c r="AK37" s="112" t="s">
        <v>427</v>
      </c>
      <c r="AL37" s="112" t="s">
        <v>335</v>
      </c>
      <c r="AM37" s="112" t="s">
        <v>335</v>
      </c>
      <c r="AN37" s="112" t="s">
        <v>428</v>
      </c>
      <c r="AO37" s="112" t="s">
        <v>335</v>
      </c>
      <c r="AP37" s="112" t="s">
        <v>335</v>
      </c>
      <c r="AQ37" s="112" t="s">
        <v>335</v>
      </c>
      <c r="AR37" s="112">
        <f t="shared" ref="AR37:AT37" si="26">COUNTIF(N37,"SI")</f>
        <v>1</v>
      </c>
      <c r="AS37" s="112">
        <f t="shared" si="26"/>
        <v>1</v>
      </c>
      <c r="AT37" s="112">
        <f t="shared" si="26"/>
        <v>1</v>
      </c>
      <c r="AU37" s="112">
        <f t="shared" ref="AU37:AU38" si="27">COUNTIFS(T37:AH37,"SI")</f>
        <v>4</v>
      </c>
      <c r="AV37" s="112">
        <f t="shared" ref="AV37:AV38" si="28">COUNTIFS(AI37:AQ37,"SI")</f>
        <v>6</v>
      </c>
      <c r="AW37" s="112">
        <f t="shared" ref="AW37:AW38" si="29">SUM(AR37:AV37)</f>
        <v>13</v>
      </c>
      <c r="AX37" s="115">
        <f t="shared" ref="AX37:AX38" si="30">(AW37/14)</f>
        <v>0.9285714285714286</v>
      </c>
      <c r="AY37" s="119"/>
      <c r="AZ37" s="119"/>
      <c r="BA37" s="119"/>
      <c r="BB37" s="171"/>
      <c r="BC37" s="171"/>
      <c r="BD37" s="171"/>
      <c r="BE37" s="171"/>
      <c r="BF37" s="171"/>
      <c r="BG37" s="171"/>
      <c r="BH37" s="171"/>
      <c r="BI37" s="171"/>
      <c r="BJ37" s="171"/>
      <c r="BK37" s="171"/>
      <c r="BL37" s="171"/>
      <c r="BM37" s="171"/>
      <c r="BN37" s="171"/>
      <c r="BO37" s="171"/>
      <c r="BP37" s="171"/>
      <c r="BQ37" s="171"/>
      <c r="BR37" s="171"/>
      <c r="BS37" s="171"/>
      <c r="BT37" s="171"/>
      <c r="BU37" s="171"/>
    </row>
    <row r="38" spans="1:73" ht="15.75" customHeight="1" x14ac:dyDescent="0.25">
      <c r="A38" s="112" t="s">
        <v>47</v>
      </c>
      <c r="B38" s="112" t="s">
        <v>84</v>
      </c>
      <c r="C38" s="112" t="s">
        <v>91</v>
      </c>
      <c r="D38" s="112" t="s">
        <v>503</v>
      </c>
      <c r="E38" s="112">
        <v>3138589830</v>
      </c>
      <c r="F38" s="112" t="s">
        <v>504</v>
      </c>
      <c r="G38" s="112" t="s">
        <v>497</v>
      </c>
      <c r="H38" s="112">
        <v>3192271124</v>
      </c>
      <c r="I38" s="112" t="s">
        <v>498</v>
      </c>
      <c r="J38" s="112" t="s">
        <v>517</v>
      </c>
      <c r="K38" s="112">
        <v>3106495554</v>
      </c>
      <c r="L38" s="112" t="s">
        <v>518</v>
      </c>
      <c r="M38" s="220">
        <v>44008</v>
      </c>
      <c r="N38" s="112" t="s">
        <v>335</v>
      </c>
      <c r="O38" s="112" t="s">
        <v>335</v>
      </c>
      <c r="P38" s="112" t="s">
        <v>335</v>
      </c>
      <c r="Q38" s="112"/>
      <c r="R38" s="112"/>
      <c r="S38" s="112"/>
      <c r="T38" s="112" t="s">
        <v>335</v>
      </c>
      <c r="U38" s="112" t="s">
        <v>335</v>
      </c>
      <c r="V38" s="112" t="s">
        <v>335</v>
      </c>
      <c r="W38" s="112" t="s">
        <v>427</v>
      </c>
      <c r="X38" s="112" t="s">
        <v>428</v>
      </c>
      <c r="Y38" s="112" t="s">
        <v>428</v>
      </c>
      <c r="Z38" s="112" t="s">
        <v>335</v>
      </c>
      <c r="AA38" s="112" t="s">
        <v>427</v>
      </c>
      <c r="AB38" s="112" t="s">
        <v>427</v>
      </c>
      <c r="AC38" s="112" t="s">
        <v>427</v>
      </c>
      <c r="AD38" s="112" t="s">
        <v>427</v>
      </c>
      <c r="AE38" s="112" t="s">
        <v>427</v>
      </c>
      <c r="AF38" s="112" t="s">
        <v>427</v>
      </c>
      <c r="AG38" s="112" t="s">
        <v>427</v>
      </c>
      <c r="AH38" s="112" t="s">
        <v>427</v>
      </c>
      <c r="AI38" s="112" t="s">
        <v>335</v>
      </c>
      <c r="AJ38" s="112" t="s">
        <v>428</v>
      </c>
      <c r="AK38" s="112" t="s">
        <v>428</v>
      </c>
      <c r="AL38" s="112" t="s">
        <v>335</v>
      </c>
      <c r="AM38" s="112" t="s">
        <v>335</v>
      </c>
      <c r="AN38" s="112" t="s">
        <v>335</v>
      </c>
      <c r="AO38" s="112" t="s">
        <v>335</v>
      </c>
      <c r="AP38" s="112" t="s">
        <v>335</v>
      </c>
      <c r="AQ38" s="112" t="s">
        <v>428</v>
      </c>
      <c r="AR38" s="112">
        <f t="shared" ref="AR38:AT38" si="31">COUNTIF(N38,"SI")</f>
        <v>1</v>
      </c>
      <c r="AS38" s="112">
        <f t="shared" si="31"/>
        <v>1</v>
      </c>
      <c r="AT38" s="112">
        <f t="shared" si="31"/>
        <v>1</v>
      </c>
      <c r="AU38" s="112">
        <f t="shared" si="27"/>
        <v>4</v>
      </c>
      <c r="AV38" s="112">
        <f t="shared" si="28"/>
        <v>6</v>
      </c>
      <c r="AW38" s="112">
        <f t="shared" si="29"/>
        <v>13</v>
      </c>
      <c r="AX38" s="115">
        <f t="shared" si="30"/>
        <v>0.9285714285714286</v>
      </c>
      <c r="AY38" s="119"/>
      <c r="AZ38" s="119"/>
      <c r="BA38" s="119"/>
      <c r="BB38" s="171"/>
      <c r="BC38" s="171"/>
      <c r="BD38" s="171"/>
      <c r="BE38" s="171"/>
      <c r="BF38" s="171"/>
      <c r="BG38" s="171"/>
      <c r="BH38" s="171"/>
      <c r="BI38" s="171"/>
      <c r="BJ38" s="171"/>
      <c r="BK38" s="171"/>
      <c r="BL38" s="171"/>
      <c r="BM38" s="171"/>
      <c r="BN38" s="171"/>
      <c r="BO38" s="171"/>
      <c r="BP38" s="171"/>
      <c r="BQ38" s="171"/>
      <c r="BR38" s="171"/>
      <c r="BS38" s="171"/>
      <c r="BT38" s="171"/>
      <c r="BU38" s="171"/>
    </row>
    <row r="39" spans="1:73" ht="15.75" customHeight="1" x14ac:dyDescent="0.25">
      <c r="A39" s="112" t="s">
        <v>47</v>
      </c>
      <c r="B39" s="112" t="s">
        <v>84</v>
      </c>
      <c r="C39" s="112" t="s">
        <v>92</v>
      </c>
      <c r="D39" s="227" t="s">
        <v>507</v>
      </c>
      <c r="E39" s="227">
        <v>3123629626</v>
      </c>
      <c r="F39" s="227" t="s">
        <v>508</v>
      </c>
      <c r="G39" s="227" t="s">
        <v>497</v>
      </c>
      <c r="H39" s="227">
        <v>3192271124</v>
      </c>
      <c r="I39" s="227" t="s">
        <v>509</v>
      </c>
      <c r="J39" s="227" t="s">
        <v>519</v>
      </c>
      <c r="K39" s="227">
        <v>3114699670</v>
      </c>
      <c r="L39" s="227" t="s">
        <v>520</v>
      </c>
      <c r="M39" s="228">
        <v>44193</v>
      </c>
      <c r="N39" s="227" t="s">
        <v>335</v>
      </c>
      <c r="O39" s="227" t="s">
        <v>335</v>
      </c>
      <c r="P39" s="227" t="s">
        <v>335</v>
      </c>
      <c r="Q39" s="227" t="s">
        <v>512</v>
      </c>
      <c r="R39" s="229" t="s">
        <v>512</v>
      </c>
      <c r="S39" s="230" t="s">
        <v>512</v>
      </c>
      <c r="T39" s="227" t="s">
        <v>335</v>
      </c>
      <c r="U39" s="227" t="s">
        <v>335</v>
      </c>
      <c r="V39" s="227" t="s">
        <v>335</v>
      </c>
      <c r="W39" s="227" t="s">
        <v>427</v>
      </c>
      <c r="X39" s="227" t="s">
        <v>427</v>
      </c>
      <c r="Y39" s="227" t="s">
        <v>428</v>
      </c>
      <c r="Z39" s="227" t="s">
        <v>335</v>
      </c>
      <c r="AA39" s="227" t="s">
        <v>427</v>
      </c>
      <c r="AB39" s="227" t="s">
        <v>427</v>
      </c>
      <c r="AC39" s="227" t="s">
        <v>427</v>
      </c>
      <c r="AD39" s="227" t="s">
        <v>427</v>
      </c>
      <c r="AE39" s="227" t="s">
        <v>427</v>
      </c>
      <c r="AF39" s="227" t="s">
        <v>427</v>
      </c>
      <c r="AG39" s="227" t="s">
        <v>427</v>
      </c>
      <c r="AH39" s="227" t="s">
        <v>427</v>
      </c>
      <c r="AI39" s="227" t="s">
        <v>335</v>
      </c>
      <c r="AJ39" s="227" t="s">
        <v>427</v>
      </c>
      <c r="AK39" s="227" t="s">
        <v>427</v>
      </c>
      <c r="AL39" s="227" t="s">
        <v>335</v>
      </c>
      <c r="AM39" s="227" t="s">
        <v>335</v>
      </c>
      <c r="AN39" s="227" t="s">
        <v>335</v>
      </c>
      <c r="AO39" s="227" t="s">
        <v>335</v>
      </c>
      <c r="AP39" s="227" t="s">
        <v>335</v>
      </c>
      <c r="AQ39" s="227" t="s">
        <v>428</v>
      </c>
      <c r="AR39" s="227">
        <v>1</v>
      </c>
      <c r="AS39" s="227">
        <v>1</v>
      </c>
      <c r="AT39" s="227">
        <v>1</v>
      </c>
      <c r="AU39" s="227">
        <v>4</v>
      </c>
      <c r="AV39" s="227">
        <v>6</v>
      </c>
      <c r="AW39" s="227">
        <v>14</v>
      </c>
      <c r="AX39" s="227">
        <v>12</v>
      </c>
      <c r="AY39" s="119"/>
      <c r="AZ39" s="119"/>
      <c r="BA39" s="119"/>
      <c r="BB39" s="171"/>
      <c r="BC39" s="171"/>
      <c r="BD39" s="171"/>
      <c r="BE39" s="171"/>
      <c r="BF39" s="171"/>
      <c r="BG39" s="171"/>
      <c r="BH39" s="171"/>
      <c r="BI39" s="171"/>
      <c r="BJ39" s="171"/>
      <c r="BK39" s="171"/>
      <c r="BL39" s="171"/>
      <c r="BM39" s="171"/>
      <c r="BN39" s="171"/>
      <c r="BO39" s="171"/>
      <c r="BP39" s="171"/>
      <c r="BQ39" s="171"/>
      <c r="BR39" s="171"/>
      <c r="BS39" s="171"/>
      <c r="BT39" s="171"/>
      <c r="BU39" s="171"/>
    </row>
    <row r="40" spans="1:73" ht="15.75" customHeight="1" x14ac:dyDescent="0.25">
      <c r="A40" s="112" t="s">
        <v>47</v>
      </c>
      <c r="B40" s="112" t="s">
        <v>84</v>
      </c>
      <c r="C40" s="112" t="s">
        <v>93</v>
      </c>
      <c r="D40" s="112" t="s">
        <v>503</v>
      </c>
      <c r="E40" s="112">
        <v>3138589830</v>
      </c>
      <c r="F40" s="112" t="s">
        <v>504</v>
      </c>
      <c r="G40" s="112" t="s">
        <v>497</v>
      </c>
      <c r="H40" s="112">
        <v>3192271124</v>
      </c>
      <c r="I40" s="112" t="s">
        <v>498</v>
      </c>
      <c r="J40" s="112" t="s">
        <v>521</v>
      </c>
      <c r="K40" s="112">
        <v>3115429846</v>
      </c>
      <c r="L40" s="112" t="s">
        <v>522</v>
      </c>
      <c r="M40" s="216">
        <v>44174</v>
      </c>
      <c r="N40" s="112" t="s">
        <v>335</v>
      </c>
      <c r="O40" s="112" t="s">
        <v>335</v>
      </c>
      <c r="P40" s="112" t="s">
        <v>335</v>
      </c>
      <c r="Q40" s="112"/>
      <c r="R40" s="112"/>
      <c r="S40" s="112"/>
      <c r="T40" s="112" t="s">
        <v>335</v>
      </c>
      <c r="U40" s="112" t="s">
        <v>335</v>
      </c>
      <c r="V40" s="112" t="s">
        <v>335</v>
      </c>
      <c r="W40" s="112" t="s">
        <v>427</v>
      </c>
      <c r="X40" s="112" t="s">
        <v>428</v>
      </c>
      <c r="Y40" s="112" t="s">
        <v>428</v>
      </c>
      <c r="Z40" s="112" t="s">
        <v>335</v>
      </c>
      <c r="AA40" s="112" t="s">
        <v>427</v>
      </c>
      <c r="AB40" s="112" t="s">
        <v>427</v>
      </c>
      <c r="AC40" s="112" t="s">
        <v>427</v>
      </c>
      <c r="AD40" s="112" t="s">
        <v>427</v>
      </c>
      <c r="AE40" s="112" t="s">
        <v>427</v>
      </c>
      <c r="AF40" s="112" t="s">
        <v>427</v>
      </c>
      <c r="AG40" s="112" t="s">
        <v>427</v>
      </c>
      <c r="AH40" s="112" t="s">
        <v>427</v>
      </c>
      <c r="AI40" s="112" t="s">
        <v>335</v>
      </c>
      <c r="AJ40" s="112" t="s">
        <v>428</v>
      </c>
      <c r="AK40" s="112" t="s">
        <v>428</v>
      </c>
      <c r="AL40" s="112" t="s">
        <v>335</v>
      </c>
      <c r="AM40" s="112" t="s">
        <v>335</v>
      </c>
      <c r="AN40" s="112" t="s">
        <v>335</v>
      </c>
      <c r="AO40" s="112" t="s">
        <v>335</v>
      </c>
      <c r="AP40" s="112" t="s">
        <v>335</v>
      </c>
      <c r="AQ40" s="112" t="s">
        <v>428</v>
      </c>
      <c r="AR40" s="112">
        <f t="shared" ref="AR40:AT40" si="32">COUNTIF(N40,"SI")</f>
        <v>1</v>
      </c>
      <c r="AS40" s="112">
        <f t="shared" si="32"/>
        <v>1</v>
      </c>
      <c r="AT40" s="112">
        <f t="shared" si="32"/>
        <v>1</v>
      </c>
      <c r="AU40" s="112">
        <f t="shared" ref="AU40:AU41" si="33">COUNTIFS(T40:AH40,"SI")</f>
        <v>4</v>
      </c>
      <c r="AV40" s="112">
        <f t="shared" ref="AV40:AV41" si="34">COUNTIFS(AI40:AQ40,"SI")</f>
        <v>6</v>
      </c>
      <c r="AW40" s="112">
        <f t="shared" ref="AW40:AW41" si="35">SUM(AR40:AV40)</f>
        <v>13</v>
      </c>
      <c r="AX40" s="115">
        <f t="shared" ref="AX40:AX41" si="36">(AW40/14)</f>
        <v>0.9285714285714286</v>
      </c>
      <c r="AY40" s="119"/>
      <c r="AZ40" s="119"/>
      <c r="BA40" s="119"/>
      <c r="BB40" s="171"/>
      <c r="BC40" s="171"/>
      <c r="BD40" s="171"/>
      <c r="BE40" s="171"/>
      <c r="BF40" s="171"/>
      <c r="BG40" s="171"/>
      <c r="BH40" s="171"/>
      <c r="BI40" s="171"/>
      <c r="BJ40" s="171"/>
      <c r="BK40" s="171"/>
      <c r="BL40" s="171"/>
      <c r="BM40" s="171"/>
      <c r="BN40" s="171"/>
      <c r="BO40" s="171"/>
      <c r="BP40" s="171"/>
      <c r="BQ40" s="171"/>
      <c r="BR40" s="171"/>
      <c r="BS40" s="171"/>
      <c r="BT40" s="171"/>
      <c r="BU40" s="171"/>
    </row>
    <row r="41" spans="1:73" ht="15.75" customHeight="1" x14ac:dyDescent="0.25">
      <c r="A41" s="112" t="s">
        <v>47</v>
      </c>
      <c r="B41" s="112" t="s">
        <v>84</v>
      </c>
      <c r="C41" s="112" t="s">
        <v>94</v>
      </c>
      <c r="D41" s="112" t="s">
        <v>503</v>
      </c>
      <c r="E41" s="112">
        <v>3138589830</v>
      </c>
      <c r="F41" s="112" t="s">
        <v>504</v>
      </c>
      <c r="G41" s="112" t="s">
        <v>497</v>
      </c>
      <c r="H41" s="112">
        <v>3192271124</v>
      </c>
      <c r="I41" s="112" t="s">
        <v>498</v>
      </c>
      <c r="J41" s="112" t="s">
        <v>523</v>
      </c>
      <c r="K41" s="112">
        <v>3107538735</v>
      </c>
      <c r="L41" s="112" t="s">
        <v>524</v>
      </c>
      <c r="M41" s="216">
        <v>44155</v>
      </c>
      <c r="N41" s="112" t="s">
        <v>335</v>
      </c>
      <c r="O41" s="112" t="s">
        <v>335</v>
      </c>
      <c r="P41" s="112" t="s">
        <v>335</v>
      </c>
      <c r="Q41" s="112"/>
      <c r="R41" s="112"/>
      <c r="S41" s="112"/>
      <c r="T41" s="112" t="s">
        <v>335</v>
      </c>
      <c r="U41" s="112" t="s">
        <v>335</v>
      </c>
      <c r="V41" s="112" t="s">
        <v>335</v>
      </c>
      <c r="W41" s="112" t="s">
        <v>427</v>
      </c>
      <c r="X41" s="112" t="s">
        <v>428</v>
      </c>
      <c r="Y41" s="112" t="s">
        <v>428</v>
      </c>
      <c r="Z41" s="112" t="s">
        <v>335</v>
      </c>
      <c r="AA41" s="112" t="s">
        <v>427</v>
      </c>
      <c r="AB41" s="112" t="s">
        <v>427</v>
      </c>
      <c r="AC41" s="112" t="s">
        <v>427</v>
      </c>
      <c r="AD41" s="112" t="s">
        <v>427</v>
      </c>
      <c r="AE41" s="112" t="s">
        <v>427</v>
      </c>
      <c r="AF41" s="112" t="s">
        <v>427</v>
      </c>
      <c r="AG41" s="112" t="s">
        <v>427</v>
      </c>
      <c r="AH41" s="112" t="s">
        <v>427</v>
      </c>
      <c r="AI41" s="112" t="s">
        <v>335</v>
      </c>
      <c r="AJ41" s="112" t="s">
        <v>428</v>
      </c>
      <c r="AK41" s="112" t="s">
        <v>428</v>
      </c>
      <c r="AL41" s="112" t="s">
        <v>335</v>
      </c>
      <c r="AM41" s="112" t="s">
        <v>335</v>
      </c>
      <c r="AN41" s="112" t="s">
        <v>335</v>
      </c>
      <c r="AO41" s="112" t="s">
        <v>335</v>
      </c>
      <c r="AP41" s="112" t="s">
        <v>335</v>
      </c>
      <c r="AQ41" s="112" t="s">
        <v>428</v>
      </c>
      <c r="AR41" s="112">
        <f t="shared" ref="AR41:AT41" si="37">COUNTIF(N41,"SI")</f>
        <v>1</v>
      </c>
      <c r="AS41" s="112">
        <f t="shared" si="37"/>
        <v>1</v>
      </c>
      <c r="AT41" s="112">
        <f t="shared" si="37"/>
        <v>1</v>
      </c>
      <c r="AU41" s="112">
        <f t="shared" si="33"/>
        <v>4</v>
      </c>
      <c r="AV41" s="112">
        <f t="shared" si="34"/>
        <v>6</v>
      </c>
      <c r="AW41" s="112">
        <f t="shared" si="35"/>
        <v>13</v>
      </c>
      <c r="AX41" s="115">
        <f t="shared" si="36"/>
        <v>0.9285714285714286</v>
      </c>
      <c r="AY41" s="119"/>
      <c r="AZ41" s="119"/>
      <c r="BA41" s="119"/>
      <c r="BB41" s="171"/>
      <c r="BC41" s="171"/>
      <c r="BD41" s="171"/>
      <c r="BE41" s="171"/>
      <c r="BF41" s="171"/>
      <c r="BG41" s="171"/>
      <c r="BH41" s="171"/>
      <c r="BI41" s="171"/>
      <c r="BJ41" s="171"/>
      <c r="BK41" s="171"/>
      <c r="BL41" s="171"/>
      <c r="BM41" s="171"/>
      <c r="BN41" s="171"/>
      <c r="BO41" s="171"/>
      <c r="BP41" s="171"/>
      <c r="BQ41" s="171"/>
      <c r="BR41" s="171"/>
      <c r="BS41" s="171"/>
      <c r="BT41" s="171"/>
      <c r="BU41" s="171"/>
    </row>
    <row r="42" spans="1:73" ht="15.75" customHeight="1" x14ac:dyDescent="0.25">
      <c r="A42" s="112" t="s">
        <v>47</v>
      </c>
      <c r="B42" s="112" t="s">
        <v>84</v>
      </c>
      <c r="C42" s="112" t="s">
        <v>95</v>
      </c>
      <c r="D42" s="227" t="s">
        <v>507</v>
      </c>
      <c r="E42" s="227">
        <v>3123629626</v>
      </c>
      <c r="F42" s="227" t="s">
        <v>508</v>
      </c>
      <c r="G42" s="227" t="s">
        <v>497</v>
      </c>
      <c r="H42" s="227">
        <v>3192271124</v>
      </c>
      <c r="I42" s="227" t="s">
        <v>509</v>
      </c>
      <c r="J42" s="227" t="s">
        <v>525</v>
      </c>
      <c r="K42" s="227">
        <v>3124220039</v>
      </c>
      <c r="L42" s="227" t="s">
        <v>526</v>
      </c>
      <c r="M42" s="228">
        <v>44182</v>
      </c>
      <c r="N42" s="227" t="s">
        <v>335</v>
      </c>
      <c r="O42" s="227" t="s">
        <v>335</v>
      </c>
      <c r="P42" s="227" t="s">
        <v>335</v>
      </c>
      <c r="Q42" s="227" t="s">
        <v>512</v>
      </c>
      <c r="R42" s="229" t="s">
        <v>512</v>
      </c>
      <c r="S42" s="230" t="s">
        <v>512</v>
      </c>
      <c r="T42" s="227" t="s">
        <v>335</v>
      </c>
      <c r="U42" s="227" t="s">
        <v>335</v>
      </c>
      <c r="V42" s="227" t="s">
        <v>335</v>
      </c>
      <c r="W42" s="227" t="s">
        <v>427</v>
      </c>
      <c r="X42" s="227" t="s">
        <v>427</v>
      </c>
      <c r="Y42" s="227" t="s">
        <v>428</v>
      </c>
      <c r="Z42" s="227" t="s">
        <v>335</v>
      </c>
      <c r="AA42" s="227" t="s">
        <v>427</v>
      </c>
      <c r="AB42" s="227" t="s">
        <v>427</v>
      </c>
      <c r="AC42" s="227" t="s">
        <v>427</v>
      </c>
      <c r="AD42" s="227" t="s">
        <v>427</v>
      </c>
      <c r="AE42" s="227" t="s">
        <v>427</v>
      </c>
      <c r="AF42" s="227" t="s">
        <v>427</v>
      </c>
      <c r="AG42" s="227" t="s">
        <v>427</v>
      </c>
      <c r="AH42" s="227" t="s">
        <v>427</v>
      </c>
      <c r="AI42" s="227" t="s">
        <v>335</v>
      </c>
      <c r="AJ42" s="227" t="s">
        <v>427</v>
      </c>
      <c r="AK42" s="227" t="s">
        <v>427</v>
      </c>
      <c r="AL42" s="227" t="s">
        <v>335</v>
      </c>
      <c r="AM42" s="227" t="s">
        <v>335</v>
      </c>
      <c r="AN42" s="227" t="s">
        <v>335</v>
      </c>
      <c r="AO42" s="227" t="s">
        <v>335</v>
      </c>
      <c r="AP42" s="227" t="s">
        <v>335</v>
      </c>
      <c r="AQ42" s="227" t="s">
        <v>428</v>
      </c>
      <c r="AR42" s="227">
        <v>1</v>
      </c>
      <c r="AS42" s="227">
        <v>1</v>
      </c>
      <c r="AT42" s="227">
        <v>1</v>
      </c>
      <c r="AU42" s="227">
        <v>4</v>
      </c>
      <c r="AV42" s="227">
        <v>6</v>
      </c>
      <c r="AW42" s="227">
        <v>14</v>
      </c>
      <c r="AX42" s="227">
        <v>12</v>
      </c>
      <c r="AY42" s="119"/>
      <c r="AZ42" s="119"/>
      <c r="BA42" s="119"/>
      <c r="BB42" s="171"/>
      <c r="BC42" s="171"/>
      <c r="BD42" s="171"/>
      <c r="BE42" s="171"/>
      <c r="BF42" s="171"/>
      <c r="BG42" s="171"/>
      <c r="BH42" s="171"/>
      <c r="BI42" s="171"/>
      <c r="BJ42" s="171"/>
      <c r="BK42" s="171"/>
      <c r="BL42" s="171"/>
      <c r="BM42" s="171"/>
      <c r="BN42" s="171"/>
      <c r="BO42" s="171"/>
      <c r="BP42" s="171"/>
      <c r="BQ42" s="171"/>
      <c r="BR42" s="171"/>
      <c r="BS42" s="171"/>
      <c r="BT42" s="171"/>
      <c r="BU42" s="171"/>
    </row>
    <row r="43" spans="1:73" ht="15.75" customHeight="1" x14ac:dyDescent="0.25">
      <c r="A43" s="112" t="s">
        <v>47</v>
      </c>
      <c r="B43" s="112" t="s">
        <v>84</v>
      </c>
      <c r="C43" s="112" t="s">
        <v>96</v>
      </c>
      <c r="D43" s="112" t="s">
        <v>503</v>
      </c>
      <c r="E43" s="112">
        <v>3138589830</v>
      </c>
      <c r="F43" s="112" t="s">
        <v>504</v>
      </c>
      <c r="G43" s="112" t="s">
        <v>497</v>
      </c>
      <c r="H43" s="112">
        <v>3192271124</v>
      </c>
      <c r="I43" s="112" t="s">
        <v>498</v>
      </c>
      <c r="J43" s="112" t="s">
        <v>527</v>
      </c>
      <c r="K43" s="112">
        <v>3108501779</v>
      </c>
      <c r="L43" s="112" t="s">
        <v>528</v>
      </c>
      <c r="M43" s="216">
        <v>44147</v>
      </c>
      <c r="N43" s="112" t="s">
        <v>335</v>
      </c>
      <c r="O43" s="112" t="s">
        <v>335</v>
      </c>
      <c r="P43" s="112" t="s">
        <v>335</v>
      </c>
      <c r="Q43" s="112"/>
      <c r="R43" s="112"/>
      <c r="S43" s="112"/>
      <c r="T43" s="112" t="s">
        <v>335</v>
      </c>
      <c r="U43" s="112" t="s">
        <v>335</v>
      </c>
      <c r="V43" s="112" t="s">
        <v>335</v>
      </c>
      <c r="W43" s="112" t="s">
        <v>427</v>
      </c>
      <c r="X43" s="112" t="s">
        <v>428</v>
      </c>
      <c r="Y43" s="112" t="s">
        <v>428</v>
      </c>
      <c r="Z43" s="112" t="s">
        <v>335</v>
      </c>
      <c r="AA43" s="112" t="s">
        <v>427</v>
      </c>
      <c r="AB43" s="112" t="s">
        <v>427</v>
      </c>
      <c r="AC43" s="112" t="s">
        <v>427</v>
      </c>
      <c r="AD43" s="112" t="s">
        <v>427</v>
      </c>
      <c r="AE43" s="112" t="s">
        <v>427</v>
      </c>
      <c r="AF43" s="112" t="s">
        <v>427</v>
      </c>
      <c r="AG43" s="112" t="s">
        <v>427</v>
      </c>
      <c r="AH43" s="112" t="s">
        <v>427</v>
      </c>
      <c r="AI43" s="112" t="s">
        <v>335</v>
      </c>
      <c r="AJ43" s="112" t="s">
        <v>428</v>
      </c>
      <c r="AK43" s="112" t="s">
        <v>428</v>
      </c>
      <c r="AL43" s="112" t="s">
        <v>335</v>
      </c>
      <c r="AM43" s="112" t="s">
        <v>335</v>
      </c>
      <c r="AN43" s="112" t="s">
        <v>335</v>
      </c>
      <c r="AO43" s="112" t="s">
        <v>335</v>
      </c>
      <c r="AP43" s="112" t="s">
        <v>335</v>
      </c>
      <c r="AQ43" s="112" t="s">
        <v>428</v>
      </c>
      <c r="AR43" s="112">
        <f t="shared" ref="AR43:AT43" si="38">COUNTIF(N43,"SI")</f>
        <v>1</v>
      </c>
      <c r="AS43" s="112">
        <f t="shared" si="38"/>
        <v>1</v>
      </c>
      <c r="AT43" s="112">
        <f t="shared" si="38"/>
        <v>1</v>
      </c>
      <c r="AU43" s="112">
        <f t="shared" ref="AU43:AU45" si="39">COUNTIFS(T43:AH43,"SI")</f>
        <v>4</v>
      </c>
      <c r="AV43" s="112">
        <f t="shared" ref="AV43:AV45" si="40">COUNTIFS(AI43:AQ43,"SI")</f>
        <v>6</v>
      </c>
      <c r="AW43" s="112">
        <f t="shared" ref="AW43:AW45" si="41">SUM(AR43:AV43)</f>
        <v>13</v>
      </c>
      <c r="AX43" s="115">
        <f t="shared" ref="AX43:AX45" si="42">(AW43/14)</f>
        <v>0.9285714285714286</v>
      </c>
      <c r="AY43" s="119"/>
      <c r="AZ43" s="119"/>
      <c r="BA43" s="119"/>
      <c r="BB43" s="171"/>
      <c r="BC43" s="171"/>
      <c r="BD43" s="171"/>
      <c r="BE43" s="171"/>
      <c r="BF43" s="171"/>
      <c r="BG43" s="171"/>
      <c r="BH43" s="171"/>
      <c r="BI43" s="171"/>
      <c r="BJ43" s="171"/>
      <c r="BK43" s="171"/>
      <c r="BL43" s="171"/>
      <c r="BM43" s="171"/>
      <c r="BN43" s="171"/>
      <c r="BO43" s="171"/>
      <c r="BP43" s="171"/>
      <c r="BQ43" s="171"/>
      <c r="BR43" s="171"/>
      <c r="BS43" s="171"/>
      <c r="BT43" s="171"/>
      <c r="BU43" s="171"/>
    </row>
    <row r="44" spans="1:73" ht="15.75" customHeight="1" x14ac:dyDescent="0.25">
      <c r="A44" s="112" t="s">
        <v>47</v>
      </c>
      <c r="B44" s="112" t="s">
        <v>97</v>
      </c>
      <c r="C44" s="112" t="s">
        <v>98</v>
      </c>
      <c r="D44" s="112" t="s">
        <v>529</v>
      </c>
      <c r="E44" s="112">
        <v>3192924332</v>
      </c>
      <c r="F44" s="112" t="s">
        <v>530</v>
      </c>
      <c r="G44" s="112" t="s">
        <v>531</v>
      </c>
      <c r="H44" s="112">
        <v>3144334169</v>
      </c>
      <c r="I44" s="112" t="s">
        <v>532</v>
      </c>
      <c r="J44" s="112" t="s">
        <v>533</v>
      </c>
      <c r="K44" s="112">
        <v>3022911219</v>
      </c>
      <c r="L44" s="112" t="s">
        <v>534</v>
      </c>
      <c r="M44" s="113"/>
      <c r="N44" s="112" t="s">
        <v>335</v>
      </c>
      <c r="O44" s="112" t="s">
        <v>335</v>
      </c>
      <c r="P44" s="112" t="s">
        <v>335</v>
      </c>
      <c r="Q44" s="112"/>
      <c r="R44" s="112"/>
      <c r="S44" s="112"/>
      <c r="T44" s="112" t="s">
        <v>335</v>
      </c>
      <c r="U44" s="112" t="s">
        <v>335</v>
      </c>
      <c r="V44" s="112" t="s">
        <v>335</v>
      </c>
      <c r="W44" s="112" t="s">
        <v>427</v>
      </c>
      <c r="X44" s="112" t="s">
        <v>427</v>
      </c>
      <c r="Y44" s="112" t="s">
        <v>427</v>
      </c>
      <c r="Z44" s="112" t="s">
        <v>427</v>
      </c>
      <c r="AA44" s="112" t="s">
        <v>427</v>
      </c>
      <c r="AB44" s="112" t="s">
        <v>335</v>
      </c>
      <c r="AC44" s="112" t="s">
        <v>427</v>
      </c>
      <c r="AD44" s="112" t="s">
        <v>427</v>
      </c>
      <c r="AE44" s="112" t="s">
        <v>427</v>
      </c>
      <c r="AF44" s="112" t="s">
        <v>427</v>
      </c>
      <c r="AG44" s="112" t="s">
        <v>427</v>
      </c>
      <c r="AH44" s="112" t="s">
        <v>427</v>
      </c>
      <c r="AI44" s="112" t="s">
        <v>335</v>
      </c>
      <c r="AJ44" s="112" t="s">
        <v>427</v>
      </c>
      <c r="AK44" s="112" t="s">
        <v>427</v>
      </c>
      <c r="AL44" s="112" t="s">
        <v>335</v>
      </c>
      <c r="AM44" s="112" t="s">
        <v>428</v>
      </c>
      <c r="AN44" s="112" t="s">
        <v>335</v>
      </c>
      <c r="AO44" s="112" t="s">
        <v>335</v>
      </c>
      <c r="AP44" s="112" t="s">
        <v>428</v>
      </c>
      <c r="AQ44" s="112" t="s">
        <v>428</v>
      </c>
      <c r="AR44" s="112">
        <f t="shared" ref="AR44:AT44" si="43">COUNTIF(N44,"SI")</f>
        <v>1</v>
      </c>
      <c r="AS44" s="112">
        <f t="shared" si="43"/>
        <v>1</v>
      </c>
      <c r="AT44" s="112">
        <f t="shared" si="43"/>
        <v>1</v>
      </c>
      <c r="AU44" s="112">
        <f t="shared" si="39"/>
        <v>4</v>
      </c>
      <c r="AV44" s="112">
        <f t="shared" si="40"/>
        <v>4</v>
      </c>
      <c r="AW44" s="112">
        <f t="shared" si="41"/>
        <v>11</v>
      </c>
      <c r="AX44" s="115">
        <f t="shared" si="42"/>
        <v>0.7857142857142857</v>
      </c>
      <c r="AY44" s="119"/>
      <c r="AZ44" s="119"/>
      <c r="BA44" s="119"/>
      <c r="BB44" s="171"/>
      <c r="BC44" s="171"/>
      <c r="BD44" s="171"/>
      <c r="BE44" s="171"/>
      <c r="BF44" s="171"/>
      <c r="BG44" s="171"/>
      <c r="BH44" s="171"/>
      <c r="BI44" s="171"/>
      <c r="BJ44" s="171"/>
      <c r="BK44" s="171"/>
      <c r="BL44" s="171"/>
      <c r="BM44" s="171"/>
      <c r="BN44" s="171"/>
      <c r="BO44" s="171"/>
      <c r="BP44" s="171"/>
      <c r="BQ44" s="171"/>
      <c r="BR44" s="171"/>
      <c r="BS44" s="171"/>
      <c r="BT44" s="171"/>
      <c r="BU44" s="171"/>
    </row>
    <row r="45" spans="1:73" ht="15.75" customHeight="1" x14ac:dyDescent="0.25">
      <c r="A45" s="112" t="s">
        <v>47</v>
      </c>
      <c r="B45" s="112" t="s">
        <v>97</v>
      </c>
      <c r="C45" s="112" t="s">
        <v>99</v>
      </c>
      <c r="D45" s="112" t="s">
        <v>529</v>
      </c>
      <c r="E45" s="204">
        <v>3192924332</v>
      </c>
      <c r="F45" s="112" t="s">
        <v>530</v>
      </c>
      <c r="G45" s="112" t="s">
        <v>531</v>
      </c>
      <c r="H45" s="112">
        <v>3144334169</v>
      </c>
      <c r="I45" s="112" t="s">
        <v>532</v>
      </c>
      <c r="J45" s="112" t="s">
        <v>535</v>
      </c>
      <c r="K45" s="112">
        <v>3108568370</v>
      </c>
      <c r="L45" s="113" t="s">
        <v>536</v>
      </c>
      <c r="M45" s="113"/>
      <c r="N45" s="112" t="s">
        <v>335</v>
      </c>
      <c r="O45" s="112" t="s">
        <v>335</v>
      </c>
      <c r="P45" s="112" t="s">
        <v>335</v>
      </c>
      <c r="Q45" s="112"/>
      <c r="R45" s="112"/>
      <c r="S45" s="112"/>
      <c r="T45" s="112" t="s">
        <v>335</v>
      </c>
      <c r="U45" s="112" t="s">
        <v>335</v>
      </c>
      <c r="V45" s="112" t="s">
        <v>335</v>
      </c>
      <c r="W45" s="112" t="s">
        <v>427</v>
      </c>
      <c r="X45" s="112" t="s">
        <v>427</v>
      </c>
      <c r="Y45" s="112" t="s">
        <v>427</v>
      </c>
      <c r="Z45" s="112" t="s">
        <v>335</v>
      </c>
      <c r="AA45" s="112" t="s">
        <v>427</v>
      </c>
      <c r="AB45" s="112" t="s">
        <v>427</v>
      </c>
      <c r="AC45" s="112" t="s">
        <v>427</v>
      </c>
      <c r="AD45" s="112" t="s">
        <v>427</v>
      </c>
      <c r="AE45" s="112" t="s">
        <v>427</v>
      </c>
      <c r="AF45" s="112" t="s">
        <v>427</v>
      </c>
      <c r="AG45" s="112" t="s">
        <v>427</v>
      </c>
      <c r="AH45" s="112" t="s">
        <v>427</v>
      </c>
      <c r="AI45" s="112" t="s">
        <v>335</v>
      </c>
      <c r="AJ45" s="112" t="s">
        <v>427</v>
      </c>
      <c r="AK45" s="112" t="s">
        <v>427</v>
      </c>
      <c r="AL45" s="112" t="s">
        <v>335</v>
      </c>
      <c r="AM45" s="112" t="s">
        <v>428</v>
      </c>
      <c r="AN45" s="112" t="s">
        <v>335</v>
      </c>
      <c r="AO45" s="112" t="s">
        <v>428</v>
      </c>
      <c r="AP45" s="112" t="s">
        <v>428</v>
      </c>
      <c r="AQ45" s="112" t="s">
        <v>428</v>
      </c>
      <c r="AR45" s="112">
        <v>1</v>
      </c>
      <c r="AS45" s="112">
        <f t="shared" ref="AS45:AT45" si="44">COUNTIF(O45,"SI")</f>
        <v>1</v>
      </c>
      <c r="AT45" s="112">
        <f t="shared" si="44"/>
        <v>1</v>
      </c>
      <c r="AU45" s="112">
        <f t="shared" si="39"/>
        <v>4</v>
      </c>
      <c r="AV45" s="112">
        <f t="shared" si="40"/>
        <v>3</v>
      </c>
      <c r="AW45" s="112">
        <f t="shared" si="41"/>
        <v>10</v>
      </c>
      <c r="AX45" s="115">
        <f t="shared" si="42"/>
        <v>0.7142857142857143</v>
      </c>
      <c r="AY45" s="119"/>
      <c r="AZ45" s="119"/>
      <c r="BA45" s="119"/>
      <c r="BB45" s="171"/>
      <c r="BC45" s="171"/>
      <c r="BD45" s="171"/>
      <c r="BE45" s="171"/>
      <c r="BF45" s="171"/>
      <c r="BG45" s="171"/>
      <c r="BH45" s="171"/>
      <c r="BI45" s="171"/>
      <c r="BJ45" s="171"/>
      <c r="BK45" s="171"/>
      <c r="BL45" s="171"/>
      <c r="BM45" s="171"/>
      <c r="BN45" s="171"/>
      <c r="BO45" s="171"/>
      <c r="BP45" s="171"/>
      <c r="BQ45" s="171"/>
      <c r="BR45" s="171"/>
      <c r="BS45" s="171"/>
      <c r="BT45" s="171"/>
      <c r="BU45" s="171"/>
    </row>
    <row r="46" spans="1:73" ht="15.75" customHeight="1" x14ac:dyDescent="0.25">
      <c r="A46" s="112" t="s">
        <v>47</v>
      </c>
      <c r="B46" s="112" t="s">
        <v>97</v>
      </c>
      <c r="C46" s="112" t="s">
        <v>100</v>
      </c>
      <c r="D46" s="227" t="s">
        <v>507</v>
      </c>
      <c r="E46" s="227">
        <v>3123629626</v>
      </c>
      <c r="F46" s="227" t="s">
        <v>508</v>
      </c>
      <c r="G46" s="227" t="s">
        <v>537</v>
      </c>
      <c r="H46" s="227">
        <v>3144334163</v>
      </c>
      <c r="I46" s="227" t="s">
        <v>532</v>
      </c>
      <c r="J46" s="227" t="s">
        <v>538</v>
      </c>
      <c r="K46" s="227">
        <v>3219608048</v>
      </c>
      <c r="L46" s="227" t="s">
        <v>539</v>
      </c>
      <c r="M46" s="228">
        <v>44181</v>
      </c>
      <c r="N46" s="227" t="s">
        <v>335</v>
      </c>
      <c r="O46" s="227" t="s">
        <v>335</v>
      </c>
      <c r="P46" s="227" t="s">
        <v>335</v>
      </c>
      <c r="Q46" s="227" t="s">
        <v>512</v>
      </c>
      <c r="R46" s="229" t="s">
        <v>512</v>
      </c>
      <c r="S46" s="230" t="s">
        <v>512</v>
      </c>
      <c r="T46" s="227" t="s">
        <v>335</v>
      </c>
      <c r="U46" s="227" t="s">
        <v>335</v>
      </c>
      <c r="V46" s="227" t="s">
        <v>335</v>
      </c>
      <c r="W46" s="227" t="s">
        <v>427</v>
      </c>
      <c r="X46" s="227" t="s">
        <v>427</v>
      </c>
      <c r="Y46" s="227" t="s">
        <v>428</v>
      </c>
      <c r="Z46" s="227" t="s">
        <v>427</v>
      </c>
      <c r="AA46" s="227" t="s">
        <v>427</v>
      </c>
      <c r="AB46" s="227" t="s">
        <v>335</v>
      </c>
      <c r="AC46" s="227" t="s">
        <v>427</v>
      </c>
      <c r="AD46" s="227" t="s">
        <v>427</v>
      </c>
      <c r="AE46" s="227" t="s">
        <v>427</v>
      </c>
      <c r="AF46" s="227" t="s">
        <v>427</v>
      </c>
      <c r="AG46" s="227" t="s">
        <v>427</v>
      </c>
      <c r="AH46" s="227" t="s">
        <v>427</v>
      </c>
      <c r="AI46" s="227" t="s">
        <v>335</v>
      </c>
      <c r="AJ46" s="227" t="s">
        <v>427</v>
      </c>
      <c r="AK46" s="227" t="s">
        <v>427</v>
      </c>
      <c r="AL46" s="227" t="s">
        <v>335</v>
      </c>
      <c r="AM46" s="227" t="s">
        <v>335</v>
      </c>
      <c r="AN46" s="227" t="s">
        <v>335</v>
      </c>
      <c r="AO46" s="227" t="s">
        <v>335</v>
      </c>
      <c r="AP46" s="227" t="s">
        <v>335</v>
      </c>
      <c r="AQ46" s="227" t="s">
        <v>428</v>
      </c>
      <c r="AR46" s="227">
        <v>1</v>
      </c>
      <c r="AS46" s="227">
        <v>1</v>
      </c>
      <c r="AT46" s="227">
        <v>1</v>
      </c>
      <c r="AU46" s="227">
        <v>4</v>
      </c>
      <c r="AV46" s="227">
        <v>6</v>
      </c>
      <c r="AW46" s="227">
        <v>14</v>
      </c>
      <c r="AX46" s="227">
        <v>12</v>
      </c>
      <c r="AY46" s="119"/>
      <c r="AZ46" s="119"/>
      <c r="BA46" s="119"/>
      <c r="BB46" s="171"/>
      <c r="BC46" s="171"/>
      <c r="BD46" s="171"/>
      <c r="BE46" s="171"/>
      <c r="BF46" s="171"/>
      <c r="BG46" s="171"/>
      <c r="BH46" s="171"/>
      <c r="BI46" s="171"/>
      <c r="BJ46" s="171"/>
      <c r="BK46" s="171"/>
      <c r="BL46" s="171"/>
      <c r="BM46" s="171"/>
      <c r="BN46" s="171"/>
      <c r="BO46" s="171"/>
      <c r="BP46" s="171"/>
      <c r="BQ46" s="171"/>
      <c r="BR46" s="171"/>
      <c r="BS46" s="171"/>
      <c r="BT46" s="171"/>
      <c r="BU46" s="171"/>
    </row>
    <row r="47" spans="1:73" ht="15.75" customHeight="1" x14ac:dyDescent="0.25">
      <c r="A47" s="112" t="s">
        <v>47</v>
      </c>
      <c r="B47" s="112" t="s">
        <v>97</v>
      </c>
      <c r="C47" s="112" t="s">
        <v>101</v>
      </c>
      <c r="D47" s="231" t="s">
        <v>529</v>
      </c>
      <c r="E47" s="112">
        <v>3192924332</v>
      </c>
      <c r="F47" s="112" t="s">
        <v>530</v>
      </c>
      <c r="G47" s="112" t="s">
        <v>531</v>
      </c>
      <c r="H47" s="204">
        <v>3144334169</v>
      </c>
      <c r="I47" s="112" t="s">
        <v>532</v>
      </c>
      <c r="J47" s="112" t="s">
        <v>540</v>
      </c>
      <c r="K47" s="112">
        <v>3134852825</v>
      </c>
      <c r="L47" s="113" t="s">
        <v>541</v>
      </c>
      <c r="M47" s="113"/>
      <c r="N47" s="112" t="s">
        <v>335</v>
      </c>
      <c r="O47" s="112" t="s">
        <v>335</v>
      </c>
      <c r="P47" s="112" t="s">
        <v>335</v>
      </c>
      <c r="Q47" s="112"/>
      <c r="R47" s="112"/>
      <c r="S47" s="112"/>
      <c r="T47" s="112" t="s">
        <v>335</v>
      </c>
      <c r="U47" s="112" t="s">
        <v>335</v>
      </c>
      <c r="V47" s="112" t="s">
        <v>335</v>
      </c>
      <c r="W47" s="112" t="s">
        <v>427</v>
      </c>
      <c r="X47" s="112" t="s">
        <v>427</v>
      </c>
      <c r="Y47" s="112" t="s">
        <v>427</v>
      </c>
      <c r="Z47" s="112" t="s">
        <v>335</v>
      </c>
      <c r="AA47" s="112" t="s">
        <v>427</v>
      </c>
      <c r="AB47" s="112" t="s">
        <v>427</v>
      </c>
      <c r="AC47" s="112" t="s">
        <v>427</v>
      </c>
      <c r="AD47" s="112" t="s">
        <v>427</v>
      </c>
      <c r="AE47" s="112" t="s">
        <v>427</v>
      </c>
      <c r="AF47" s="112" t="s">
        <v>427</v>
      </c>
      <c r="AG47" s="112" t="s">
        <v>427</v>
      </c>
      <c r="AH47" s="112" t="s">
        <v>427</v>
      </c>
      <c r="AI47" s="112" t="s">
        <v>335</v>
      </c>
      <c r="AJ47" s="112" t="s">
        <v>427</v>
      </c>
      <c r="AK47" s="112" t="s">
        <v>427</v>
      </c>
      <c r="AL47" s="112" t="s">
        <v>335</v>
      </c>
      <c r="AM47" s="112" t="s">
        <v>428</v>
      </c>
      <c r="AN47" s="112" t="s">
        <v>335</v>
      </c>
      <c r="AO47" s="112" t="s">
        <v>335</v>
      </c>
      <c r="AP47" s="112" t="s">
        <v>428</v>
      </c>
      <c r="AQ47" s="112" t="s">
        <v>428</v>
      </c>
      <c r="AR47" s="112">
        <f t="shared" ref="AR47:AT47" si="45">COUNTIF(N47,"SI")</f>
        <v>1</v>
      </c>
      <c r="AS47" s="112">
        <f t="shared" si="45"/>
        <v>1</v>
      </c>
      <c r="AT47" s="112">
        <f t="shared" si="45"/>
        <v>1</v>
      </c>
      <c r="AU47" s="112">
        <f>COUNTIFS(T47:AH47,"SI")</f>
        <v>4</v>
      </c>
      <c r="AV47" s="112">
        <f>COUNTIFS(AI47:AQ47,"SI")</f>
        <v>4</v>
      </c>
      <c r="AW47" s="112">
        <f>SUM(AR47:AV47)</f>
        <v>11</v>
      </c>
      <c r="AX47" s="115">
        <f>(AW47/14)</f>
        <v>0.7857142857142857</v>
      </c>
      <c r="AY47" s="119"/>
      <c r="AZ47" s="119"/>
      <c r="BA47" s="119"/>
      <c r="BB47" s="171"/>
      <c r="BC47" s="171"/>
      <c r="BD47" s="171"/>
      <c r="BE47" s="171"/>
      <c r="BF47" s="171"/>
      <c r="BG47" s="171"/>
      <c r="BH47" s="171"/>
      <c r="BI47" s="171"/>
      <c r="BJ47" s="171"/>
      <c r="BK47" s="171"/>
      <c r="BL47" s="171"/>
      <c r="BM47" s="171"/>
      <c r="BN47" s="171"/>
      <c r="BO47" s="171"/>
      <c r="BP47" s="171"/>
      <c r="BQ47" s="171"/>
      <c r="BR47" s="171"/>
      <c r="BS47" s="171"/>
      <c r="BT47" s="171"/>
      <c r="BU47" s="171"/>
    </row>
    <row r="48" spans="1:73" ht="15.75" customHeight="1" x14ac:dyDescent="0.25">
      <c r="A48" s="112" t="s">
        <v>47</v>
      </c>
      <c r="B48" s="112" t="s">
        <v>97</v>
      </c>
      <c r="C48" s="227" t="s">
        <v>102</v>
      </c>
      <c r="D48" s="227" t="s">
        <v>507</v>
      </c>
      <c r="E48" s="227">
        <v>3123629626</v>
      </c>
      <c r="F48" s="227" t="s">
        <v>508</v>
      </c>
      <c r="G48" s="227" t="s">
        <v>537</v>
      </c>
      <c r="H48" s="227">
        <v>3144334163</v>
      </c>
      <c r="I48" s="227" t="s">
        <v>532</v>
      </c>
      <c r="J48" s="227" t="s">
        <v>542</v>
      </c>
      <c r="K48" s="227">
        <v>3123008281</v>
      </c>
      <c r="L48" s="227" t="s">
        <v>543</v>
      </c>
      <c r="M48" s="228">
        <v>44188</v>
      </c>
      <c r="N48" s="227" t="s">
        <v>335</v>
      </c>
      <c r="O48" s="227" t="s">
        <v>335</v>
      </c>
      <c r="P48" s="227" t="s">
        <v>335</v>
      </c>
      <c r="Q48" s="227" t="s">
        <v>512</v>
      </c>
      <c r="R48" s="229" t="s">
        <v>512</v>
      </c>
      <c r="S48" s="230" t="s">
        <v>512</v>
      </c>
      <c r="T48" s="227" t="s">
        <v>335</v>
      </c>
      <c r="U48" s="227" t="s">
        <v>335</v>
      </c>
      <c r="V48" s="227" t="s">
        <v>335</v>
      </c>
      <c r="W48" s="227" t="s">
        <v>427</v>
      </c>
      <c r="X48" s="227" t="s">
        <v>427</v>
      </c>
      <c r="Y48" s="227" t="s">
        <v>428</v>
      </c>
      <c r="Z48" s="227" t="s">
        <v>427</v>
      </c>
      <c r="AA48" s="227" t="s">
        <v>427</v>
      </c>
      <c r="AB48" s="227" t="s">
        <v>335</v>
      </c>
      <c r="AC48" s="227" t="s">
        <v>427</v>
      </c>
      <c r="AD48" s="227" t="s">
        <v>427</v>
      </c>
      <c r="AE48" s="227" t="s">
        <v>427</v>
      </c>
      <c r="AF48" s="227" t="s">
        <v>427</v>
      </c>
      <c r="AG48" s="227" t="s">
        <v>427</v>
      </c>
      <c r="AH48" s="227" t="s">
        <v>427</v>
      </c>
      <c r="AI48" s="227" t="s">
        <v>335</v>
      </c>
      <c r="AJ48" s="227" t="s">
        <v>427</v>
      </c>
      <c r="AK48" s="227" t="s">
        <v>427</v>
      </c>
      <c r="AL48" s="227" t="s">
        <v>335</v>
      </c>
      <c r="AM48" s="227" t="s">
        <v>428</v>
      </c>
      <c r="AN48" s="227" t="s">
        <v>428</v>
      </c>
      <c r="AO48" s="227" t="s">
        <v>428</v>
      </c>
      <c r="AP48" s="227" t="s">
        <v>428</v>
      </c>
      <c r="AQ48" s="227" t="s">
        <v>428</v>
      </c>
      <c r="AR48" s="227">
        <v>1</v>
      </c>
      <c r="AS48" s="227">
        <v>1</v>
      </c>
      <c r="AT48" s="227">
        <v>1</v>
      </c>
      <c r="AU48" s="227">
        <v>4</v>
      </c>
      <c r="AV48" s="227">
        <v>3</v>
      </c>
      <c r="AW48" s="227">
        <v>14</v>
      </c>
      <c r="AX48" s="227">
        <v>12</v>
      </c>
      <c r="AY48" s="119"/>
      <c r="AZ48" s="119"/>
      <c r="BA48" s="119"/>
      <c r="BB48" s="171"/>
      <c r="BC48" s="171"/>
      <c r="BD48" s="171"/>
      <c r="BE48" s="171"/>
      <c r="BF48" s="171"/>
      <c r="BG48" s="171"/>
      <c r="BH48" s="171"/>
      <c r="BI48" s="171"/>
      <c r="BJ48" s="171"/>
      <c r="BK48" s="171"/>
      <c r="BL48" s="171"/>
      <c r="BM48" s="171"/>
      <c r="BN48" s="171"/>
      <c r="BO48" s="171"/>
      <c r="BP48" s="171"/>
      <c r="BQ48" s="171"/>
      <c r="BR48" s="171"/>
      <c r="BS48" s="171"/>
      <c r="BT48" s="171"/>
      <c r="BU48" s="171"/>
    </row>
    <row r="49" spans="1:73" ht="15.75" customHeight="1" x14ac:dyDescent="0.25">
      <c r="A49" s="112" t="s">
        <v>47</v>
      </c>
      <c r="B49" s="112" t="s">
        <v>97</v>
      </c>
      <c r="C49" s="112" t="s">
        <v>103</v>
      </c>
      <c r="D49" s="204" t="s">
        <v>529</v>
      </c>
      <c r="E49" s="204">
        <v>3192924332</v>
      </c>
      <c r="F49" s="112" t="s">
        <v>530</v>
      </c>
      <c r="G49" s="112" t="s">
        <v>531</v>
      </c>
      <c r="H49" s="112">
        <v>3144334169</v>
      </c>
      <c r="I49" s="112" t="s">
        <v>532</v>
      </c>
      <c r="J49" s="112" t="s">
        <v>544</v>
      </c>
      <c r="K49" s="112">
        <v>3118407369</v>
      </c>
      <c r="L49" s="113" t="s">
        <v>545</v>
      </c>
      <c r="M49" s="113"/>
      <c r="N49" s="112" t="s">
        <v>335</v>
      </c>
      <c r="O49" s="112" t="s">
        <v>335</v>
      </c>
      <c r="P49" s="112" t="s">
        <v>335</v>
      </c>
      <c r="Q49" s="112"/>
      <c r="R49" s="112"/>
      <c r="S49" s="112"/>
      <c r="T49" s="112" t="s">
        <v>335</v>
      </c>
      <c r="U49" s="112" t="s">
        <v>335</v>
      </c>
      <c r="V49" s="112" t="s">
        <v>335</v>
      </c>
      <c r="W49" s="112" t="s">
        <v>427</v>
      </c>
      <c r="X49" s="112" t="s">
        <v>427</v>
      </c>
      <c r="Y49" s="112" t="s">
        <v>427</v>
      </c>
      <c r="Z49" s="112" t="s">
        <v>335</v>
      </c>
      <c r="AA49" s="112" t="s">
        <v>427</v>
      </c>
      <c r="AB49" s="112" t="s">
        <v>427</v>
      </c>
      <c r="AC49" s="112" t="s">
        <v>427</v>
      </c>
      <c r="AD49" s="112" t="s">
        <v>427</v>
      </c>
      <c r="AE49" s="112" t="s">
        <v>427</v>
      </c>
      <c r="AF49" s="112" t="s">
        <v>427</v>
      </c>
      <c r="AG49" s="112" t="s">
        <v>427</v>
      </c>
      <c r="AH49" s="112" t="s">
        <v>427</v>
      </c>
      <c r="AI49" s="112" t="s">
        <v>335</v>
      </c>
      <c r="AJ49" s="112" t="s">
        <v>427</v>
      </c>
      <c r="AK49" s="112" t="s">
        <v>427</v>
      </c>
      <c r="AL49" s="112" t="s">
        <v>335</v>
      </c>
      <c r="AM49" s="112" t="s">
        <v>335</v>
      </c>
      <c r="AN49" s="112" t="s">
        <v>428</v>
      </c>
      <c r="AO49" s="112" t="s">
        <v>335</v>
      </c>
      <c r="AP49" s="112" t="s">
        <v>428</v>
      </c>
      <c r="AQ49" s="112" t="s">
        <v>428</v>
      </c>
      <c r="AR49" s="112">
        <f t="shared" ref="AR49:AT49" si="46">COUNTIF(N49,"SI")</f>
        <v>1</v>
      </c>
      <c r="AS49" s="112">
        <f t="shared" si="46"/>
        <v>1</v>
      </c>
      <c r="AT49" s="112">
        <f t="shared" si="46"/>
        <v>1</v>
      </c>
      <c r="AU49" s="112">
        <f t="shared" ref="AU49:AU50" si="47">COUNTIFS(T49:AH49,"SI")</f>
        <v>4</v>
      </c>
      <c r="AV49" s="112">
        <f t="shared" ref="AV49:AV50" si="48">COUNTIFS(AI49:AQ49,"SI")</f>
        <v>4</v>
      </c>
      <c r="AW49" s="112">
        <f t="shared" ref="AW49:AW50" si="49">SUM(AR49:AV49)</f>
        <v>11</v>
      </c>
      <c r="AX49" s="115">
        <f t="shared" ref="AX49:AX50" si="50">(AW49/14)</f>
        <v>0.7857142857142857</v>
      </c>
      <c r="AY49" s="119"/>
      <c r="AZ49" s="119"/>
      <c r="BA49" s="119"/>
      <c r="BB49" s="171"/>
      <c r="BC49" s="171"/>
      <c r="BD49" s="171"/>
      <c r="BE49" s="171"/>
      <c r="BF49" s="171"/>
      <c r="BG49" s="171"/>
      <c r="BH49" s="171"/>
      <c r="BI49" s="171"/>
      <c r="BJ49" s="171"/>
      <c r="BK49" s="171"/>
      <c r="BL49" s="171"/>
      <c r="BM49" s="171"/>
      <c r="BN49" s="171"/>
      <c r="BO49" s="171"/>
      <c r="BP49" s="171"/>
      <c r="BQ49" s="171"/>
      <c r="BR49" s="171"/>
      <c r="BS49" s="171"/>
      <c r="BT49" s="171"/>
      <c r="BU49" s="171"/>
    </row>
    <row r="50" spans="1:73" ht="15.75" customHeight="1" x14ac:dyDescent="0.25">
      <c r="A50" s="112" t="s">
        <v>47</v>
      </c>
      <c r="B50" s="112" t="s">
        <v>97</v>
      </c>
      <c r="C50" s="112" t="s">
        <v>104</v>
      </c>
      <c r="D50" s="112" t="s">
        <v>503</v>
      </c>
      <c r="E50" s="112">
        <v>3138589830</v>
      </c>
      <c r="F50" s="112" t="s">
        <v>504</v>
      </c>
      <c r="G50" s="112" t="s">
        <v>531</v>
      </c>
      <c r="H50" s="112">
        <v>3144334169</v>
      </c>
      <c r="I50" s="112" t="s">
        <v>532</v>
      </c>
      <c r="J50" s="112" t="s">
        <v>546</v>
      </c>
      <c r="K50" s="112">
        <v>3115542850</v>
      </c>
      <c r="L50" s="112" t="s">
        <v>547</v>
      </c>
      <c r="M50" s="216">
        <v>44141</v>
      </c>
      <c r="N50" s="112" t="s">
        <v>335</v>
      </c>
      <c r="O50" s="112" t="s">
        <v>335</v>
      </c>
      <c r="P50" s="112" t="s">
        <v>335</v>
      </c>
      <c r="Q50" s="112"/>
      <c r="R50" s="112"/>
      <c r="S50" s="112"/>
      <c r="T50" s="112" t="s">
        <v>335</v>
      </c>
      <c r="U50" s="112" t="s">
        <v>335</v>
      </c>
      <c r="V50" s="112" t="s">
        <v>335</v>
      </c>
      <c r="W50" s="112" t="s">
        <v>428</v>
      </c>
      <c r="X50" s="112" t="s">
        <v>428</v>
      </c>
      <c r="Y50" s="112" t="s">
        <v>428</v>
      </c>
      <c r="Z50" s="112" t="s">
        <v>335</v>
      </c>
      <c r="AA50" s="112" t="s">
        <v>428</v>
      </c>
      <c r="AB50" s="112" t="s">
        <v>427</v>
      </c>
      <c r="AC50" s="112" t="s">
        <v>427</v>
      </c>
      <c r="AD50" s="112" t="s">
        <v>427</v>
      </c>
      <c r="AE50" s="112" t="s">
        <v>427</v>
      </c>
      <c r="AF50" s="112" t="s">
        <v>427</v>
      </c>
      <c r="AG50" s="112" t="s">
        <v>427</v>
      </c>
      <c r="AH50" s="112" t="s">
        <v>427</v>
      </c>
      <c r="AI50" s="112" t="s">
        <v>335</v>
      </c>
      <c r="AJ50" s="112" t="s">
        <v>428</v>
      </c>
      <c r="AK50" s="112" t="s">
        <v>428</v>
      </c>
      <c r="AL50" s="112" t="s">
        <v>335</v>
      </c>
      <c r="AM50" s="112" t="s">
        <v>335</v>
      </c>
      <c r="AN50" s="112" t="s">
        <v>335</v>
      </c>
      <c r="AO50" s="112" t="s">
        <v>335</v>
      </c>
      <c r="AP50" s="112" t="s">
        <v>335</v>
      </c>
      <c r="AQ50" s="112" t="s">
        <v>428</v>
      </c>
      <c r="AR50" s="112">
        <f t="shared" ref="AR50:AT50" si="51">COUNTIF(N50,"SI")</f>
        <v>1</v>
      </c>
      <c r="AS50" s="112">
        <f t="shared" si="51"/>
        <v>1</v>
      </c>
      <c r="AT50" s="112">
        <f t="shared" si="51"/>
        <v>1</v>
      </c>
      <c r="AU50" s="112">
        <f t="shared" si="47"/>
        <v>4</v>
      </c>
      <c r="AV50" s="112">
        <f t="shared" si="48"/>
        <v>6</v>
      </c>
      <c r="AW50" s="112">
        <f t="shared" si="49"/>
        <v>13</v>
      </c>
      <c r="AX50" s="115">
        <f t="shared" si="50"/>
        <v>0.9285714285714286</v>
      </c>
      <c r="AY50" s="119"/>
      <c r="AZ50" s="119"/>
      <c r="BA50" s="119"/>
      <c r="BB50" s="171"/>
      <c r="BC50" s="171"/>
      <c r="BD50" s="171"/>
      <c r="BE50" s="171"/>
      <c r="BF50" s="171"/>
      <c r="BG50" s="171"/>
      <c r="BH50" s="171"/>
      <c r="BI50" s="171"/>
      <c r="BJ50" s="171"/>
      <c r="BK50" s="171"/>
      <c r="BL50" s="171"/>
      <c r="BM50" s="171"/>
      <c r="BN50" s="171"/>
      <c r="BO50" s="171"/>
      <c r="BP50" s="171"/>
      <c r="BQ50" s="171"/>
      <c r="BR50" s="171"/>
      <c r="BS50" s="171"/>
      <c r="BT50" s="171"/>
      <c r="BU50" s="171"/>
    </row>
    <row r="51" spans="1:73" ht="15.75" customHeight="1" x14ac:dyDescent="0.25">
      <c r="A51" s="112" t="s">
        <v>47</v>
      </c>
      <c r="B51" s="112" t="s">
        <v>105</v>
      </c>
      <c r="C51" s="112" t="s">
        <v>106</v>
      </c>
      <c r="D51" s="227" t="s">
        <v>507</v>
      </c>
      <c r="E51" s="227">
        <v>3123629626</v>
      </c>
      <c r="F51" s="227" t="s">
        <v>508</v>
      </c>
      <c r="G51" s="112" t="s">
        <v>548</v>
      </c>
      <c r="H51" s="227">
        <v>0</v>
      </c>
      <c r="I51" s="227" t="s">
        <v>549</v>
      </c>
      <c r="J51" s="227" t="s">
        <v>550</v>
      </c>
      <c r="K51" s="227">
        <v>3212557227</v>
      </c>
      <c r="L51" s="227" t="s">
        <v>551</v>
      </c>
      <c r="M51" s="228">
        <v>44153</v>
      </c>
      <c r="N51" s="227" t="s">
        <v>335</v>
      </c>
      <c r="O51" s="227" t="s">
        <v>335</v>
      </c>
      <c r="P51" s="227" t="s">
        <v>335</v>
      </c>
      <c r="Q51" s="227" t="s">
        <v>512</v>
      </c>
      <c r="R51" s="229" t="s">
        <v>512</v>
      </c>
      <c r="S51" s="230" t="s">
        <v>512</v>
      </c>
      <c r="T51" s="227" t="s">
        <v>335</v>
      </c>
      <c r="U51" s="227" t="s">
        <v>335</v>
      </c>
      <c r="V51" s="227" t="s">
        <v>335</v>
      </c>
      <c r="W51" s="227" t="s">
        <v>427</v>
      </c>
      <c r="X51" s="227" t="s">
        <v>427</v>
      </c>
      <c r="Y51" s="227" t="s">
        <v>428</v>
      </c>
      <c r="Z51" s="227" t="s">
        <v>335</v>
      </c>
      <c r="AA51" s="227" t="s">
        <v>427</v>
      </c>
      <c r="AB51" s="227" t="s">
        <v>427</v>
      </c>
      <c r="AC51" s="227" t="s">
        <v>427</v>
      </c>
      <c r="AD51" s="227" t="s">
        <v>427</v>
      </c>
      <c r="AE51" s="227" t="s">
        <v>427</v>
      </c>
      <c r="AF51" s="227" t="s">
        <v>427</v>
      </c>
      <c r="AG51" s="227" t="s">
        <v>427</v>
      </c>
      <c r="AH51" s="227" t="s">
        <v>427</v>
      </c>
      <c r="AI51" s="227" t="s">
        <v>335</v>
      </c>
      <c r="AJ51" s="227" t="s">
        <v>427</v>
      </c>
      <c r="AK51" s="227" t="s">
        <v>427</v>
      </c>
      <c r="AL51" s="227" t="s">
        <v>335</v>
      </c>
      <c r="AM51" s="227" t="s">
        <v>335</v>
      </c>
      <c r="AN51" s="227" t="s">
        <v>428</v>
      </c>
      <c r="AO51" s="227" t="s">
        <v>335</v>
      </c>
      <c r="AP51" s="227" t="s">
        <v>335</v>
      </c>
      <c r="AQ51" s="227" t="s">
        <v>552</v>
      </c>
      <c r="AR51" s="227">
        <v>1</v>
      </c>
      <c r="AS51" s="227">
        <v>1</v>
      </c>
      <c r="AT51" s="227">
        <v>1</v>
      </c>
      <c r="AU51" s="227">
        <v>4</v>
      </c>
      <c r="AV51" s="227">
        <v>7</v>
      </c>
      <c r="AW51" s="227">
        <v>14</v>
      </c>
      <c r="AX51" s="227">
        <v>12</v>
      </c>
      <c r="AY51" s="119"/>
      <c r="AZ51" s="119"/>
      <c r="BA51" s="119"/>
      <c r="BB51" s="171"/>
      <c r="BC51" s="171"/>
      <c r="BD51" s="171"/>
      <c r="BE51" s="171"/>
      <c r="BF51" s="171"/>
      <c r="BG51" s="171"/>
      <c r="BH51" s="171"/>
      <c r="BI51" s="171"/>
      <c r="BJ51" s="171"/>
      <c r="BK51" s="171"/>
      <c r="BL51" s="171"/>
      <c r="BM51" s="171"/>
      <c r="BN51" s="171"/>
      <c r="BO51" s="171"/>
      <c r="BP51" s="171"/>
      <c r="BQ51" s="171"/>
      <c r="BR51" s="171"/>
      <c r="BS51" s="171"/>
      <c r="BT51" s="171"/>
      <c r="BU51" s="171"/>
    </row>
    <row r="52" spans="1:73" ht="15.75" customHeight="1" x14ac:dyDescent="0.25">
      <c r="A52" s="112" t="s">
        <v>47</v>
      </c>
      <c r="B52" s="112" t="s">
        <v>105</v>
      </c>
      <c r="C52" s="112" t="s">
        <v>107</v>
      </c>
      <c r="D52" s="165" t="s">
        <v>462</v>
      </c>
      <c r="E52" s="166">
        <v>3005634232</v>
      </c>
      <c r="F52" s="166" t="s">
        <v>463</v>
      </c>
      <c r="G52" s="166"/>
      <c r="H52" s="166"/>
      <c r="I52" s="166"/>
      <c r="J52" s="232" t="s">
        <v>553</v>
      </c>
      <c r="K52" s="165">
        <v>3124591528</v>
      </c>
      <c r="L52" s="233" t="s">
        <v>554</v>
      </c>
      <c r="M52" s="216">
        <v>44175</v>
      </c>
      <c r="N52" s="112" t="s">
        <v>335</v>
      </c>
      <c r="O52" s="112" t="s">
        <v>335</v>
      </c>
      <c r="P52" s="112" t="s">
        <v>335</v>
      </c>
      <c r="Q52" s="112"/>
      <c r="R52" s="112"/>
      <c r="S52" s="112"/>
      <c r="T52" s="112" t="s">
        <v>335</v>
      </c>
      <c r="U52" s="112" t="s">
        <v>335</v>
      </c>
      <c r="V52" s="112" t="s">
        <v>335</v>
      </c>
      <c r="W52" s="112" t="s">
        <v>427</v>
      </c>
      <c r="X52" s="112" t="s">
        <v>427</v>
      </c>
      <c r="Y52" s="112" t="s">
        <v>427</v>
      </c>
      <c r="Z52" s="112" t="s">
        <v>335</v>
      </c>
      <c r="AA52" s="112" t="s">
        <v>427</v>
      </c>
      <c r="AB52" s="112" t="s">
        <v>427</v>
      </c>
      <c r="AC52" s="112" t="s">
        <v>427</v>
      </c>
      <c r="AD52" s="112" t="s">
        <v>427</v>
      </c>
      <c r="AE52" s="112" t="s">
        <v>427</v>
      </c>
      <c r="AF52" s="112" t="s">
        <v>427</v>
      </c>
      <c r="AG52" s="112" t="s">
        <v>427</v>
      </c>
      <c r="AH52" s="112" t="s">
        <v>427</v>
      </c>
      <c r="AI52" s="112" t="s">
        <v>335</v>
      </c>
      <c r="AJ52" s="112" t="s">
        <v>427</v>
      </c>
      <c r="AK52" s="112" t="s">
        <v>427</v>
      </c>
      <c r="AL52" s="112" t="s">
        <v>335</v>
      </c>
      <c r="AM52" s="112" t="s">
        <v>335</v>
      </c>
      <c r="AN52" s="112" t="s">
        <v>335</v>
      </c>
      <c r="AO52" s="112" t="s">
        <v>335</v>
      </c>
      <c r="AP52" s="112" t="s">
        <v>335</v>
      </c>
      <c r="AQ52" s="112" t="s">
        <v>428</v>
      </c>
      <c r="AR52" s="112">
        <f t="shared" ref="AR52:AT52" si="52">COUNTIF(N52,"SI")</f>
        <v>1</v>
      </c>
      <c r="AS52" s="112">
        <f t="shared" si="52"/>
        <v>1</v>
      </c>
      <c r="AT52" s="112">
        <f t="shared" si="52"/>
        <v>1</v>
      </c>
      <c r="AU52" s="112">
        <f t="shared" ref="AU52:AU53" si="53">COUNTIFS(T52:AH52,"SI")</f>
        <v>4</v>
      </c>
      <c r="AV52" s="112">
        <f t="shared" ref="AV52:AV53" si="54">COUNTIFS(AI52:AQ52,"SI")</f>
        <v>6</v>
      </c>
      <c r="AW52" s="112">
        <f t="shared" ref="AW52:AW53" si="55">SUM(AR52:AV52)</f>
        <v>13</v>
      </c>
      <c r="AX52" s="115">
        <f t="shared" ref="AX52:AX53" si="56">(AW52/14)</f>
        <v>0.9285714285714286</v>
      </c>
      <c r="AY52" s="119"/>
      <c r="AZ52" s="119"/>
      <c r="BA52" s="119"/>
      <c r="BB52" s="171"/>
      <c r="BC52" s="171"/>
      <c r="BD52" s="171"/>
      <c r="BE52" s="171"/>
      <c r="BF52" s="171"/>
      <c r="BG52" s="171"/>
      <c r="BH52" s="171"/>
      <c r="BI52" s="171"/>
      <c r="BJ52" s="171"/>
      <c r="BK52" s="171"/>
      <c r="BL52" s="171"/>
      <c r="BM52" s="171"/>
      <c r="BN52" s="171"/>
      <c r="BO52" s="171"/>
      <c r="BP52" s="171"/>
      <c r="BQ52" s="171"/>
      <c r="BR52" s="171"/>
      <c r="BS52" s="171"/>
      <c r="BT52" s="171"/>
      <c r="BU52" s="171"/>
    </row>
    <row r="53" spans="1:73" ht="15.75" customHeight="1" x14ac:dyDescent="0.25">
      <c r="A53" s="112" t="s">
        <v>47</v>
      </c>
      <c r="B53" s="112" t="s">
        <v>105</v>
      </c>
      <c r="C53" s="112" t="s">
        <v>108</v>
      </c>
      <c r="D53" s="173" t="s">
        <v>462</v>
      </c>
      <c r="E53" s="174">
        <v>3005634232</v>
      </c>
      <c r="F53" s="174" t="s">
        <v>463</v>
      </c>
      <c r="G53" s="174"/>
      <c r="H53" s="174"/>
      <c r="I53" s="234"/>
      <c r="J53" s="165" t="s">
        <v>555</v>
      </c>
      <c r="K53" s="174">
        <v>3016886420</v>
      </c>
      <c r="L53" s="235" t="s">
        <v>556</v>
      </c>
      <c r="M53" s="113"/>
      <c r="N53" s="112" t="s">
        <v>335</v>
      </c>
      <c r="O53" s="112" t="s">
        <v>335</v>
      </c>
      <c r="P53" s="112" t="s">
        <v>335</v>
      </c>
      <c r="Q53" s="112"/>
      <c r="R53" s="112"/>
      <c r="S53" s="112"/>
      <c r="T53" s="112" t="s">
        <v>335</v>
      </c>
      <c r="U53" s="112" t="s">
        <v>335</v>
      </c>
      <c r="V53" s="112" t="s">
        <v>335</v>
      </c>
      <c r="W53" s="112" t="s">
        <v>427</v>
      </c>
      <c r="X53" s="112" t="s">
        <v>427</v>
      </c>
      <c r="Y53" s="112" t="s">
        <v>427</v>
      </c>
      <c r="Z53" s="112" t="s">
        <v>428</v>
      </c>
      <c r="AA53" s="112" t="s">
        <v>427</v>
      </c>
      <c r="AB53" s="112" t="s">
        <v>427</v>
      </c>
      <c r="AC53" s="112" t="s">
        <v>427</v>
      </c>
      <c r="AD53" s="112" t="s">
        <v>427</v>
      </c>
      <c r="AE53" s="112" t="s">
        <v>427</v>
      </c>
      <c r="AF53" s="112" t="s">
        <v>427</v>
      </c>
      <c r="AG53" s="112" t="s">
        <v>427</v>
      </c>
      <c r="AH53" s="112" t="s">
        <v>427</v>
      </c>
      <c r="AI53" s="112" t="s">
        <v>335</v>
      </c>
      <c r="AJ53" s="112" t="s">
        <v>427</v>
      </c>
      <c r="AK53" s="112" t="s">
        <v>428</v>
      </c>
      <c r="AL53" s="112" t="s">
        <v>427</v>
      </c>
      <c r="AM53" s="112" t="s">
        <v>335</v>
      </c>
      <c r="AN53" s="112" t="s">
        <v>335</v>
      </c>
      <c r="AO53" s="112" t="s">
        <v>335</v>
      </c>
      <c r="AP53" s="112" t="s">
        <v>335</v>
      </c>
      <c r="AQ53" s="112" t="s">
        <v>428</v>
      </c>
      <c r="AR53" s="112">
        <f t="shared" ref="AR53:AT53" si="57">COUNTIF(N53,"SI")</f>
        <v>1</v>
      </c>
      <c r="AS53" s="112">
        <f t="shared" si="57"/>
        <v>1</v>
      </c>
      <c r="AT53" s="112">
        <f t="shared" si="57"/>
        <v>1</v>
      </c>
      <c r="AU53" s="112">
        <f t="shared" si="53"/>
        <v>3</v>
      </c>
      <c r="AV53" s="112">
        <f t="shared" si="54"/>
        <v>5</v>
      </c>
      <c r="AW53" s="112">
        <f t="shared" si="55"/>
        <v>11</v>
      </c>
      <c r="AX53" s="115">
        <f t="shared" si="56"/>
        <v>0.7857142857142857</v>
      </c>
      <c r="AY53" s="119"/>
      <c r="AZ53" s="119"/>
      <c r="BA53" s="119"/>
      <c r="BB53" s="171"/>
      <c r="BC53" s="171"/>
      <c r="BD53" s="171"/>
      <c r="BE53" s="171"/>
      <c r="BF53" s="171"/>
      <c r="BG53" s="171"/>
      <c r="BH53" s="171"/>
      <c r="BI53" s="171"/>
      <c r="BJ53" s="171"/>
      <c r="BK53" s="171"/>
      <c r="BL53" s="171"/>
      <c r="BM53" s="171"/>
      <c r="BN53" s="171"/>
      <c r="BO53" s="171"/>
      <c r="BP53" s="171"/>
      <c r="BQ53" s="171"/>
      <c r="BR53" s="171"/>
      <c r="BS53" s="171"/>
      <c r="BT53" s="171"/>
      <c r="BU53" s="171"/>
    </row>
    <row r="54" spans="1:73" ht="15.75" customHeight="1" x14ac:dyDescent="0.25">
      <c r="A54" s="112" t="s">
        <v>47</v>
      </c>
      <c r="B54" s="112" t="s">
        <v>105</v>
      </c>
      <c r="C54" s="112" t="s">
        <v>109</v>
      </c>
      <c r="D54" s="227" t="s">
        <v>507</v>
      </c>
      <c r="E54" s="227">
        <v>3123629626</v>
      </c>
      <c r="F54" s="227" t="s">
        <v>508</v>
      </c>
      <c r="G54" s="112" t="s">
        <v>548</v>
      </c>
      <c r="H54" s="227">
        <v>0</v>
      </c>
      <c r="I54" s="227" t="s">
        <v>549</v>
      </c>
      <c r="J54" s="227" t="s">
        <v>557</v>
      </c>
      <c r="K54" s="227">
        <v>3223740621</v>
      </c>
      <c r="L54" s="227" t="s">
        <v>558</v>
      </c>
      <c r="M54" s="228">
        <v>44193</v>
      </c>
      <c r="N54" s="227" t="s">
        <v>335</v>
      </c>
      <c r="O54" s="227" t="s">
        <v>335</v>
      </c>
      <c r="P54" s="227" t="s">
        <v>335</v>
      </c>
      <c r="Q54" s="227" t="s">
        <v>512</v>
      </c>
      <c r="R54" s="229" t="s">
        <v>512</v>
      </c>
      <c r="S54" s="230" t="s">
        <v>512</v>
      </c>
      <c r="T54" s="227" t="s">
        <v>335</v>
      </c>
      <c r="U54" s="227" t="s">
        <v>335</v>
      </c>
      <c r="V54" s="227" t="s">
        <v>335</v>
      </c>
      <c r="W54" s="227" t="s">
        <v>427</v>
      </c>
      <c r="X54" s="227" t="s">
        <v>427</v>
      </c>
      <c r="Y54" s="227" t="s">
        <v>428</v>
      </c>
      <c r="Z54" s="227" t="s">
        <v>335</v>
      </c>
      <c r="AA54" s="227" t="s">
        <v>427</v>
      </c>
      <c r="AB54" s="227" t="s">
        <v>427</v>
      </c>
      <c r="AC54" s="227" t="s">
        <v>427</v>
      </c>
      <c r="AD54" s="227" t="s">
        <v>427</v>
      </c>
      <c r="AE54" s="227" t="s">
        <v>427</v>
      </c>
      <c r="AF54" s="227" t="s">
        <v>427</v>
      </c>
      <c r="AG54" s="227" t="s">
        <v>427</v>
      </c>
      <c r="AH54" s="227" t="s">
        <v>427</v>
      </c>
      <c r="AI54" s="227" t="s">
        <v>335</v>
      </c>
      <c r="AJ54" s="227" t="s">
        <v>427</v>
      </c>
      <c r="AK54" s="227" t="s">
        <v>427</v>
      </c>
      <c r="AL54" s="227" t="s">
        <v>335</v>
      </c>
      <c r="AM54" s="227" t="s">
        <v>335</v>
      </c>
      <c r="AN54" s="227" t="s">
        <v>335</v>
      </c>
      <c r="AO54" s="227" t="s">
        <v>335</v>
      </c>
      <c r="AP54" s="227" t="s">
        <v>428</v>
      </c>
      <c r="AQ54" s="227" t="s">
        <v>428</v>
      </c>
      <c r="AR54" s="227">
        <v>1</v>
      </c>
      <c r="AS54" s="227">
        <v>1</v>
      </c>
      <c r="AT54" s="227">
        <v>1</v>
      </c>
      <c r="AU54" s="227">
        <v>5</v>
      </c>
      <c r="AV54" s="227">
        <v>6</v>
      </c>
      <c r="AW54" s="227">
        <v>14</v>
      </c>
      <c r="AX54" s="227">
        <v>12</v>
      </c>
      <c r="AY54" s="119"/>
      <c r="AZ54" s="119"/>
      <c r="BA54" s="119"/>
      <c r="BB54" s="171"/>
      <c r="BC54" s="171"/>
      <c r="BD54" s="171"/>
      <c r="BE54" s="171"/>
      <c r="BF54" s="171"/>
      <c r="BG54" s="171"/>
      <c r="BH54" s="171"/>
      <c r="BI54" s="171"/>
      <c r="BJ54" s="171"/>
      <c r="BK54" s="171"/>
      <c r="BL54" s="171"/>
      <c r="BM54" s="171"/>
      <c r="BN54" s="171"/>
      <c r="BO54" s="171"/>
      <c r="BP54" s="171"/>
      <c r="BQ54" s="171"/>
      <c r="BR54" s="171"/>
      <c r="BS54" s="171"/>
      <c r="BT54" s="171"/>
      <c r="BU54" s="171"/>
    </row>
    <row r="55" spans="1:73" ht="15.75" customHeight="1" x14ac:dyDescent="0.25">
      <c r="A55" s="112" t="s">
        <v>47</v>
      </c>
      <c r="B55" s="112" t="s">
        <v>105</v>
      </c>
      <c r="C55" s="112" t="s">
        <v>110</v>
      </c>
      <c r="D55" s="165" t="s">
        <v>462</v>
      </c>
      <c r="E55" s="166">
        <v>3005634232</v>
      </c>
      <c r="F55" s="166" t="s">
        <v>463</v>
      </c>
      <c r="G55" s="166"/>
      <c r="H55" s="166"/>
      <c r="I55" s="166"/>
      <c r="J55" s="232" t="s">
        <v>559</v>
      </c>
      <c r="K55" s="236">
        <v>3108865459</v>
      </c>
      <c r="L55" s="237" t="s">
        <v>560</v>
      </c>
      <c r="M55" s="216">
        <v>44182</v>
      </c>
      <c r="N55" s="112" t="s">
        <v>335</v>
      </c>
      <c r="O55" s="112" t="s">
        <v>335</v>
      </c>
      <c r="P55" s="112" t="s">
        <v>335</v>
      </c>
      <c r="Q55" s="112"/>
      <c r="R55" s="112"/>
      <c r="S55" s="112"/>
      <c r="T55" s="112" t="s">
        <v>335</v>
      </c>
      <c r="U55" s="112" t="s">
        <v>335</v>
      </c>
      <c r="V55" s="112" t="s">
        <v>335</v>
      </c>
      <c r="W55" s="112" t="s">
        <v>427</v>
      </c>
      <c r="X55" s="112" t="s">
        <v>427</v>
      </c>
      <c r="Y55" s="112" t="s">
        <v>427</v>
      </c>
      <c r="Z55" s="112" t="s">
        <v>427</v>
      </c>
      <c r="AA55" s="112" t="s">
        <v>427</v>
      </c>
      <c r="AB55" s="112" t="s">
        <v>427</v>
      </c>
      <c r="AC55" s="112" t="s">
        <v>427</v>
      </c>
      <c r="AD55" s="112" t="s">
        <v>427</v>
      </c>
      <c r="AE55" s="112" t="s">
        <v>335</v>
      </c>
      <c r="AF55" s="112" t="s">
        <v>427</v>
      </c>
      <c r="AG55" s="112" t="s">
        <v>427</v>
      </c>
      <c r="AH55" s="112" t="s">
        <v>427</v>
      </c>
      <c r="AI55" s="112" t="s">
        <v>335</v>
      </c>
      <c r="AJ55" s="112" t="s">
        <v>427</v>
      </c>
      <c r="AK55" s="112" t="s">
        <v>427</v>
      </c>
      <c r="AL55" s="112" t="s">
        <v>335</v>
      </c>
      <c r="AM55" s="112" t="s">
        <v>335</v>
      </c>
      <c r="AN55" s="112" t="s">
        <v>335</v>
      </c>
      <c r="AO55" s="112" t="s">
        <v>335</v>
      </c>
      <c r="AP55" s="112" t="s">
        <v>335</v>
      </c>
      <c r="AQ55" s="112" t="s">
        <v>335</v>
      </c>
      <c r="AR55" s="112">
        <f t="shared" ref="AR55:AT55" si="58">COUNTIF(N55,"SI")</f>
        <v>1</v>
      </c>
      <c r="AS55" s="112">
        <f t="shared" si="58"/>
        <v>1</v>
      </c>
      <c r="AT55" s="112">
        <f t="shared" si="58"/>
        <v>1</v>
      </c>
      <c r="AU55" s="112">
        <f>COUNTIFS(T55:AH55,"SI")</f>
        <v>4</v>
      </c>
      <c r="AV55" s="112">
        <f>COUNTIFS(AI55:AQ55,"SI")</f>
        <v>7</v>
      </c>
      <c r="AW55" s="112">
        <f>SUM(AR55:AV55)</f>
        <v>14</v>
      </c>
      <c r="AX55" s="115">
        <f>(AW55/14)</f>
        <v>1</v>
      </c>
      <c r="AY55" s="119"/>
      <c r="AZ55" s="119"/>
      <c r="BA55" s="119"/>
      <c r="BB55" s="171"/>
      <c r="BC55" s="171"/>
      <c r="BD55" s="171"/>
      <c r="BE55" s="171"/>
      <c r="BF55" s="171"/>
      <c r="BG55" s="171"/>
      <c r="BH55" s="171"/>
      <c r="BI55" s="171"/>
      <c r="BJ55" s="171"/>
      <c r="BK55" s="171"/>
      <c r="BL55" s="171"/>
      <c r="BM55" s="171"/>
      <c r="BN55" s="171"/>
      <c r="BO55" s="171"/>
      <c r="BP55" s="171"/>
      <c r="BQ55" s="171"/>
      <c r="BR55" s="171"/>
      <c r="BS55" s="171"/>
      <c r="BT55" s="171"/>
      <c r="BU55" s="171"/>
    </row>
    <row r="56" spans="1:73" ht="15.75" customHeight="1" x14ac:dyDescent="0.25">
      <c r="A56" s="112" t="s">
        <v>47</v>
      </c>
      <c r="B56" s="112" t="s">
        <v>105</v>
      </c>
      <c r="C56" s="112" t="s">
        <v>111</v>
      </c>
      <c r="D56" s="227" t="s">
        <v>507</v>
      </c>
      <c r="E56" s="227">
        <v>3123629626</v>
      </c>
      <c r="F56" s="227" t="s">
        <v>508</v>
      </c>
      <c r="G56" s="112" t="s">
        <v>548</v>
      </c>
      <c r="H56" s="227">
        <v>0</v>
      </c>
      <c r="I56" s="227" t="s">
        <v>549</v>
      </c>
      <c r="J56" s="227" t="s">
        <v>561</v>
      </c>
      <c r="K56" s="227">
        <v>3132077492</v>
      </c>
      <c r="L56" s="227" t="s">
        <v>562</v>
      </c>
      <c r="M56" s="228">
        <v>44182</v>
      </c>
      <c r="N56" s="227" t="s">
        <v>335</v>
      </c>
      <c r="O56" s="227" t="s">
        <v>335</v>
      </c>
      <c r="P56" s="227" t="s">
        <v>335</v>
      </c>
      <c r="Q56" s="227" t="s">
        <v>512</v>
      </c>
      <c r="R56" s="229" t="s">
        <v>512</v>
      </c>
      <c r="S56" s="230" t="s">
        <v>512</v>
      </c>
      <c r="T56" s="227" t="s">
        <v>335</v>
      </c>
      <c r="U56" s="227" t="s">
        <v>335</v>
      </c>
      <c r="V56" s="227" t="s">
        <v>335</v>
      </c>
      <c r="W56" s="227" t="s">
        <v>427</v>
      </c>
      <c r="X56" s="227" t="s">
        <v>427</v>
      </c>
      <c r="Y56" s="227" t="s">
        <v>428</v>
      </c>
      <c r="Z56" s="227" t="s">
        <v>335</v>
      </c>
      <c r="AA56" s="227" t="s">
        <v>427</v>
      </c>
      <c r="AB56" s="227" t="s">
        <v>427</v>
      </c>
      <c r="AC56" s="227" t="s">
        <v>427</v>
      </c>
      <c r="AD56" s="227" t="s">
        <v>427</v>
      </c>
      <c r="AE56" s="227" t="s">
        <v>427</v>
      </c>
      <c r="AF56" s="227" t="s">
        <v>427</v>
      </c>
      <c r="AG56" s="227" t="s">
        <v>427</v>
      </c>
      <c r="AH56" s="227" t="s">
        <v>427</v>
      </c>
      <c r="AI56" s="227" t="s">
        <v>335</v>
      </c>
      <c r="AJ56" s="227" t="s">
        <v>427</v>
      </c>
      <c r="AK56" s="227" t="s">
        <v>427</v>
      </c>
      <c r="AL56" s="227" t="s">
        <v>335</v>
      </c>
      <c r="AM56" s="227" t="s">
        <v>428</v>
      </c>
      <c r="AN56" s="227" t="s">
        <v>428</v>
      </c>
      <c r="AO56" s="227" t="s">
        <v>335</v>
      </c>
      <c r="AP56" s="227" t="s">
        <v>428</v>
      </c>
      <c r="AQ56" s="227" t="s">
        <v>428</v>
      </c>
      <c r="AR56" s="227">
        <v>1</v>
      </c>
      <c r="AS56" s="227">
        <v>1</v>
      </c>
      <c r="AT56" s="227">
        <v>1</v>
      </c>
      <c r="AU56" s="227">
        <v>5</v>
      </c>
      <c r="AV56" s="227">
        <v>6</v>
      </c>
      <c r="AW56" s="227">
        <v>14</v>
      </c>
      <c r="AX56" s="227">
        <v>12</v>
      </c>
      <c r="AY56" s="119"/>
      <c r="AZ56" s="119"/>
      <c r="BA56" s="119"/>
      <c r="BB56" s="171"/>
      <c r="BC56" s="171"/>
      <c r="BD56" s="171"/>
      <c r="BE56" s="171"/>
      <c r="BF56" s="171"/>
      <c r="BG56" s="171"/>
      <c r="BH56" s="171"/>
      <c r="BI56" s="171"/>
      <c r="BJ56" s="171"/>
      <c r="BK56" s="171"/>
      <c r="BL56" s="171"/>
      <c r="BM56" s="171"/>
      <c r="BN56" s="171"/>
      <c r="BO56" s="171"/>
      <c r="BP56" s="171"/>
      <c r="BQ56" s="171"/>
      <c r="BR56" s="171"/>
      <c r="BS56" s="171"/>
      <c r="BT56" s="171"/>
      <c r="BU56" s="171"/>
    </row>
    <row r="57" spans="1:73" ht="15.75" customHeight="1" x14ac:dyDescent="0.25">
      <c r="A57" s="112" t="s">
        <v>47</v>
      </c>
      <c r="B57" s="112" t="s">
        <v>105</v>
      </c>
      <c r="C57" s="112" t="s">
        <v>112</v>
      </c>
      <c r="D57" s="165" t="s">
        <v>462</v>
      </c>
      <c r="E57" s="166">
        <v>3005634232</v>
      </c>
      <c r="F57" s="166" t="s">
        <v>463</v>
      </c>
      <c r="G57" s="166"/>
      <c r="H57" s="166"/>
      <c r="I57" s="238"/>
      <c r="J57" s="165" t="s">
        <v>563</v>
      </c>
      <c r="K57" s="232">
        <v>3197364775</v>
      </c>
      <c r="L57" s="239" t="s">
        <v>564</v>
      </c>
      <c r="M57" s="216">
        <v>44176</v>
      </c>
      <c r="N57" s="112" t="s">
        <v>335</v>
      </c>
      <c r="O57" s="112" t="s">
        <v>335</v>
      </c>
      <c r="P57" s="112" t="s">
        <v>335</v>
      </c>
      <c r="Q57" s="112"/>
      <c r="R57" s="112"/>
      <c r="S57" s="112"/>
      <c r="T57" s="112" t="s">
        <v>335</v>
      </c>
      <c r="U57" s="112" t="s">
        <v>335</v>
      </c>
      <c r="V57" s="112" t="s">
        <v>335</v>
      </c>
      <c r="W57" s="112" t="s">
        <v>427</v>
      </c>
      <c r="X57" s="112" t="s">
        <v>427</v>
      </c>
      <c r="Y57" s="112" t="s">
        <v>427</v>
      </c>
      <c r="Z57" s="112" t="s">
        <v>335</v>
      </c>
      <c r="AA57" s="112" t="s">
        <v>427</v>
      </c>
      <c r="AB57" s="112" t="s">
        <v>427</v>
      </c>
      <c r="AC57" s="112" t="s">
        <v>427</v>
      </c>
      <c r="AD57" s="112" t="s">
        <v>427</v>
      </c>
      <c r="AE57" s="112" t="s">
        <v>335</v>
      </c>
      <c r="AF57" s="112" t="s">
        <v>427</v>
      </c>
      <c r="AG57" s="112" t="s">
        <v>427</v>
      </c>
      <c r="AH57" s="112" t="s">
        <v>427</v>
      </c>
      <c r="AI57" s="112" t="s">
        <v>335</v>
      </c>
      <c r="AJ57" s="112" t="s">
        <v>427</v>
      </c>
      <c r="AK57" s="112" t="s">
        <v>335</v>
      </c>
      <c r="AL57" s="112" t="s">
        <v>427</v>
      </c>
      <c r="AM57" s="112" t="s">
        <v>335</v>
      </c>
      <c r="AN57" s="112" t="s">
        <v>428</v>
      </c>
      <c r="AO57" s="112" t="s">
        <v>335</v>
      </c>
      <c r="AP57" s="112" t="s">
        <v>335</v>
      </c>
      <c r="AQ57" s="112" t="s">
        <v>335</v>
      </c>
      <c r="AR57" s="112">
        <f t="shared" ref="AR57:AT57" si="59">COUNTIF(N57,"SI")</f>
        <v>1</v>
      </c>
      <c r="AS57" s="112">
        <f t="shared" si="59"/>
        <v>1</v>
      </c>
      <c r="AT57" s="112">
        <f t="shared" si="59"/>
        <v>1</v>
      </c>
      <c r="AU57" s="112">
        <f t="shared" ref="AU57:AU58" si="60">COUNTIFS(T57:AH57,"SI")</f>
        <v>5</v>
      </c>
      <c r="AV57" s="112">
        <f t="shared" ref="AV57:AV58" si="61">COUNTIFS(AI57:AQ57,"SI")</f>
        <v>6</v>
      </c>
      <c r="AW57" s="112">
        <f t="shared" ref="AW57:AW58" si="62">SUM(AR57:AV57)</f>
        <v>14</v>
      </c>
      <c r="AX57" s="115">
        <f t="shared" ref="AX57:AX58" si="63">(AW57/14)</f>
        <v>1</v>
      </c>
      <c r="AY57" s="119"/>
      <c r="AZ57" s="119"/>
      <c r="BA57" s="119"/>
      <c r="BB57" s="171"/>
      <c r="BC57" s="171"/>
      <c r="BD57" s="171"/>
      <c r="BE57" s="171"/>
      <c r="BF57" s="171"/>
      <c r="BG57" s="171"/>
      <c r="BH57" s="171"/>
      <c r="BI57" s="171"/>
      <c r="BJ57" s="171"/>
      <c r="BK57" s="171"/>
      <c r="BL57" s="171"/>
      <c r="BM57" s="171"/>
      <c r="BN57" s="171"/>
      <c r="BO57" s="171"/>
      <c r="BP57" s="171"/>
      <c r="BQ57" s="171"/>
      <c r="BR57" s="171"/>
      <c r="BS57" s="171"/>
      <c r="BT57" s="171"/>
      <c r="BU57" s="171"/>
    </row>
    <row r="58" spans="1:73" ht="15.75" customHeight="1" x14ac:dyDescent="0.25">
      <c r="A58" s="112" t="s">
        <v>47</v>
      </c>
      <c r="B58" s="112" t="s">
        <v>105</v>
      </c>
      <c r="C58" s="112" t="s">
        <v>113</v>
      </c>
      <c r="D58" s="173" t="s">
        <v>462</v>
      </c>
      <c r="E58" s="174">
        <v>3005634232</v>
      </c>
      <c r="F58" s="174" t="s">
        <v>463</v>
      </c>
      <c r="G58" s="174"/>
      <c r="H58" s="174"/>
      <c r="I58" s="174"/>
      <c r="J58" s="174" t="s">
        <v>565</v>
      </c>
      <c r="K58" s="166">
        <v>3124433023</v>
      </c>
      <c r="L58" s="174" t="s">
        <v>566</v>
      </c>
      <c r="M58" s="206">
        <v>44183</v>
      </c>
      <c r="N58" s="112" t="s">
        <v>335</v>
      </c>
      <c r="O58" s="112" t="s">
        <v>335</v>
      </c>
      <c r="P58" s="112" t="s">
        <v>335</v>
      </c>
      <c r="Q58" s="112"/>
      <c r="R58" s="112"/>
      <c r="S58" s="112"/>
      <c r="T58" s="112" t="s">
        <v>335</v>
      </c>
      <c r="U58" s="112" t="s">
        <v>335</v>
      </c>
      <c r="V58" s="112" t="s">
        <v>335</v>
      </c>
      <c r="W58" s="112" t="s">
        <v>427</v>
      </c>
      <c r="X58" s="112" t="s">
        <v>427</v>
      </c>
      <c r="Y58" s="112" t="s">
        <v>427</v>
      </c>
      <c r="Z58" s="112" t="s">
        <v>335</v>
      </c>
      <c r="AA58" s="112" t="s">
        <v>427</v>
      </c>
      <c r="AB58" s="112" t="s">
        <v>427</v>
      </c>
      <c r="AC58" s="112" t="s">
        <v>427</v>
      </c>
      <c r="AD58" s="112" t="s">
        <v>427</v>
      </c>
      <c r="AE58" s="112" t="s">
        <v>335</v>
      </c>
      <c r="AF58" s="112" t="s">
        <v>427</v>
      </c>
      <c r="AG58" s="112" t="s">
        <v>427</v>
      </c>
      <c r="AH58" s="112" t="s">
        <v>427</v>
      </c>
      <c r="AI58" s="112" t="s">
        <v>335</v>
      </c>
      <c r="AJ58" s="112" t="s">
        <v>427</v>
      </c>
      <c r="AK58" s="112" t="s">
        <v>427</v>
      </c>
      <c r="AL58" s="112" t="s">
        <v>335</v>
      </c>
      <c r="AM58" s="112" t="s">
        <v>335</v>
      </c>
      <c r="AN58" s="112" t="s">
        <v>335</v>
      </c>
      <c r="AO58" s="112" t="s">
        <v>335</v>
      </c>
      <c r="AP58" s="112" t="s">
        <v>335</v>
      </c>
      <c r="AQ58" s="112" t="s">
        <v>335</v>
      </c>
      <c r="AR58" s="112">
        <f t="shared" ref="AR58:AT58" si="64">COUNTIF(N58,"SI")</f>
        <v>1</v>
      </c>
      <c r="AS58" s="112">
        <f t="shared" si="64"/>
        <v>1</v>
      </c>
      <c r="AT58" s="112">
        <f t="shared" si="64"/>
        <v>1</v>
      </c>
      <c r="AU58" s="112">
        <f t="shared" si="60"/>
        <v>5</v>
      </c>
      <c r="AV58" s="112">
        <f t="shared" si="61"/>
        <v>7</v>
      </c>
      <c r="AW58" s="112">
        <f t="shared" si="62"/>
        <v>15</v>
      </c>
      <c r="AX58" s="115">
        <f t="shared" si="63"/>
        <v>1.0714285714285714</v>
      </c>
      <c r="AY58" s="119"/>
      <c r="AZ58" s="119"/>
      <c r="BA58" s="119"/>
      <c r="BB58" s="171"/>
      <c r="BC58" s="171"/>
      <c r="BD58" s="171"/>
      <c r="BE58" s="171"/>
      <c r="BF58" s="171"/>
      <c r="BG58" s="171"/>
      <c r="BH58" s="171"/>
      <c r="BI58" s="171"/>
      <c r="BJ58" s="171"/>
      <c r="BK58" s="171"/>
      <c r="BL58" s="171"/>
      <c r="BM58" s="171"/>
      <c r="BN58" s="171"/>
      <c r="BO58" s="171"/>
      <c r="BP58" s="171"/>
      <c r="BQ58" s="171"/>
      <c r="BR58" s="171"/>
      <c r="BS58" s="171"/>
      <c r="BT58" s="171"/>
      <c r="BU58" s="171"/>
    </row>
    <row r="59" spans="1:73" ht="15.75" customHeight="1" x14ac:dyDescent="0.25">
      <c r="A59" s="112" t="s">
        <v>47</v>
      </c>
      <c r="B59" s="112" t="s">
        <v>114</v>
      </c>
      <c r="C59" s="112" t="s">
        <v>115</v>
      </c>
      <c r="D59" s="227" t="s">
        <v>507</v>
      </c>
      <c r="E59" s="227">
        <v>3123629626</v>
      </c>
      <c r="F59" s="227" t="s">
        <v>508</v>
      </c>
      <c r="G59" s="227" t="s">
        <v>567</v>
      </c>
      <c r="H59" s="227">
        <v>3153888162</v>
      </c>
      <c r="I59" s="227" t="s">
        <v>568</v>
      </c>
      <c r="J59" s="227" t="s">
        <v>569</v>
      </c>
      <c r="K59" s="227"/>
      <c r="L59" s="227" t="s">
        <v>371</v>
      </c>
      <c r="M59" s="227" t="s">
        <v>428</v>
      </c>
      <c r="N59" s="227" t="s">
        <v>428</v>
      </c>
      <c r="O59" s="227" t="s">
        <v>428</v>
      </c>
      <c r="P59" s="227" t="s">
        <v>428</v>
      </c>
      <c r="Q59" s="227" t="s">
        <v>512</v>
      </c>
      <c r="R59" s="229" t="s">
        <v>512</v>
      </c>
      <c r="S59" s="230" t="s">
        <v>512</v>
      </c>
      <c r="T59" s="227" t="s">
        <v>428</v>
      </c>
      <c r="U59" s="227" t="s">
        <v>428</v>
      </c>
      <c r="V59" s="227" t="s">
        <v>428</v>
      </c>
      <c r="W59" s="227" t="s">
        <v>427</v>
      </c>
      <c r="X59" s="227" t="s">
        <v>427</v>
      </c>
      <c r="Y59" s="227" t="s">
        <v>428</v>
      </c>
      <c r="Z59" s="227" t="s">
        <v>427</v>
      </c>
      <c r="AA59" s="227" t="s">
        <v>427</v>
      </c>
      <c r="AB59" s="227" t="s">
        <v>427</v>
      </c>
      <c r="AC59" s="227" t="s">
        <v>427</v>
      </c>
      <c r="AD59" s="227" t="s">
        <v>427</v>
      </c>
      <c r="AE59" s="227" t="s">
        <v>427</v>
      </c>
      <c r="AF59" s="227" t="s">
        <v>427</v>
      </c>
      <c r="AG59" s="227" t="s">
        <v>427</v>
      </c>
      <c r="AH59" s="227" t="s">
        <v>427</v>
      </c>
      <c r="AI59" s="227" t="s">
        <v>428</v>
      </c>
      <c r="AJ59" s="227" t="s">
        <v>427</v>
      </c>
      <c r="AK59" s="227" t="s">
        <v>428</v>
      </c>
      <c r="AL59" s="227" t="s">
        <v>428</v>
      </c>
      <c r="AM59" s="227" t="s">
        <v>428</v>
      </c>
      <c r="AN59" s="227" t="s">
        <v>428</v>
      </c>
      <c r="AO59" s="227" t="s">
        <v>428</v>
      </c>
      <c r="AP59" s="227" t="s">
        <v>428</v>
      </c>
      <c r="AQ59" s="227" t="s">
        <v>428</v>
      </c>
      <c r="AR59" s="227">
        <v>0</v>
      </c>
      <c r="AS59" s="227">
        <v>0</v>
      </c>
      <c r="AT59" s="227">
        <v>0</v>
      </c>
      <c r="AU59" s="227">
        <v>0</v>
      </c>
      <c r="AV59" s="227">
        <v>0</v>
      </c>
      <c r="AW59" s="227">
        <v>0</v>
      </c>
      <c r="AX59" s="227">
        <v>12</v>
      </c>
      <c r="AY59" s="119"/>
      <c r="AZ59" s="119"/>
      <c r="BA59" s="119"/>
      <c r="BB59" s="171"/>
      <c r="BC59" s="171"/>
      <c r="BD59" s="171"/>
      <c r="BE59" s="171"/>
      <c r="BF59" s="171"/>
      <c r="BG59" s="171"/>
      <c r="BH59" s="171"/>
      <c r="BI59" s="171"/>
      <c r="BJ59" s="171"/>
      <c r="BK59" s="171"/>
      <c r="BL59" s="171"/>
      <c r="BM59" s="171"/>
      <c r="BN59" s="171"/>
      <c r="BO59" s="171"/>
      <c r="BP59" s="171"/>
      <c r="BQ59" s="171"/>
      <c r="BR59" s="171"/>
      <c r="BS59" s="171"/>
      <c r="BT59" s="171"/>
      <c r="BU59" s="171"/>
    </row>
    <row r="60" spans="1:73" ht="15.75" customHeight="1" x14ac:dyDescent="0.25">
      <c r="A60" s="112" t="s">
        <v>47</v>
      </c>
      <c r="B60" s="112" t="s">
        <v>114</v>
      </c>
      <c r="C60" s="112" t="s">
        <v>116</v>
      </c>
      <c r="D60" s="112" t="s">
        <v>462</v>
      </c>
      <c r="E60" s="112">
        <v>3005634232</v>
      </c>
      <c r="F60" s="112" t="s">
        <v>463</v>
      </c>
      <c r="G60" s="112" t="s">
        <v>570</v>
      </c>
      <c r="H60" s="112">
        <v>3153888162</v>
      </c>
      <c r="I60" s="112" t="s">
        <v>126</v>
      </c>
      <c r="J60" s="112" t="s">
        <v>571</v>
      </c>
      <c r="K60" s="112"/>
      <c r="L60" s="204" t="s">
        <v>572</v>
      </c>
      <c r="M60" s="216">
        <v>44175</v>
      </c>
      <c r="N60" s="112" t="s">
        <v>335</v>
      </c>
      <c r="O60" s="112" t="s">
        <v>335</v>
      </c>
      <c r="P60" s="112" t="s">
        <v>335</v>
      </c>
      <c r="Q60" s="112"/>
      <c r="R60" s="112"/>
      <c r="S60" s="112"/>
      <c r="T60" s="112" t="s">
        <v>335</v>
      </c>
      <c r="U60" s="112" t="s">
        <v>335</v>
      </c>
      <c r="V60" s="112" t="s">
        <v>335</v>
      </c>
      <c r="W60" s="112" t="s">
        <v>427</v>
      </c>
      <c r="X60" s="112" t="s">
        <v>427</v>
      </c>
      <c r="Y60" s="112" t="s">
        <v>335</v>
      </c>
      <c r="Z60" s="112" t="s">
        <v>427</v>
      </c>
      <c r="AA60" s="112" t="s">
        <v>427</v>
      </c>
      <c r="AB60" s="112" t="s">
        <v>427</v>
      </c>
      <c r="AC60" s="112" t="s">
        <v>427</v>
      </c>
      <c r="AD60" s="112" t="s">
        <v>427</v>
      </c>
      <c r="AE60" s="112" t="s">
        <v>427</v>
      </c>
      <c r="AF60" s="112" t="s">
        <v>427</v>
      </c>
      <c r="AG60" s="112" t="s">
        <v>427</v>
      </c>
      <c r="AH60" s="112" t="s">
        <v>427</v>
      </c>
      <c r="AI60" s="112" t="s">
        <v>335</v>
      </c>
      <c r="AJ60" s="112" t="s">
        <v>427</v>
      </c>
      <c r="AK60" s="112" t="s">
        <v>335</v>
      </c>
      <c r="AL60" s="112" t="s">
        <v>427</v>
      </c>
      <c r="AM60" s="112" t="s">
        <v>335</v>
      </c>
      <c r="AN60" s="112" t="s">
        <v>335</v>
      </c>
      <c r="AO60" s="112" t="s">
        <v>335</v>
      </c>
      <c r="AP60" s="112" t="s">
        <v>335</v>
      </c>
      <c r="AQ60" s="112" t="s">
        <v>335</v>
      </c>
      <c r="AR60" s="112">
        <f t="shared" ref="AR60:AT60" si="65">COUNTIF(N60,"SI")</f>
        <v>1</v>
      </c>
      <c r="AS60" s="112">
        <f t="shared" si="65"/>
        <v>1</v>
      </c>
      <c r="AT60" s="112">
        <f t="shared" si="65"/>
        <v>1</v>
      </c>
      <c r="AU60" s="112">
        <f t="shared" ref="AU60:AU68" si="66">COUNTIFS(T60:AH60,"SI")</f>
        <v>4</v>
      </c>
      <c r="AV60" s="112">
        <f t="shared" ref="AV60:AV61" si="67">COUNTIFS(AI60:AQ60,"SI")</f>
        <v>7</v>
      </c>
      <c r="AW60" s="112">
        <f t="shared" ref="AW60:AW68" si="68">SUM(AR60:AV60)</f>
        <v>14</v>
      </c>
      <c r="AX60" s="115">
        <f t="shared" ref="AX60:AX68" si="69">(AW60/14)</f>
        <v>1</v>
      </c>
      <c r="AY60" s="119"/>
      <c r="AZ60" s="119"/>
      <c r="BA60" s="119"/>
      <c r="BB60" s="171"/>
      <c r="BC60" s="171"/>
      <c r="BD60" s="171"/>
      <c r="BE60" s="171"/>
      <c r="BF60" s="171"/>
      <c r="BG60" s="171"/>
      <c r="BH60" s="171"/>
      <c r="BI60" s="171"/>
      <c r="BJ60" s="171"/>
      <c r="BK60" s="171"/>
      <c r="BL60" s="171"/>
      <c r="BM60" s="171"/>
      <c r="BN60" s="171"/>
      <c r="BO60" s="171"/>
      <c r="BP60" s="171"/>
      <c r="BQ60" s="171"/>
      <c r="BR60" s="171"/>
      <c r="BS60" s="171"/>
      <c r="BT60" s="171"/>
      <c r="BU60" s="171"/>
    </row>
    <row r="61" spans="1:73" ht="15.75" customHeight="1" x14ac:dyDescent="0.25">
      <c r="A61" s="112" t="s">
        <v>47</v>
      </c>
      <c r="B61" s="112" t="s">
        <v>114</v>
      </c>
      <c r="C61" s="112" t="s">
        <v>117</v>
      </c>
      <c r="D61" s="112" t="s">
        <v>573</v>
      </c>
      <c r="E61" s="112">
        <v>3123124175</v>
      </c>
      <c r="F61" s="112" t="s">
        <v>574</v>
      </c>
      <c r="G61" s="112" t="s">
        <v>570</v>
      </c>
      <c r="H61" s="112">
        <v>315888162</v>
      </c>
      <c r="I61" s="112" t="s">
        <v>126</v>
      </c>
      <c r="J61" s="112" t="s">
        <v>575</v>
      </c>
      <c r="K61" s="112">
        <v>3133489408</v>
      </c>
      <c r="L61" s="112" t="s">
        <v>576</v>
      </c>
      <c r="M61" s="113"/>
      <c r="N61" s="112" t="s">
        <v>335</v>
      </c>
      <c r="O61" s="112" t="s">
        <v>335</v>
      </c>
      <c r="P61" s="112" t="s">
        <v>335</v>
      </c>
      <c r="Q61" s="112"/>
      <c r="R61" s="112"/>
      <c r="S61" s="112"/>
      <c r="T61" s="112" t="s">
        <v>335</v>
      </c>
      <c r="U61" s="112" t="s">
        <v>335</v>
      </c>
      <c r="V61" s="112" t="s">
        <v>335</v>
      </c>
      <c r="W61" s="112" t="s">
        <v>427</v>
      </c>
      <c r="X61" s="112" t="s">
        <v>427</v>
      </c>
      <c r="Y61" s="112" t="s">
        <v>335</v>
      </c>
      <c r="Z61" s="112" t="s">
        <v>427</v>
      </c>
      <c r="AA61" s="112" t="s">
        <v>427</v>
      </c>
      <c r="AB61" s="112" t="s">
        <v>427</v>
      </c>
      <c r="AC61" s="112" t="s">
        <v>427</v>
      </c>
      <c r="AD61" s="112" t="s">
        <v>427</v>
      </c>
      <c r="AE61" s="112" t="s">
        <v>427</v>
      </c>
      <c r="AF61" s="112" t="s">
        <v>427</v>
      </c>
      <c r="AG61" s="112" t="s">
        <v>427</v>
      </c>
      <c r="AH61" s="112" t="s">
        <v>427</v>
      </c>
      <c r="AI61" s="112" t="s">
        <v>335</v>
      </c>
      <c r="AJ61" s="112" t="s">
        <v>427</v>
      </c>
      <c r="AK61" s="112" t="s">
        <v>335</v>
      </c>
      <c r="AL61" s="112" t="s">
        <v>427</v>
      </c>
      <c r="AM61" s="112" t="s">
        <v>335</v>
      </c>
      <c r="AN61" s="112" t="s">
        <v>428</v>
      </c>
      <c r="AO61" s="112" t="s">
        <v>335</v>
      </c>
      <c r="AP61" s="112" t="s">
        <v>335</v>
      </c>
      <c r="AQ61" s="112" t="s">
        <v>335</v>
      </c>
      <c r="AR61" s="112">
        <f t="shared" ref="AR61:AT61" si="70">COUNTIF(N61,"SI")</f>
        <v>1</v>
      </c>
      <c r="AS61" s="112">
        <f t="shared" si="70"/>
        <v>1</v>
      </c>
      <c r="AT61" s="112">
        <f t="shared" si="70"/>
        <v>1</v>
      </c>
      <c r="AU61" s="112">
        <f t="shared" si="66"/>
        <v>4</v>
      </c>
      <c r="AV61" s="112">
        <f t="shared" si="67"/>
        <v>6</v>
      </c>
      <c r="AW61" s="112">
        <f t="shared" si="68"/>
        <v>13</v>
      </c>
      <c r="AX61" s="115">
        <f t="shared" si="69"/>
        <v>0.9285714285714286</v>
      </c>
      <c r="AY61" s="119"/>
      <c r="AZ61" s="119"/>
      <c r="BA61" s="119"/>
      <c r="BB61" s="171"/>
      <c r="BC61" s="171"/>
      <c r="BD61" s="171"/>
      <c r="BE61" s="171"/>
      <c r="BF61" s="171"/>
      <c r="BG61" s="171"/>
      <c r="BH61" s="171"/>
      <c r="BI61" s="171"/>
      <c r="BJ61" s="171"/>
      <c r="BK61" s="171"/>
      <c r="BL61" s="171"/>
      <c r="BM61" s="171"/>
      <c r="BN61" s="171"/>
      <c r="BO61" s="171"/>
      <c r="BP61" s="171"/>
      <c r="BQ61" s="171"/>
      <c r="BR61" s="171"/>
      <c r="BS61" s="171"/>
      <c r="BT61" s="171"/>
      <c r="BU61" s="171"/>
    </row>
    <row r="62" spans="1:73" ht="15.75" customHeight="1" x14ac:dyDescent="0.25">
      <c r="A62" s="112" t="s">
        <v>47</v>
      </c>
      <c r="B62" s="112" t="s">
        <v>114</v>
      </c>
      <c r="C62" s="112" t="s">
        <v>118</v>
      </c>
      <c r="D62" s="112" t="s">
        <v>421</v>
      </c>
      <c r="E62" s="112">
        <v>3223066569</v>
      </c>
      <c r="F62" s="112" t="s">
        <v>422</v>
      </c>
      <c r="G62" s="112" t="s">
        <v>570</v>
      </c>
      <c r="H62" s="112">
        <v>3153888162</v>
      </c>
      <c r="I62" s="112" t="s">
        <v>126</v>
      </c>
      <c r="J62" s="112" t="s">
        <v>577</v>
      </c>
      <c r="K62" s="112">
        <v>3132962336</v>
      </c>
      <c r="L62" s="240" t="s">
        <v>578</v>
      </c>
      <c r="M62" s="113"/>
      <c r="N62" s="112" t="s">
        <v>335</v>
      </c>
      <c r="O62" s="112" t="s">
        <v>335</v>
      </c>
      <c r="P62" s="112" t="s">
        <v>335</v>
      </c>
      <c r="Q62" s="112"/>
      <c r="R62" s="112"/>
      <c r="S62" s="112"/>
      <c r="T62" s="112" t="s">
        <v>335</v>
      </c>
      <c r="U62" s="112" t="s">
        <v>335</v>
      </c>
      <c r="V62" s="112" t="s">
        <v>335</v>
      </c>
      <c r="W62" s="112" t="s">
        <v>427</v>
      </c>
      <c r="X62" s="112" t="s">
        <v>427</v>
      </c>
      <c r="Y62" s="112" t="s">
        <v>335</v>
      </c>
      <c r="Z62" s="112" t="s">
        <v>427</v>
      </c>
      <c r="AA62" s="112" t="s">
        <v>427</v>
      </c>
      <c r="AB62" s="112" t="s">
        <v>427</v>
      </c>
      <c r="AC62" s="112" t="s">
        <v>427</v>
      </c>
      <c r="AD62" s="112" t="s">
        <v>427</v>
      </c>
      <c r="AE62" s="112" t="s">
        <v>427</v>
      </c>
      <c r="AF62" s="112" t="s">
        <v>427</v>
      </c>
      <c r="AG62" s="112" t="s">
        <v>427</v>
      </c>
      <c r="AH62" s="112" t="s">
        <v>427</v>
      </c>
      <c r="AI62" s="112" t="s">
        <v>335</v>
      </c>
      <c r="AJ62" s="112" t="s">
        <v>335</v>
      </c>
      <c r="AK62" s="112" t="s">
        <v>427</v>
      </c>
      <c r="AL62" s="112" t="s">
        <v>335</v>
      </c>
      <c r="AM62" s="112" t="s">
        <v>335</v>
      </c>
      <c r="AN62" s="112" t="s">
        <v>335</v>
      </c>
      <c r="AO62" s="112" t="s">
        <v>335</v>
      </c>
      <c r="AP62" s="112" t="s">
        <v>335</v>
      </c>
      <c r="AQ62" s="112" t="s">
        <v>335</v>
      </c>
      <c r="AR62" s="112">
        <f t="shared" ref="AR62:AT62" si="71">COUNTIF(N62,"SI")</f>
        <v>1</v>
      </c>
      <c r="AS62" s="112">
        <f t="shared" si="71"/>
        <v>1</v>
      </c>
      <c r="AT62" s="112">
        <f t="shared" si="71"/>
        <v>1</v>
      </c>
      <c r="AU62" s="112">
        <f t="shared" si="66"/>
        <v>4</v>
      </c>
      <c r="AV62" s="112">
        <v>7</v>
      </c>
      <c r="AW62" s="112">
        <f t="shared" si="68"/>
        <v>14</v>
      </c>
      <c r="AX62" s="115">
        <f t="shared" si="69"/>
        <v>1</v>
      </c>
      <c r="AY62" s="119"/>
      <c r="AZ62" s="119"/>
      <c r="BA62" s="119"/>
      <c r="BB62" s="171"/>
      <c r="BC62" s="171"/>
      <c r="BD62" s="171"/>
      <c r="BE62" s="171"/>
      <c r="BF62" s="171"/>
      <c r="BG62" s="171"/>
      <c r="BH62" s="171"/>
      <c r="BI62" s="171"/>
      <c r="BJ62" s="171"/>
      <c r="BK62" s="171"/>
      <c r="BL62" s="171"/>
      <c r="BM62" s="171"/>
      <c r="BN62" s="171"/>
      <c r="BO62" s="171"/>
      <c r="BP62" s="171"/>
      <c r="BQ62" s="171"/>
      <c r="BR62" s="171"/>
      <c r="BS62" s="171"/>
      <c r="BT62" s="171"/>
      <c r="BU62" s="171"/>
    </row>
    <row r="63" spans="1:73" ht="15.75" customHeight="1" x14ac:dyDescent="0.25">
      <c r="A63" s="112" t="s">
        <v>47</v>
      </c>
      <c r="B63" s="112" t="s">
        <v>114</v>
      </c>
      <c r="C63" s="112" t="s">
        <v>119</v>
      </c>
      <c r="D63" s="112" t="s">
        <v>462</v>
      </c>
      <c r="E63" s="112">
        <v>3005634232</v>
      </c>
      <c r="F63" s="112" t="s">
        <v>463</v>
      </c>
      <c r="G63" s="112" t="s">
        <v>570</v>
      </c>
      <c r="H63" s="112">
        <v>3153888162</v>
      </c>
      <c r="I63" s="112" t="s">
        <v>126</v>
      </c>
      <c r="J63" s="241" t="s">
        <v>579</v>
      </c>
      <c r="K63" s="241">
        <v>1069098497</v>
      </c>
      <c r="L63" s="242" t="s">
        <v>580</v>
      </c>
      <c r="M63" s="216">
        <v>44181</v>
      </c>
      <c r="N63" s="112" t="s">
        <v>335</v>
      </c>
      <c r="O63" s="112" t="s">
        <v>335</v>
      </c>
      <c r="P63" s="112" t="s">
        <v>335</v>
      </c>
      <c r="Q63" s="112"/>
      <c r="R63" s="112"/>
      <c r="S63" s="112"/>
      <c r="T63" s="112" t="s">
        <v>335</v>
      </c>
      <c r="U63" s="112" t="s">
        <v>335</v>
      </c>
      <c r="V63" s="112" t="s">
        <v>335</v>
      </c>
      <c r="W63" s="112" t="s">
        <v>427</v>
      </c>
      <c r="X63" s="112" t="s">
        <v>427</v>
      </c>
      <c r="Y63" s="112" t="s">
        <v>335</v>
      </c>
      <c r="Z63" s="112" t="s">
        <v>427</v>
      </c>
      <c r="AA63" s="112" t="s">
        <v>427</v>
      </c>
      <c r="AB63" s="112" t="s">
        <v>427</v>
      </c>
      <c r="AC63" s="112" t="s">
        <v>427</v>
      </c>
      <c r="AD63" s="112" t="s">
        <v>427</v>
      </c>
      <c r="AE63" s="112" t="s">
        <v>427</v>
      </c>
      <c r="AF63" s="112" t="s">
        <v>427</v>
      </c>
      <c r="AG63" s="112" t="s">
        <v>427</v>
      </c>
      <c r="AH63" s="112" t="s">
        <v>427</v>
      </c>
      <c r="AI63" s="112" t="s">
        <v>335</v>
      </c>
      <c r="AJ63" s="112" t="s">
        <v>427</v>
      </c>
      <c r="AK63" s="112" t="s">
        <v>335</v>
      </c>
      <c r="AL63" s="112" t="s">
        <v>427</v>
      </c>
      <c r="AM63" s="112" t="s">
        <v>335</v>
      </c>
      <c r="AN63" s="112" t="s">
        <v>428</v>
      </c>
      <c r="AO63" s="112" t="s">
        <v>335</v>
      </c>
      <c r="AP63" s="112" t="s">
        <v>335</v>
      </c>
      <c r="AQ63" s="112" t="s">
        <v>335</v>
      </c>
      <c r="AR63" s="112">
        <f t="shared" ref="AR63:AT63" si="72">COUNTIF(N63,"SI")</f>
        <v>1</v>
      </c>
      <c r="AS63" s="112">
        <f t="shared" si="72"/>
        <v>1</v>
      </c>
      <c r="AT63" s="112">
        <f t="shared" si="72"/>
        <v>1</v>
      </c>
      <c r="AU63" s="112">
        <f t="shared" si="66"/>
        <v>4</v>
      </c>
      <c r="AV63" s="112">
        <f t="shared" ref="AV63:AV68" si="73">COUNTIFS(AI63:AQ63,"SI")</f>
        <v>6</v>
      </c>
      <c r="AW63" s="112">
        <f t="shared" si="68"/>
        <v>13</v>
      </c>
      <c r="AX63" s="115">
        <f t="shared" si="69"/>
        <v>0.9285714285714286</v>
      </c>
      <c r="AY63" s="119"/>
      <c r="AZ63" s="119"/>
      <c r="BA63" s="119"/>
      <c r="BB63" s="171"/>
      <c r="BC63" s="171"/>
      <c r="BD63" s="171"/>
      <c r="BE63" s="171"/>
      <c r="BF63" s="171"/>
      <c r="BG63" s="171"/>
      <c r="BH63" s="171"/>
      <c r="BI63" s="171"/>
      <c r="BJ63" s="171"/>
      <c r="BK63" s="171"/>
      <c r="BL63" s="171"/>
      <c r="BM63" s="171"/>
      <c r="BN63" s="171"/>
      <c r="BO63" s="171"/>
      <c r="BP63" s="171"/>
      <c r="BQ63" s="171"/>
      <c r="BR63" s="171"/>
      <c r="BS63" s="171"/>
      <c r="BT63" s="171"/>
      <c r="BU63" s="171"/>
    </row>
    <row r="64" spans="1:73" ht="15.75" customHeight="1" x14ac:dyDescent="0.25">
      <c r="A64" s="112" t="s">
        <v>47</v>
      </c>
      <c r="B64" s="112" t="s">
        <v>114</v>
      </c>
      <c r="C64" s="112" t="s">
        <v>120</v>
      </c>
      <c r="D64" s="112" t="s">
        <v>462</v>
      </c>
      <c r="E64" s="112">
        <v>3005634232</v>
      </c>
      <c r="F64" s="112" t="s">
        <v>463</v>
      </c>
      <c r="G64" s="112" t="s">
        <v>570</v>
      </c>
      <c r="H64" s="112">
        <v>3153888162</v>
      </c>
      <c r="I64" s="112" t="s">
        <v>126</v>
      </c>
      <c r="J64" s="112" t="s">
        <v>581</v>
      </c>
      <c r="K64" s="112">
        <v>3122818564</v>
      </c>
      <c r="L64" s="242" t="s">
        <v>582</v>
      </c>
      <c r="M64" s="216">
        <v>44174</v>
      </c>
      <c r="N64" s="112" t="s">
        <v>335</v>
      </c>
      <c r="O64" s="112" t="s">
        <v>335</v>
      </c>
      <c r="P64" s="112" t="s">
        <v>335</v>
      </c>
      <c r="Q64" s="112"/>
      <c r="R64" s="112"/>
      <c r="S64" s="112"/>
      <c r="T64" s="112" t="s">
        <v>335</v>
      </c>
      <c r="U64" s="112" t="s">
        <v>335</v>
      </c>
      <c r="V64" s="112" t="s">
        <v>335</v>
      </c>
      <c r="W64" s="112" t="s">
        <v>427</v>
      </c>
      <c r="X64" s="112" t="s">
        <v>427</v>
      </c>
      <c r="Y64" s="112" t="s">
        <v>335</v>
      </c>
      <c r="Z64" s="112" t="s">
        <v>427</v>
      </c>
      <c r="AA64" s="112" t="s">
        <v>427</v>
      </c>
      <c r="AB64" s="112" t="s">
        <v>427</v>
      </c>
      <c r="AC64" s="112" t="s">
        <v>427</v>
      </c>
      <c r="AD64" s="112" t="s">
        <v>427</v>
      </c>
      <c r="AE64" s="112" t="s">
        <v>427</v>
      </c>
      <c r="AF64" s="112" t="s">
        <v>427</v>
      </c>
      <c r="AG64" s="112" t="s">
        <v>427</v>
      </c>
      <c r="AH64" s="112" t="s">
        <v>427</v>
      </c>
      <c r="AI64" s="112" t="s">
        <v>335</v>
      </c>
      <c r="AJ64" s="112" t="s">
        <v>427</v>
      </c>
      <c r="AK64" s="112" t="s">
        <v>335</v>
      </c>
      <c r="AL64" s="112" t="s">
        <v>427</v>
      </c>
      <c r="AM64" s="112" t="s">
        <v>335</v>
      </c>
      <c r="AN64" s="112" t="s">
        <v>335</v>
      </c>
      <c r="AO64" s="112" t="s">
        <v>335</v>
      </c>
      <c r="AP64" s="112" t="s">
        <v>335</v>
      </c>
      <c r="AQ64" s="112" t="s">
        <v>335</v>
      </c>
      <c r="AR64" s="112">
        <f t="shared" ref="AR64:AT64" si="74">COUNTIF(N64,"SI")</f>
        <v>1</v>
      </c>
      <c r="AS64" s="112">
        <f t="shared" si="74"/>
        <v>1</v>
      </c>
      <c r="AT64" s="112">
        <f t="shared" si="74"/>
        <v>1</v>
      </c>
      <c r="AU64" s="112">
        <f t="shared" si="66"/>
        <v>4</v>
      </c>
      <c r="AV64" s="112">
        <f t="shared" si="73"/>
        <v>7</v>
      </c>
      <c r="AW64" s="112">
        <f t="shared" si="68"/>
        <v>14</v>
      </c>
      <c r="AX64" s="115">
        <f t="shared" si="69"/>
        <v>1</v>
      </c>
      <c r="AY64" s="119"/>
      <c r="AZ64" s="119"/>
      <c r="BA64" s="119"/>
      <c r="BB64" s="171"/>
      <c r="BC64" s="171"/>
      <c r="BD64" s="171"/>
      <c r="BE64" s="171"/>
      <c r="BF64" s="171"/>
      <c r="BG64" s="171"/>
      <c r="BH64" s="171"/>
      <c r="BI64" s="171"/>
      <c r="BJ64" s="171"/>
      <c r="BK64" s="171"/>
      <c r="BL64" s="171"/>
      <c r="BM64" s="171"/>
      <c r="BN64" s="171"/>
      <c r="BO64" s="171"/>
      <c r="BP64" s="171"/>
      <c r="BQ64" s="171"/>
      <c r="BR64" s="171"/>
      <c r="BS64" s="171"/>
      <c r="BT64" s="171"/>
      <c r="BU64" s="171"/>
    </row>
    <row r="65" spans="1:73" ht="15.75" customHeight="1" x14ac:dyDescent="0.25">
      <c r="A65" s="112" t="s">
        <v>47</v>
      </c>
      <c r="B65" s="112" t="s">
        <v>114</v>
      </c>
      <c r="C65" s="112" t="s">
        <v>121</v>
      </c>
      <c r="D65" s="112" t="s">
        <v>573</v>
      </c>
      <c r="E65" s="112">
        <v>3123124175</v>
      </c>
      <c r="F65" s="112" t="s">
        <v>574</v>
      </c>
      <c r="G65" s="112" t="s">
        <v>570</v>
      </c>
      <c r="H65" s="112">
        <v>315888162</v>
      </c>
      <c r="I65" s="112" t="s">
        <v>126</v>
      </c>
      <c r="J65" s="112" t="s">
        <v>583</v>
      </c>
      <c r="K65" s="112" t="s">
        <v>584</v>
      </c>
      <c r="L65" s="112" t="s">
        <v>585</v>
      </c>
      <c r="M65" s="113"/>
      <c r="N65" s="112" t="s">
        <v>335</v>
      </c>
      <c r="O65" s="112" t="s">
        <v>335</v>
      </c>
      <c r="P65" s="112" t="s">
        <v>335</v>
      </c>
      <c r="Q65" s="112"/>
      <c r="R65" s="112"/>
      <c r="S65" s="112"/>
      <c r="T65" s="112" t="s">
        <v>335</v>
      </c>
      <c r="U65" s="112" t="s">
        <v>335</v>
      </c>
      <c r="V65" s="112" t="s">
        <v>335</v>
      </c>
      <c r="W65" s="112" t="s">
        <v>427</v>
      </c>
      <c r="X65" s="112" t="s">
        <v>427</v>
      </c>
      <c r="Y65" s="112" t="s">
        <v>335</v>
      </c>
      <c r="Z65" s="112" t="s">
        <v>427</v>
      </c>
      <c r="AA65" s="112" t="s">
        <v>427</v>
      </c>
      <c r="AB65" s="112" t="s">
        <v>427</v>
      </c>
      <c r="AC65" s="112" t="s">
        <v>427</v>
      </c>
      <c r="AD65" s="112" t="s">
        <v>427</v>
      </c>
      <c r="AE65" s="112" t="s">
        <v>427</v>
      </c>
      <c r="AF65" s="112" t="s">
        <v>427</v>
      </c>
      <c r="AG65" s="112" t="s">
        <v>427</v>
      </c>
      <c r="AH65" s="112" t="s">
        <v>427</v>
      </c>
      <c r="AI65" s="112" t="s">
        <v>335</v>
      </c>
      <c r="AJ65" s="112" t="s">
        <v>427</v>
      </c>
      <c r="AK65" s="112" t="s">
        <v>335</v>
      </c>
      <c r="AL65" s="112" t="s">
        <v>427</v>
      </c>
      <c r="AM65" s="112" t="s">
        <v>335</v>
      </c>
      <c r="AN65" s="112" t="s">
        <v>335</v>
      </c>
      <c r="AO65" s="112" t="s">
        <v>335</v>
      </c>
      <c r="AP65" s="112" t="s">
        <v>335</v>
      </c>
      <c r="AQ65" s="112" t="s">
        <v>428</v>
      </c>
      <c r="AR65" s="112">
        <f t="shared" ref="AR65:AT65" si="75">COUNTIF(N65,"SI")</f>
        <v>1</v>
      </c>
      <c r="AS65" s="112">
        <f t="shared" si="75"/>
        <v>1</v>
      </c>
      <c r="AT65" s="112">
        <f t="shared" si="75"/>
        <v>1</v>
      </c>
      <c r="AU65" s="112">
        <f t="shared" si="66"/>
        <v>4</v>
      </c>
      <c r="AV65" s="112">
        <f t="shared" si="73"/>
        <v>6</v>
      </c>
      <c r="AW65" s="112">
        <f t="shared" si="68"/>
        <v>13</v>
      </c>
      <c r="AX65" s="115">
        <f t="shared" si="69"/>
        <v>0.9285714285714286</v>
      </c>
      <c r="AY65" s="119"/>
      <c r="AZ65" s="119"/>
      <c r="BA65" s="119"/>
      <c r="BB65" s="171"/>
      <c r="BC65" s="171"/>
      <c r="BD65" s="171"/>
      <c r="BE65" s="171"/>
      <c r="BF65" s="171"/>
      <c r="BG65" s="171"/>
      <c r="BH65" s="171"/>
      <c r="BI65" s="171"/>
      <c r="BJ65" s="171"/>
      <c r="BK65" s="171"/>
      <c r="BL65" s="171"/>
      <c r="BM65" s="171"/>
      <c r="BN65" s="171"/>
      <c r="BO65" s="171"/>
      <c r="BP65" s="171"/>
      <c r="BQ65" s="171"/>
      <c r="BR65" s="171"/>
      <c r="BS65" s="171"/>
      <c r="BT65" s="171"/>
      <c r="BU65" s="171"/>
    </row>
    <row r="66" spans="1:73" ht="15.75" customHeight="1" x14ac:dyDescent="0.25">
      <c r="A66" s="112" t="s">
        <v>47</v>
      </c>
      <c r="B66" s="112" t="s">
        <v>114</v>
      </c>
      <c r="C66" s="112" t="s">
        <v>122</v>
      </c>
      <c r="D66" s="112" t="str">
        <f>'Instrumento CIDEA'!D247</f>
        <v>JHON ALEJANDRO OTÁLORA BOGOTÁ</v>
      </c>
      <c r="E66" s="112">
        <f>'Instrumento CIDEA'!E247</f>
        <v>3183382382</v>
      </c>
      <c r="F66" s="122" t="str">
        <f>'Instrumento CIDEA'!F247</f>
        <v>jotalorab@car.gov.co</v>
      </c>
      <c r="G66" s="113" t="str">
        <f>'Instrumento CIDEA'!G247</f>
        <v>SANDRA VIVIANA BELTRÁN ALDANA</v>
      </c>
      <c r="H66" s="112">
        <f>'Instrumento CIDEA'!H247</f>
        <v>3153888162</v>
      </c>
      <c r="I66" s="122" t="str">
        <f>'Instrumento CIDEA'!I247</f>
        <v>sbeltrana@car.gov.co</v>
      </c>
      <c r="J66" s="112" t="str">
        <f>'Instrumento CIDEA'!J247</f>
        <v>COSME RODRIGUEZ SAAVEDRA</v>
      </c>
      <c r="K66" s="112">
        <f>'Instrumento CIDEA'!K247</f>
        <v>3162527657</v>
      </c>
      <c r="L66" s="122" t="str">
        <f>'Instrumento CIDEA'!L247</f>
        <v>cideatenjo@gmail.com</v>
      </c>
      <c r="M66" s="220">
        <v>44013</v>
      </c>
      <c r="N66" s="112" t="s">
        <v>335</v>
      </c>
      <c r="O66" s="112" t="s">
        <v>335</v>
      </c>
      <c r="P66" s="112" t="s">
        <v>335</v>
      </c>
      <c r="Q66" s="112"/>
      <c r="R66" s="112"/>
      <c r="S66" s="112"/>
      <c r="T66" s="112" t="s">
        <v>335</v>
      </c>
      <c r="U66" s="112" t="s">
        <v>335</v>
      </c>
      <c r="V66" s="112" t="s">
        <v>335</v>
      </c>
      <c r="W66" s="112" t="s">
        <v>427</v>
      </c>
      <c r="X66" s="112" t="s">
        <v>427</v>
      </c>
      <c r="Y66" s="112" t="s">
        <v>335</v>
      </c>
      <c r="Z66" s="112" t="s">
        <v>427</v>
      </c>
      <c r="AA66" s="112" t="s">
        <v>427</v>
      </c>
      <c r="AB66" s="112" t="s">
        <v>427</v>
      </c>
      <c r="AC66" s="112" t="s">
        <v>427</v>
      </c>
      <c r="AD66" s="112" t="s">
        <v>427</v>
      </c>
      <c r="AE66" s="112" t="s">
        <v>427</v>
      </c>
      <c r="AF66" s="112" t="s">
        <v>427</v>
      </c>
      <c r="AG66" s="112" t="s">
        <v>427</v>
      </c>
      <c r="AH66" s="112" t="s">
        <v>427</v>
      </c>
      <c r="AI66" s="112" t="s">
        <v>335</v>
      </c>
      <c r="AJ66" s="112" t="s">
        <v>335</v>
      </c>
      <c r="AK66" s="112" t="s">
        <v>427</v>
      </c>
      <c r="AL66" s="112" t="s">
        <v>427</v>
      </c>
      <c r="AM66" s="112" t="s">
        <v>428</v>
      </c>
      <c r="AN66" s="112" t="s">
        <v>335</v>
      </c>
      <c r="AO66" s="112" t="s">
        <v>335</v>
      </c>
      <c r="AP66" s="112" t="s">
        <v>335</v>
      </c>
      <c r="AQ66" s="112" t="s">
        <v>428</v>
      </c>
      <c r="AR66" s="112">
        <f t="shared" ref="AR66:AT66" si="76">COUNTIF(N66,"SI")</f>
        <v>1</v>
      </c>
      <c r="AS66" s="112">
        <f t="shared" si="76"/>
        <v>1</v>
      </c>
      <c r="AT66" s="112">
        <f t="shared" si="76"/>
        <v>1</v>
      </c>
      <c r="AU66" s="112">
        <f t="shared" si="66"/>
        <v>4</v>
      </c>
      <c r="AV66" s="112">
        <f t="shared" si="73"/>
        <v>5</v>
      </c>
      <c r="AW66" s="112">
        <f t="shared" si="68"/>
        <v>12</v>
      </c>
      <c r="AX66" s="115">
        <f t="shared" si="69"/>
        <v>0.8571428571428571</v>
      </c>
      <c r="AY66" s="119"/>
      <c r="AZ66" s="119"/>
      <c r="BA66" s="119"/>
      <c r="BB66" s="171"/>
      <c r="BC66" s="171"/>
      <c r="BD66" s="171"/>
      <c r="BE66" s="171"/>
      <c r="BF66" s="171"/>
      <c r="BG66" s="171"/>
      <c r="BH66" s="171"/>
      <c r="BI66" s="171"/>
      <c r="BJ66" s="171"/>
      <c r="BK66" s="171"/>
      <c r="BL66" s="171"/>
      <c r="BM66" s="171"/>
      <c r="BN66" s="171"/>
      <c r="BO66" s="171"/>
      <c r="BP66" s="171"/>
      <c r="BQ66" s="171"/>
      <c r="BR66" s="171"/>
      <c r="BS66" s="171"/>
      <c r="BT66" s="171"/>
      <c r="BU66" s="171"/>
    </row>
    <row r="67" spans="1:73" ht="15.75" customHeight="1" x14ac:dyDescent="0.25">
      <c r="A67" s="112" t="s">
        <v>47</v>
      </c>
      <c r="B67" s="112" t="s">
        <v>114</v>
      </c>
      <c r="C67" s="112" t="s">
        <v>129</v>
      </c>
      <c r="D67" s="112" t="s">
        <v>462</v>
      </c>
      <c r="E67" s="112">
        <v>3005634232</v>
      </c>
      <c r="F67" s="112" t="s">
        <v>463</v>
      </c>
      <c r="G67" s="112" t="s">
        <v>570</v>
      </c>
      <c r="H67" s="112">
        <v>3153888162</v>
      </c>
      <c r="I67" s="112" t="s">
        <v>126</v>
      </c>
      <c r="J67" s="112" t="s">
        <v>586</v>
      </c>
      <c r="K67" s="241">
        <v>3168095168</v>
      </c>
      <c r="L67" s="243" t="s">
        <v>587</v>
      </c>
      <c r="M67" s="216">
        <v>44181</v>
      </c>
      <c r="N67" s="112" t="s">
        <v>335</v>
      </c>
      <c r="O67" s="112" t="s">
        <v>335</v>
      </c>
      <c r="P67" s="112" t="s">
        <v>335</v>
      </c>
      <c r="Q67" s="112"/>
      <c r="R67" s="112"/>
      <c r="S67" s="112"/>
      <c r="T67" s="112" t="s">
        <v>335</v>
      </c>
      <c r="U67" s="112" t="s">
        <v>335</v>
      </c>
      <c r="V67" s="112" t="s">
        <v>335</v>
      </c>
      <c r="W67" s="112" t="s">
        <v>427</v>
      </c>
      <c r="X67" s="112" t="s">
        <v>427</v>
      </c>
      <c r="Y67" s="112" t="s">
        <v>335</v>
      </c>
      <c r="Z67" s="112" t="s">
        <v>427</v>
      </c>
      <c r="AA67" s="112" t="s">
        <v>427</v>
      </c>
      <c r="AB67" s="112" t="s">
        <v>427</v>
      </c>
      <c r="AC67" s="112" t="s">
        <v>427</v>
      </c>
      <c r="AD67" s="112" t="s">
        <v>427</v>
      </c>
      <c r="AE67" s="112" t="s">
        <v>427</v>
      </c>
      <c r="AF67" s="112" t="s">
        <v>427</v>
      </c>
      <c r="AG67" s="112" t="s">
        <v>427</v>
      </c>
      <c r="AH67" s="112" t="s">
        <v>427</v>
      </c>
      <c r="AI67" s="112" t="s">
        <v>335</v>
      </c>
      <c r="AJ67" s="112" t="s">
        <v>427</v>
      </c>
      <c r="AK67" s="112" t="s">
        <v>335</v>
      </c>
      <c r="AL67" s="112" t="s">
        <v>427</v>
      </c>
      <c r="AM67" s="112" t="s">
        <v>335</v>
      </c>
      <c r="AN67" s="112" t="s">
        <v>335</v>
      </c>
      <c r="AO67" s="112" t="s">
        <v>335</v>
      </c>
      <c r="AP67" s="112" t="s">
        <v>335</v>
      </c>
      <c r="AQ67" s="112" t="s">
        <v>335</v>
      </c>
      <c r="AR67" s="112">
        <f t="shared" ref="AR67:AT67" si="77">COUNTIF(N67,"SI")</f>
        <v>1</v>
      </c>
      <c r="AS67" s="112">
        <f t="shared" si="77"/>
        <v>1</v>
      </c>
      <c r="AT67" s="112">
        <f t="shared" si="77"/>
        <v>1</v>
      </c>
      <c r="AU67" s="112">
        <f t="shared" si="66"/>
        <v>4</v>
      </c>
      <c r="AV67" s="112">
        <f t="shared" si="73"/>
        <v>7</v>
      </c>
      <c r="AW67" s="112">
        <f t="shared" si="68"/>
        <v>14</v>
      </c>
      <c r="AX67" s="115">
        <f t="shared" si="69"/>
        <v>1</v>
      </c>
      <c r="AY67" s="119"/>
      <c r="AZ67" s="119"/>
      <c r="BA67" s="119"/>
      <c r="BB67" s="171"/>
      <c r="BC67" s="171"/>
      <c r="BD67" s="171"/>
      <c r="BE67" s="171"/>
      <c r="BF67" s="171"/>
      <c r="BG67" s="171"/>
      <c r="BH67" s="171"/>
      <c r="BI67" s="171"/>
      <c r="BJ67" s="171"/>
      <c r="BK67" s="171"/>
      <c r="BL67" s="171"/>
      <c r="BM67" s="171"/>
      <c r="BN67" s="171"/>
      <c r="BO67" s="171"/>
      <c r="BP67" s="171"/>
      <c r="BQ67" s="171"/>
      <c r="BR67" s="171"/>
      <c r="BS67" s="171"/>
      <c r="BT67" s="171"/>
      <c r="BU67" s="171"/>
    </row>
    <row r="68" spans="1:73" ht="15.75" customHeight="1" x14ac:dyDescent="0.25">
      <c r="A68" s="112" t="s">
        <v>47</v>
      </c>
      <c r="B68" s="112" t="s">
        <v>114</v>
      </c>
      <c r="C68" s="112" t="s">
        <v>130</v>
      </c>
      <c r="D68" s="112" t="s">
        <v>573</v>
      </c>
      <c r="E68" s="112">
        <v>3123124175</v>
      </c>
      <c r="F68" s="112" t="s">
        <v>574</v>
      </c>
      <c r="G68" s="112" t="s">
        <v>570</v>
      </c>
      <c r="H68" s="112">
        <v>315888162</v>
      </c>
      <c r="I68" s="112" t="s">
        <v>126</v>
      </c>
      <c r="J68" s="112" t="s">
        <v>588</v>
      </c>
      <c r="K68" s="112">
        <v>3102371727</v>
      </c>
      <c r="L68" s="112" t="s">
        <v>589</v>
      </c>
      <c r="M68" s="113"/>
      <c r="N68" s="112" t="s">
        <v>335</v>
      </c>
      <c r="O68" s="112" t="s">
        <v>335</v>
      </c>
      <c r="P68" s="112" t="s">
        <v>335</v>
      </c>
      <c r="Q68" s="112"/>
      <c r="R68" s="112"/>
      <c r="S68" s="112"/>
      <c r="T68" s="112" t="s">
        <v>335</v>
      </c>
      <c r="U68" s="112" t="s">
        <v>335</v>
      </c>
      <c r="V68" s="112" t="s">
        <v>335</v>
      </c>
      <c r="W68" s="112" t="s">
        <v>427</v>
      </c>
      <c r="X68" s="112" t="s">
        <v>427</v>
      </c>
      <c r="Y68" s="112" t="s">
        <v>335</v>
      </c>
      <c r="Z68" s="112" t="s">
        <v>427</v>
      </c>
      <c r="AA68" s="112" t="s">
        <v>427</v>
      </c>
      <c r="AB68" s="112" t="s">
        <v>427</v>
      </c>
      <c r="AC68" s="112" t="s">
        <v>427</v>
      </c>
      <c r="AD68" s="112" t="s">
        <v>427</v>
      </c>
      <c r="AE68" s="112" t="s">
        <v>427</v>
      </c>
      <c r="AF68" s="112" t="s">
        <v>427</v>
      </c>
      <c r="AG68" s="112" t="s">
        <v>427</v>
      </c>
      <c r="AH68" s="112" t="s">
        <v>427</v>
      </c>
      <c r="AI68" s="112" t="s">
        <v>335</v>
      </c>
      <c r="AJ68" s="112" t="s">
        <v>335</v>
      </c>
      <c r="AK68" s="112" t="s">
        <v>427</v>
      </c>
      <c r="AL68" s="112" t="s">
        <v>427</v>
      </c>
      <c r="AM68" s="112" t="s">
        <v>335</v>
      </c>
      <c r="AN68" s="112" t="s">
        <v>335</v>
      </c>
      <c r="AO68" s="112" t="s">
        <v>335</v>
      </c>
      <c r="AP68" s="112" t="s">
        <v>335</v>
      </c>
      <c r="AQ68" s="112" t="s">
        <v>335</v>
      </c>
      <c r="AR68" s="112">
        <f t="shared" ref="AR68:AT68" si="78">COUNTIF(N68,"SI")</f>
        <v>1</v>
      </c>
      <c r="AS68" s="112">
        <f t="shared" si="78"/>
        <v>1</v>
      </c>
      <c r="AT68" s="112">
        <f t="shared" si="78"/>
        <v>1</v>
      </c>
      <c r="AU68" s="112">
        <f t="shared" si="66"/>
        <v>4</v>
      </c>
      <c r="AV68" s="112">
        <f t="shared" si="73"/>
        <v>7</v>
      </c>
      <c r="AW68" s="112">
        <f t="shared" si="68"/>
        <v>14</v>
      </c>
      <c r="AX68" s="115">
        <f t="shared" si="69"/>
        <v>1</v>
      </c>
      <c r="AY68" s="119"/>
      <c r="AZ68" s="119"/>
      <c r="BA68" s="119"/>
      <c r="BB68" s="171"/>
      <c r="BC68" s="171"/>
      <c r="BD68" s="171"/>
      <c r="BE68" s="171"/>
      <c r="BF68" s="171"/>
      <c r="BG68" s="171"/>
      <c r="BH68" s="171"/>
      <c r="BI68" s="171"/>
      <c r="BJ68" s="171"/>
      <c r="BK68" s="171"/>
      <c r="BL68" s="171"/>
      <c r="BM68" s="171"/>
      <c r="BN68" s="171"/>
      <c r="BO68" s="171"/>
      <c r="BP68" s="171"/>
      <c r="BQ68" s="171"/>
      <c r="BR68" s="171"/>
      <c r="BS68" s="171"/>
      <c r="BT68" s="171"/>
      <c r="BU68" s="171"/>
    </row>
    <row r="69" spans="1:73" ht="15.75" customHeight="1" x14ac:dyDescent="0.25">
      <c r="A69" s="112" t="s">
        <v>47</v>
      </c>
      <c r="B69" s="112" t="s">
        <v>114</v>
      </c>
      <c r="C69" s="112" t="s">
        <v>131</v>
      </c>
      <c r="D69" s="227" t="s">
        <v>507</v>
      </c>
      <c r="E69" s="227">
        <v>3123629626</v>
      </c>
      <c r="F69" s="227" t="s">
        <v>508</v>
      </c>
      <c r="G69" s="227" t="s">
        <v>567</v>
      </c>
      <c r="H69" s="227">
        <v>3153888162</v>
      </c>
      <c r="I69" s="227" t="s">
        <v>568</v>
      </c>
      <c r="J69" s="227" t="s">
        <v>590</v>
      </c>
      <c r="K69" s="227">
        <v>3223194803</v>
      </c>
      <c r="L69" s="227" t="s">
        <v>590</v>
      </c>
      <c r="M69" s="244">
        <v>44170</v>
      </c>
      <c r="N69" s="227" t="s">
        <v>335</v>
      </c>
      <c r="O69" s="227" t="s">
        <v>335</v>
      </c>
      <c r="P69" s="227" t="s">
        <v>335</v>
      </c>
      <c r="Q69" s="227" t="s">
        <v>512</v>
      </c>
      <c r="R69" s="229" t="s">
        <v>512</v>
      </c>
      <c r="S69" s="230" t="s">
        <v>512</v>
      </c>
      <c r="T69" s="227" t="s">
        <v>335</v>
      </c>
      <c r="U69" s="227" t="s">
        <v>335</v>
      </c>
      <c r="V69" s="227" t="s">
        <v>335</v>
      </c>
      <c r="W69" s="227" t="s">
        <v>427</v>
      </c>
      <c r="X69" s="227" t="s">
        <v>427</v>
      </c>
      <c r="Y69" s="227" t="s">
        <v>335</v>
      </c>
      <c r="Z69" s="227" t="s">
        <v>427</v>
      </c>
      <c r="AA69" s="227" t="s">
        <v>427</v>
      </c>
      <c r="AB69" s="227" t="s">
        <v>427</v>
      </c>
      <c r="AC69" s="227" t="s">
        <v>427</v>
      </c>
      <c r="AD69" s="227" t="s">
        <v>427</v>
      </c>
      <c r="AE69" s="227" t="s">
        <v>427</v>
      </c>
      <c r="AF69" s="227" t="s">
        <v>427</v>
      </c>
      <c r="AG69" s="227" t="s">
        <v>427</v>
      </c>
      <c r="AH69" s="227" t="s">
        <v>427</v>
      </c>
      <c r="AI69" s="227" t="s">
        <v>335</v>
      </c>
      <c r="AJ69" s="227" t="s">
        <v>427</v>
      </c>
      <c r="AK69" s="227" t="s">
        <v>335</v>
      </c>
      <c r="AL69" s="227" t="s">
        <v>427</v>
      </c>
      <c r="AM69" s="227" t="s">
        <v>335</v>
      </c>
      <c r="AN69" s="227" t="s">
        <v>335</v>
      </c>
      <c r="AO69" s="227" t="s">
        <v>335</v>
      </c>
      <c r="AP69" s="227" t="s">
        <v>335</v>
      </c>
      <c r="AQ69" s="227" t="s">
        <v>428</v>
      </c>
      <c r="AR69" s="227">
        <v>1</v>
      </c>
      <c r="AS69" s="227">
        <v>1</v>
      </c>
      <c r="AT69" s="227">
        <v>1</v>
      </c>
      <c r="AU69" s="227">
        <v>4</v>
      </c>
      <c r="AV69" s="227">
        <v>6</v>
      </c>
      <c r="AW69" s="227">
        <v>14</v>
      </c>
      <c r="AX69" s="227">
        <v>12</v>
      </c>
      <c r="AY69" s="119"/>
      <c r="AZ69" s="119"/>
      <c r="BA69" s="119"/>
      <c r="BB69" s="171"/>
      <c r="BC69" s="171"/>
      <c r="BD69" s="171"/>
      <c r="BE69" s="171"/>
      <c r="BF69" s="171"/>
      <c r="BG69" s="171"/>
      <c r="BH69" s="171"/>
      <c r="BI69" s="171"/>
      <c r="BJ69" s="171"/>
      <c r="BK69" s="171"/>
      <c r="BL69" s="171"/>
      <c r="BM69" s="171"/>
      <c r="BN69" s="171"/>
      <c r="BO69" s="171"/>
      <c r="BP69" s="171"/>
      <c r="BQ69" s="171"/>
      <c r="BR69" s="171"/>
      <c r="BS69" s="171"/>
      <c r="BT69" s="171"/>
      <c r="BU69" s="171"/>
    </row>
    <row r="70" spans="1:73" ht="15.75" customHeight="1" x14ac:dyDescent="0.25">
      <c r="A70" s="112" t="s">
        <v>47</v>
      </c>
      <c r="B70" s="112" t="s">
        <v>132</v>
      </c>
      <c r="C70" s="112" t="s">
        <v>133</v>
      </c>
      <c r="D70" s="112" t="s">
        <v>503</v>
      </c>
      <c r="E70" s="112">
        <v>3138589830</v>
      </c>
      <c r="F70" s="112" t="s">
        <v>504</v>
      </c>
      <c r="G70" s="112" t="s">
        <v>591</v>
      </c>
      <c r="H70" s="112">
        <v>3102031235</v>
      </c>
      <c r="I70" s="112" t="s">
        <v>592</v>
      </c>
      <c r="J70" s="112" t="s">
        <v>593</v>
      </c>
      <c r="K70" s="112">
        <v>3124620779</v>
      </c>
      <c r="L70" s="112" t="s">
        <v>594</v>
      </c>
      <c r="M70" s="220">
        <v>43998</v>
      </c>
      <c r="N70" s="112" t="s">
        <v>335</v>
      </c>
      <c r="O70" s="112" t="s">
        <v>335</v>
      </c>
      <c r="P70" s="112" t="s">
        <v>335</v>
      </c>
      <c r="Q70" s="112"/>
      <c r="R70" s="112"/>
      <c r="S70" s="112"/>
      <c r="T70" s="112" t="s">
        <v>335</v>
      </c>
      <c r="U70" s="112" t="s">
        <v>335</v>
      </c>
      <c r="V70" s="112" t="s">
        <v>335</v>
      </c>
      <c r="W70" s="112" t="s">
        <v>427</v>
      </c>
      <c r="X70" s="112" t="s">
        <v>427</v>
      </c>
      <c r="Y70" s="112" t="s">
        <v>335</v>
      </c>
      <c r="Z70" s="112" t="s">
        <v>428</v>
      </c>
      <c r="AA70" s="112" t="s">
        <v>428</v>
      </c>
      <c r="AB70" s="112" t="s">
        <v>427</v>
      </c>
      <c r="AC70" s="112" t="s">
        <v>427</v>
      </c>
      <c r="AD70" s="112" t="s">
        <v>427</v>
      </c>
      <c r="AE70" s="112" t="s">
        <v>427</v>
      </c>
      <c r="AF70" s="112" t="s">
        <v>427</v>
      </c>
      <c r="AG70" s="112" t="s">
        <v>427</v>
      </c>
      <c r="AH70" s="112" t="s">
        <v>427</v>
      </c>
      <c r="AI70" s="112" t="s">
        <v>335</v>
      </c>
      <c r="AJ70" s="112" t="s">
        <v>428</v>
      </c>
      <c r="AK70" s="112" t="s">
        <v>428</v>
      </c>
      <c r="AL70" s="112" t="s">
        <v>428</v>
      </c>
      <c r="AM70" s="112" t="s">
        <v>335</v>
      </c>
      <c r="AN70" s="112" t="s">
        <v>335</v>
      </c>
      <c r="AO70" s="112" t="s">
        <v>335</v>
      </c>
      <c r="AP70" s="112" t="s">
        <v>335</v>
      </c>
      <c r="AQ70" s="112" t="s">
        <v>428</v>
      </c>
      <c r="AR70" s="112">
        <f t="shared" ref="AR70:AT70" si="79">COUNTIF(N70,"SI")</f>
        <v>1</v>
      </c>
      <c r="AS70" s="112">
        <f t="shared" si="79"/>
        <v>1</v>
      </c>
      <c r="AT70" s="112">
        <f t="shared" si="79"/>
        <v>1</v>
      </c>
      <c r="AU70" s="112">
        <f t="shared" ref="AU70:AU81" si="80">COUNTIFS(T70:AH70,"SI")</f>
        <v>4</v>
      </c>
      <c r="AV70" s="112">
        <f t="shared" ref="AV70:AV83" si="81">COUNTIFS(AI70:AQ70,"SI")</f>
        <v>5</v>
      </c>
      <c r="AW70" s="112">
        <f t="shared" ref="AW70:AW109" si="82">SUM(AR70:AV70)</f>
        <v>12</v>
      </c>
      <c r="AX70" s="167">
        <f t="shared" ref="AX70:AX109" si="83">(AW70/14)</f>
        <v>0.8571428571428571</v>
      </c>
      <c r="AY70" s="245">
        <f>AVERAGE(AX70:AX77)</f>
        <v>0.8571428571428571</v>
      </c>
      <c r="AZ70" s="246"/>
      <c r="BA70" s="246"/>
      <c r="BB70" s="171"/>
      <c r="BC70" s="171"/>
      <c r="BD70" s="171"/>
      <c r="BE70" s="171"/>
      <c r="BF70" s="171"/>
      <c r="BG70" s="171"/>
      <c r="BH70" s="171"/>
      <c r="BI70" s="171"/>
      <c r="BJ70" s="171"/>
      <c r="BK70" s="171"/>
      <c r="BL70" s="171"/>
      <c r="BM70" s="171"/>
      <c r="BN70" s="171"/>
      <c r="BO70" s="171"/>
      <c r="BP70" s="171"/>
      <c r="BQ70" s="171"/>
      <c r="BR70" s="171"/>
      <c r="BS70" s="171"/>
      <c r="BT70" s="171"/>
      <c r="BU70" s="171"/>
    </row>
    <row r="71" spans="1:73" ht="15.75" customHeight="1" x14ac:dyDescent="0.25">
      <c r="A71" s="112" t="s">
        <v>47</v>
      </c>
      <c r="B71" s="112" t="s">
        <v>132</v>
      </c>
      <c r="C71" s="112" t="s">
        <v>134</v>
      </c>
      <c r="D71" s="112" t="s">
        <v>503</v>
      </c>
      <c r="E71" s="112">
        <v>3138589830</v>
      </c>
      <c r="F71" s="112" t="s">
        <v>504</v>
      </c>
      <c r="G71" s="112" t="s">
        <v>591</v>
      </c>
      <c r="H71" s="112">
        <v>3102031235</v>
      </c>
      <c r="I71" s="112" t="s">
        <v>592</v>
      </c>
      <c r="J71" s="112" t="s">
        <v>595</v>
      </c>
      <c r="K71" s="112">
        <v>3144432809</v>
      </c>
      <c r="L71" s="112" t="s">
        <v>596</v>
      </c>
      <c r="M71" s="216">
        <v>44153</v>
      </c>
      <c r="N71" s="112" t="s">
        <v>335</v>
      </c>
      <c r="O71" s="112" t="s">
        <v>335</v>
      </c>
      <c r="P71" s="112" t="s">
        <v>335</v>
      </c>
      <c r="Q71" s="112"/>
      <c r="R71" s="112"/>
      <c r="S71" s="112"/>
      <c r="T71" s="112" t="s">
        <v>335</v>
      </c>
      <c r="U71" s="112" t="s">
        <v>335</v>
      </c>
      <c r="V71" s="112" t="s">
        <v>335</v>
      </c>
      <c r="W71" s="112" t="s">
        <v>427</v>
      </c>
      <c r="X71" s="112" t="s">
        <v>427</v>
      </c>
      <c r="Y71" s="112" t="s">
        <v>335</v>
      </c>
      <c r="Z71" s="112" t="s">
        <v>428</v>
      </c>
      <c r="AA71" s="112" t="s">
        <v>428</v>
      </c>
      <c r="AB71" s="112" t="s">
        <v>427</v>
      </c>
      <c r="AC71" s="112" t="s">
        <v>427</v>
      </c>
      <c r="AD71" s="112" t="s">
        <v>427</v>
      </c>
      <c r="AE71" s="112" t="s">
        <v>427</v>
      </c>
      <c r="AF71" s="112" t="s">
        <v>427</v>
      </c>
      <c r="AG71" s="112" t="s">
        <v>427</v>
      </c>
      <c r="AH71" s="112" t="s">
        <v>427</v>
      </c>
      <c r="AI71" s="112" t="s">
        <v>335</v>
      </c>
      <c r="AJ71" s="112" t="s">
        <v>428</v>
      </c>
      <c r="AK71" s="112" t="s">
        <v>428</v>
      </c>
      <c r="AL71" s="112" t="s">
        <v>428</v>
      </c>
      <c r="AM71" s="112" t="s">
        <v>335</v>
      </c>
      <c r="AN71" s="112" t="s">
        <v>335</v>
      </c>
      <c r="AO71" s="112" t="s">
        <v>335</v>
      </c>
      <c r="AP71" s="112" t="s">
        <v>335</v>
      </c>
      <c r="AQ71" s="112" t="s">
        <v>428</v>
      </c>
      <c r="AR71" s="112">
        <f t="shared" ref="AR71:AT71" si="84">COUNTIF(N71,"SI")</f>
        <v>1</v>
      </c>
      <c r="AS71" s="112">
        <f t="shared" si="84"/>
        <v>1</v>
      </c>
      <c r="AT71" s="112">
        <f t="shared" si="84"/>
        <v>1</v>
      </c>
      <c r="AU71" s="112">
        <f t="shared" si="80"/>
        <v>4</v>
      </c>
      <c r="AV71" s="112">
        <f t="shared" si="81"/>
        <v>5</v>
      </c>
      <c r="AW71" s="112">
        <f t="shared" si="82"/>
        <v>12</v>
      </c>
      <c r="AX71" s="167">
        <f t="shared" si="83"/>
        <v>0.8571428571428571</v>
      </c>
      <c r="AY71" s="246"/>
      <c r="AZ71" s="246"/>
      <c r="BA71" s="246"/>
      <c r="BB71" s="171"/>
      <c r="BC71" s="171"/>
      <c r="BD71" s="171"/>
      <c r="BE71" s="171"/>
      <c r="BF71" s="171"/>
      <c r="BG71" s="171"/>
      <c r="BH71" s="171"/>
      <c r="BI71" s="171"/>
      <c r="BJ71" s="171"/>
      <c r="BK71" s="171"/>
      <c r="BL71" s="171"/>
      <c r="BM71" s="171"/>
      <c r="BN71" s="171"/>
      <c r="BO71" s="171"/>
      <c r="BP71" s="171"/>
      <c r="BQ71" s="171"/>
      <c r="BR71" s="171"/>
      <c r="BS71" s="171"/>
      <c r="BT71" s="171"/>
      <c r="BU71" s="171"/>
    </row>
    <row r="72" spans="1:73" ht="15.75" customHeight="1" x14ac:dyDescent="0.25">
      <c r="A72" s="112" t="s">
        <v>47</v>
      </c>
      <c r="B72" s="112" t="s">
        <v>132</v>
      </c>
      <c r="C72" s="112" t="s">
        <v>135</v>
      </c>
      <c r="D72" s="112" t="s">
        <v>503</v>
      </c>
      <c r="E72" s="112">
        <v>3138589830</v>
      </c>
      <c r="F72" s="112" t="s">
        <v>504</v>
      </c>
      <c r="G72" s="112" t="s">
        <v>591</v>
      </c>
      <c r="H72" s="112">
        <v>3102031235</v>
      </c>
      <c r="I72" s="112" t="s">
        <v>592</v>
      </c>
      <c r="J72" s="112" t="s">
        <v>597</v>
      </c>
      <c r="K72" s="112">
        <v>3115915402</v>
      </c>
      <c r="L72" s="112" t="s">
        <v>598</v>
      </c>
      <c r="M72" s="220">
        <v>43886</v>
      </c>
      <c r="N72" s="112" t="s">
        <v>335</v>
      </c>
      <c r="O72" s="112" t="s">
        <v>335</v>
      </c>
      <c r="P72" s="112" t="s">
        <v>335</v>
      </c>
      <c r="Q72" s="112"/>
      <c r="R72" s="112"/>
      <c r="S72" s="112"/>
      <c r="T72" s="112" t="s">
        <v>335</v>
      </c>
      <c r="U72" s="112" t="s">
        <v>335</v>
      </c>
      <c r="V72" s="112" t="s">
        <v>335</v>
      </c>
      <c r="W72" s="112" t="s">
        <v>427</v>
      </c>
      <c r="X72" s="112" t="s">
        <v>427</v>
      </c>
      <c r="Y72" s="112" t="s">
        <v>335</v>
      </c>
      <c r="Z72" s="112" t="s">
        <v>428</v>
      </c>
      <c r="AA72" s="112" t="s">
        <v>428</v>
      </c>
      <c r="AB72" s="112" t="s">
        <v>427</v>
      </c>
      <c r="AC72" s="112" t="s">
        <v>427</v>
      </c>
      <c r="AD72" s="112" t="s">
        <v>427</v>
      </c>
      <c r="AE72" s="112" t="s">
        <v>427</v>
      </c>
      <c r="AF72" s="112" t="s">
        <v>427</v>
      </c>
      <c r="AG72" s="112" t="s">
        <v>427</v>
      </c>
      <c r="AH72" s="112" t="s">
        <v>427</v>
      </c>
      <c r="AI72" s="112" t="s">
        <v>335</v>
      </c>
      <c r="AJ72" s="112" t="s">
        <v>428</v>
      </c>
      <c r="AK72" s="112" t="s">
        <v>428</v>
      </c>
      <c r="AL72" s="112" t="s">
        <v>335</v>
      </c>
      <c r="AM72" s="112" t="s">
        <v>335</v>
      </c>
      <c r="AN72" s="112" t="s">
        <v>335</v>
      </c>
      <c r="AO72" s="112" t="s">
        <v>335</v>
      </c>
      <c r="AP72" s="112" t="s">
        <v>335</v>
      </c>
      <c r="AQ72" s="112" t="s">
        <v>428</v>
      </c>
      <c r="AR72" s="112">
        <f t="shared" ref="AR72:AT72" si="85">COUNTIF(N72,"SI")</f>
        <v>1</v>
      </c>
      <c r="AS72" s="112">
        <f t="shared" si="85"/>
        <v>1</v>
      </c>
      <c r="AT72" s="112">
        <f t="shared" si="85"/>
        <v>1</v>
      </c>
      <c r="AU72" s="112">
        <f t="shared" si="80"/>
        <v>4</v>
      </c>
      <c r="AV72" s="112">
        <f t="shared" si="81"/>
        <v>6</v>
      </c>
      <c r="AW72" s="112">
        <f t="shared" si="82"/>
        <v>13</v>
      </c>
      <c r="AX72" s="167">
        <f t="shared" si="83"/>
        <v>0.9285714285714286</v>
      </c>
      <c r="AY72" s="246"/>
      <c r="AZ72" s="246"/>
      <c r="BA72" s="246"/>
      <c r="BB72" s="171"/>
      <c r="BC72" s="171"/>
      <c r="BD72" s="171"/>
      <c r="BE72" s="171"/>
      <c r="BF72" s="171"/>
      <c r="BG72" s="171"/>
      <c r="BH72" s="171"/>
      <c r="BI72" s="171"/>
      <c r="BJ72" s="171"/>
      <c r="BK72" s="171"/>
      <c r="BL72" s="171"/>
      <c r="BM72" s="171"/>
      <c r="BN72" s="171"/>
      <c r="BO72" s="171"/>
      <c r="BP72" s="171"/>
      <c r="BQ72" s="171"/>
      <c r="BR72" s="171"/>
      <c r="BS72" s="171"/>
      <c r="BT72" s="171"/>
      <c r="BU72" s="171"/>
    </row>
    <row r="73" spans="1:73" ht="15.75" customHeight="1" x14ac:dyDescent="0.25">
      <c r="A73" s="112" t="s">
        <v>47</v>
      </c>
      <c r="B73" s="112" t="s">
        <v>132</v>
      </c>
      <c r="C73" s="112" t="s">
        <v>136</v>
      </c>
      <c r="D73" s="112" t="s">
        <v>573</v>
      </c>
      <c r="E73" s="112">
        <v>3123124175</v>
      </c>
      <c r="F73" s="112" t="s">
        <v>574</v>
      </c>
      <c r="G73" s="112" t="s">
        <v>599</v>
      </c>
      <c r="H73" s="112">
        <v>3102031235</v>
      </c>
      <c r="I73" s="112" t="s">
        <v>592</v>
      </c>
      <c r="J73" s="112" t="s">
        <v>600</v>
      </c>
      <c r="K73" s="112" t="s">
        <v>601</v>
      </c>
      <c r="L73" s="112" t="s">
        <v>602</v>
      </c>
      <c r="M73" s="216">
        <v>44154</v>
      </c>
      <c r="N73" s="112" t="s">
        <v>335</v>
      </c>
      <c r="O73" s="112" t="s">
        <v>335</v>
      </c>
      <c r="P73" s="112" t="s">
        <v>335</v>
      </c>
      <c r="Q73" s="112"/>
      <c r="R73" s="112"/>
      <c r="S73" s="112"/>
      <c r="T73" s="112" t="s">
        <v>335</v>
      </c>
      <c r="U73" s="112" t="s">
        <v>335</v>
      </c>
      <c r="V73" s="112" t="s">
        <v>335</v>
      </c>
      <c r="W73" s="112" t="s">
        <v>427</v>
      </c>
      <c r="X73" s="112" t="s">
        <v>427</v>
      </c>
      <c r="Y73" s="112" t="s">
        <v>335</v>
      </c>
      <c r="Z73" s="112" t="s">
        <v>427</v>
      </c>
      <c r="AA73" s="112" t="s">
        <v>427</v>
      </c>
      <c r="AB73" s="112" t="s">
        <v>427</v>
      </c>
      <c r="AC73" s="112" t="s">
        <v>427</v>
      </c>
      <c r="AD73" s="112" t="s">
        <v>427</v>
      </c>
      <c r="AE73" s="112" t="s">
        <v>427</v>
      </c>
      <c r="AF73" s="112" t="s">
        <v>427</v>
      </c>
      <c r="AG73" s="112" t="s">
        <v>427</v>
      </c>
      <c r="AH73" s="112" t="s">
        <v>427</v>
      </c>
      <c r="AI73" s="112" t="s">
        <v>335</v>
      </c>
      <c r="AJ73" s="112" t="s">
        <v>427</v>
      </c>
      <c r="AK73" s="112" t="s">
        <v>335</v>
      </c>
      <c r="AL73" s="112" t="s">
        <v>427</v>
      </c>
      <c r="AM73" s="112" t="s">
        <v>335</v>
      </c>
      <c r="AN73" s="112" t="s">
        <v>335</v>
      </c>
      <c r="AO73" s="112" t="s">
        <v>335</v>
      </c>
      <c r="AP73" s="112" t="s">
        <v>428</v>
      </c>
      <c r="AQ73" s="112" t="s">
        <v>428</v>
      </c>
      <c r="AR73" s="112">
        <f t="shared" ref="AR73:AT73" si="86">COUNTIF(N73,"SI")</f>
        <v>1</v>
      </c>
      <c r="AS73" s="112">
        <f t="shared" si="86"/>
        <v>1</v>
      </c>
      <c r="AT73" s="112">
        <f t="shared" si="86"/>
        <v>1</v>
      </c>
      <c r="AU73" s="112">
        <f t="shared" si="80"/>
        <v>4</v>
      </c>
      <c r="AV73" s="112">
        <f t="shared" si="81"/>
        <v>5</v>
      </c>
      <c r="AW73" s="112">
        <f t="shared" si="82"/>
        <v>12</v>
      </c>
      <c r="AX73" s="167">
        <f t="shared" si="83"/>
        <v>0.8571428571428571</v>
      </c>
      <c r="AY73" s="246"/>
      <c r="AZ73" s="246"/>
      <c r="BA73" s="246"/>
      <c r="BB73" s="171"/>
      <c r="BC73" s="171"/>
      <c r="BD73" s="171"/>
      <c r="BE73" s="171"/>
      <c r="BF73" s="171"/>
      <c r="BG73" s="171"/>
      <c r="BH73" s="171"/>
      <c r="BI73" s="171"/>
      <c r="BJ73" s="171"/>
      <c r="BK73" s="171"/>
      <c r="BL73" s="171"/>
      <c r="BM73" s="171"/>
      <c r="BN73" s="171"/>
      <c r="BO73" s="171"/>
      <c r="BP73" s="171"/>
      <c r="BQ73" s="171"/>
      <c r="BR73" s="171"/>
      <c r="BS73" s="171"/>
      <c r="BT73" s="171"/>
      <c r="BU73" s="171"/>
    </row>
    <row r="74" spans="1:73" ht="15.75" customHeight="1" x14ac:dyDescent="0.25">
      <c r="A74" s="112" t="s">
        <v>47</v>
      </c>
      <c r="B74" s="112" t="s">
        <v>132</v>
      </c>
      <c r="C74" s="112" t="s">
        <v>137</v>
      </c>
      <c r="D74" s="112" t="s">
        <v>573</v>
      </c>
      <c r="E74" s="112">
        <v>3123124175</v>
      </c>
      <c r="F74" s="112" t="s">
        <v>574</v>
      </c>
      <c r="G74" s="112" t="s">
        <v>599</v>
      </c>
      <c r="H74" s="112">
        <v>3102031235</v>
      </c>
      <c r="I74" s="112" t="s">
        <v>592</v>
      </c>
      <c r="J74" s="112" t="s">
        <v>603</v>
      </c>
      <c r="K74" s="112" t="s">
        <v>604</v>
      </c>
      <c r="L74" s="112" t="s">
        <v>605</v>
      </c>
      <c r="M74" s="216">
        <v>44161</v>
      </c>
      <c r="N74" s="112" t="s">
        <v>335</v>
      </c>
      <c r="O74" s="112" t="s">
        <v>335</v>
      </c>
      <c r="P74" s="112" t="s">
        <v>335</v>
      </c>
      <c r="Q74" s="112"/>
      <c r="R74" s="112"/>
      <c r="S74" s="112"/>
      <c r="T74" s="112" t="s">
        <v>335</v>
      </c>
      <c r="U74" s="112" t="s">
        <v>335</v>
      </c>
      <c r="V74" s="112" t="s">
        <v>335</v>
      </c>
      <c r="W74" s="112" t="s">
        <v>427</v>
      </c>
      <c r="X74" s="112" t="s">
        <v>427</v>
      </c>
      <c r="Y74" s="112" t="s">
        <v>335</v>
      </c>
      <c r="Z74" s="112" t="s">
        <v>427</v>
      </c>
      <c r="AA74" s="112" t="s">
        <v>427</v>
      </c>
      <c r="AB74" s="112" t="s">
        <v>427</v>
      </c>
      <c r="AC74" s="112" t="s">
        <v>427</v>
      </c>
      <c r="AD74" s="112" t="s">
        <v>427</v>
      </c>
      <c r="AE74" s="112" t="s">
        <v>427</v>
      </c>
      <c r="AF74" s="112" t="s">
        <v>427</v>
      </c>
      <c r="AG74" s="112" t="s">
        <v>427</v>
      </c>
      <c r="AH74" s="112" t="s">
        <v>427</v>
      </c>
      <c r="AI74" s="112" t="s">
        <v>335</v>
      </c>
      <c r="AJ74" s="112" t="s">
        <v>427</v>
      </c>
      <c r="AK74" s="112" t="s">
        <v>335</v>
      </c>
      <c r="AL74" s="112" t="s">
        <v>427</v>
      </c>
      <c r="AM74" s="112" t="s">
        <v>335</v>
      </c>
      <c r="AN74" s="112" t="s">
        <v>428</v>
      </c>
      <c r="AO74" s="112" t="s">
        <v>335</v>
      </c>
      <c r="AP74" s="112" t="s">
        <v>335</v>
      </c>
      <c r="AQ74" s="112" t="s">
        <v>428</v>
      </c>
      <c r="AR74" s="112">
        <f t="shared" ref="AR74:AT74" si="87">COUNTIF(N74,"SI")</f>
        <v>1</v>
      </c>
      <c r="AS74" s="112">
        <f t="shared" si="87"/>
        <v>1</v>
      </c>
      <c r="AT74" s="112">
        <f t="shared" si="87"/>
        <v>1</v>
      </c>
      <c r="AU74" s="112">
        <f t="shared" si="80"/>
        <v>4</v>
      </c>
      <c r="AV74" s="112">
        <f t="shared" si="81"/>
        <v>5</v>
      </c>
      <c r="AW74" s="112">
        <f t="shared" si="82"/>
        <v>12</v>
      </c>
      <c r="AX74" s="167">
        <f t="shared" si="83"/>
        <v>0.8571428571428571</v>
      </c>
      <c r="AY74" s="246"/>
      <c r="AZ74" s="246"/>
      <c r="BA74" s="246"/>
      <c r="BB74" s="171"/>
      <c r="BC74" s="171"/>
      <c r="BD74" s="171"/>
      <c r="BE74" s="171"/>
      <c r="BF74" s="171"/>
      <c r="BG74" s="171"/>
      <c r="BH74" s="171"/>
      <c r="BI74" s="171"/>
      <c r="BJ74" s="171"/>
      <c r="BK74" s="171"/>
      <c r="BL74" s="171"/>
      <c r="BM74" s="171"/>
      <c r="BN74" s="171"/>
      <c r="BO74" s="171"/>
      <c r="BP74" s="171"/>
      <c r="BQ74" s="171"/>
      <c r="BR74" s="171"/>
      <c r="BS74" s="171"/>
      <c r="BT74" s="171"/>
      <c r="BU74" s="171"/>
    </row>
    <row r="75" spans="1:73" ht="15.75" customHeight="1" x14ac:dyDescent="0.25">
      <c r="A75" s="112" t="s">
        <v>47</v>
      </c>
      <c r="B75" s="112" t="s">
        <v>132</v>
      </c>
      <c r="C75" s="112" t="s">
        <v>138</v>
      </c>
      <c r="D75" s="112" t="s">
        <v>573</v>
      </c>
      <c r="E75" s="112">
        <v>3123124175</v>
      </c>
      <c r="F75" s="112" t="s">
        <v>574</v>
      </c>
      <c r="G75" s="112" t="s">
        <v>599</v>
      </c>
      <c r="H75" s="112">
        <v>3102031235</v>
      </c>
      <c r="I75" s="112" t="s">
        <v>592</v>
      </c>
      <c r="J75" s="112" t="s">
        <v>606</v>
      </c>
      <c r="K75" s="112" t="s">
        <v>607</v>
      </c>
      <c r="L75" s="112" t="s">
        <v>608</v>
      </c>
      <c r="M75" s="216">
        <v>44159</v>
      </c>
      <c r="N75" s="112" t="s">
        <v>335</v>
      </c>
      <c r="O75" s="112" t="s">
        <v>335</v>
      </c>
      <c r="P75" s="112" t="s">
        <v>335</v>
      </c>
      <c r="Q75" s="112"/>
      <c r="R75" s="112"/>
      <c r="S75" s="112"/>
      <c r="T75" s="112" t="s">
        <v>335</v>
      </c>
      <c r="U75" s="112" t="s">
        <v>335</v>
      </c>
      <c r="V75" s="112" t="s">
        <v>335</v>
      </c>
      <c r="W75" s="112" t="s">
        <v>427</v>
      </c>
      <c r="X75" s="112" t="s">
        <v>427</v>
      </c>
      <c r="Y75" s="112" t="s">
        <v>335</v>
      </c>
      <c r="Z75" s="112" t="s">
        <v>427</v>
      </c>
      <c r="AA75" s="112" t="s">
        <v>427</v>
      </c>
      <c r="AB75" s="112" t="s">
        <v>427</v>
      </c>
      <c r="AC75" s="112" t="s">
        <v>427</v>
      </c>
      <c r="AD75" s="112" t="s">
        <v>427</v>
      </c>
      <c r="AE75" s="112" t="s">
        <v>427</v>
      </c>
      <c r="AF75" s="112" t="s">
        <v>427</v>
      </c>
      <c r="AG75" s="112" t="s">
        <v>427</v>
      </c>
      <c r="AH75" s="112" t="s">
        <v>427</v>
      </c>
      <c r="AI75" s="112" t="s">
        <v>335</v>
      </c>
      <c r="AJ75" s="112" t="s">
        <v>428</v>
      </c>
      <c r="AK75" s="112" t="s">
        <v>428</v>
      </c>
      <c r="AL75" s="112" t="s">
        <v>428</v>
      </c>
      <c r="AM75" s="112" t="s">
        <v>428</v>
      </c>
      <c r="AN75" s="112" t="s">
        <v>428</v>
      </c>
      <c r="AO75" s="112" t="s">
        <v>335</v>
      </c>
      <c r="AP75" s="112" t="s">
        <v>335</v>
      </c>
      <c r="AQ75" s="112" t="s">
        <v>428</v>
      </c>
      <c r="AR75" s="112">
        <f t="shared" ref="AR75:AT75" si="88">COUNTIF(N75,"SI")</f>
        <v>1</v>
      </c>
      <c r="AS75" s="112">
        <f t="shared" si="88"/>
        <v>1</v>
      </c>
      <c r="AT75" s="112">
        <f t="shared" si="88"/>
        <v>1</v>
      </c>
      <c r="AU75" s="112">
        <f t="shared" si="80"/>
        <v>4</v>
      </c>
      <c r="AV75" s="112">
        <f t="shared" si="81"/>
        <v>3</v>
      </c>
      <c r="AW75" s="112">
        <f t="shared" si="82"/>
        <v>10</v>
      </c>
      <c r="AX75" s="167">
        <f t="shared" si="83"/>
        <v>0.7142857142857143</v>
      </c>
      <c r="AY75" s="246"/>
      <c r="AZ75" s="246"/>
      <c r="BA75" s="246"/>
      <c r="BB75" s="171"/>
      <c r="BC75" s="171"/>
      <c r="BD75" s="171"/>
      <c r="BE75" s="171"/>
      <c r="BF75" s="171"/>
      <c r="BG75" s="171"/>
      <c r="BH75" s="171"/>
      <c r="BI75" s="171"/>
      <c r="BJ75" s="171"/>
      <c r="BK75" s="171"/>
      <c r="BL75" s="171"/>
      <c r="BM75" s="171"/>
      <c r="BN75" s="171"/>
      <c r="BO75" s="171"/>
      <c r="BP75" s="171"/>
      <c r="BQ75" s="171"/>
      <c r="BR75" s="171"/>
      <c r="BS75" s="171"/>
      <c r="BT75" s="171"/>
      <c r="BU75" s="171"/>
    </row>
    <row r="76" spans="1:73" ht="15.75" customHeight="1" x14ac:dyDescent="0.25">
      <c r="A76" s="112" t="s">
        <v>47</v>
      </c>
      <c r="B76" s="112" t="s">
        <v>132</v>
      </c>
      <c r="C76" s="112" t="s">
        <v>139</v>
      </c>
      <c r="D76" s="112" t="s">
        <v>573</v>
      </c>
      <c r="E76" s="112">
        <v>3123124175</v>
      </c>
      <c r="F76" s="112" t="s">
        <v>574</v>
      </c>
      <c r="G76" s="112" t="s">
        <v>599</v>
      </c>
      <c r="H76" s="112">
        <v>3102031235</v>
      </c>
      <c r="I76" s="112" t="s">
        <v>592</v>
      </c>
      <c r="J76" s="112" t="s">
        <v>609</v>
      </c>
      <c r="K76" s="112" t="s">
        <v>610</v>
      </c>
      <c r="L76" s="112" t="s">
        <v>611</v>
      </c>
      <c r="M76" s="113"/>
      <c r="N76" s="112" t="s">
        <v>335</v>
      </c>
      <c r="O76" s="112" t="s">
        <v>335</v>
      </c>
      <c r="P76" s="112" t="s">
        <v>335</v>
      </c>
      <c r="Q76" s="112"/>
      <c r="R76" s="112"/>
      <c r="S76" s="112"/>
      <c r="T76" s="112" t="s">
        <v>335</v>
      </c>
      <c r="U76" s="112" t="s">
        <v>335</v>
      </c>
      <c r="V76" s="112" t="s">
        <v>335</v>
      </c>
      <c r="W76" s="112" t="s">
        <v>427</v>
      </c>
      <c r="X76" s="112" t="s">
        <v>427</v>
      </c>
      <c r="Y76" s="112" t="s">
        <v>335</v>
      </c>
      <c r="Z76" s="112" t="s">
        <v>427</v>
      </c>
      <c r="AA76" s="112" t="s">
        <v>427</v>
      </c>
      <c r="AB76" s="112" t="s">
        <v>427</v>
      </c>
      <c r="AC76" s="112" t="s">
        <v>427</v>
      </c>
      <c r="AD76" s="112" t="s">
        <v>427</v>
      </c>
      <c r="AE76" s="112" t="s">
        <v>427</v>
      </c>
      <c r="AF76" s="112" t="s">
        <v>427</v>
      </c>
      <c r="AG76" s="112" t="s">
        <v>427</v>
      </c>
      <c r="AH76" s="112" t="s">
        <v>427</v>
      </c>
      <c r="AI76" s="112" t="s">
        <v>335</v>
      </c>
      <c r="AJ76" s="112" t="s">
        <v>427</v>
      </c>
      <c r="AK76" s="112" t="s">
        <v>427</v>
      </c>
      <c r="AL76" s="112" t="s">
        <v>335</v>
      </c>
      <c r="AM76" s="112" t="s">
        <v>335</v>
      </c>
      <c r="AN76" s="112" t="s">
        <v>428</v>
      </c>
      <c r="AO76" s="112" t="s">
        <v>335</v>
      </c>
      <c r="AP76" s="112" t="s">
        <v>428</v>
      </c>
      <c r="AQ76" s="112" t="s">
        <v>335</v>
      </c>
      <c r="AR76" s="112">
        <f t="shared" ref="AR76:AT76" si="89">COUNTIF(N76,"SI")</f>
        <v>1</v>
      </c>
      <c r="AS76" s="112">
        <f t="shared" si="89"/>
        <v>1</v>
      </c>
      <c r="AT76" s="112">
        <f t="shared" si="89"/>
        <v>1</v>
      </c>
      <c r="AU76" s="112">
        <f t="shared" si="80"/>
        <v>4</v>
      </c>
      <c r="AV76" s="112">
        <f t="shared" si="81"/>
        <v>5</v>
      </c>
      <c r="AW76" s="112">
        <f t="shared" si="82"/>
        <v>12</v>
      </c>
      <c r="AX76" s="167">
        <f t="shared" si="83"/>
        <v>0.8571428571428571</v>
      </c>
      <c r="AY76" s="246"/>
      <c r="AZ76" s="246"/>
      <c r="BA76" s="246"/>
      <c r="BB76" s="171"/>
      <c r="BC76" s="171"/>
      <c r="BD76" s="171"/>
      <c r="BE76" s="171"/>
      <c r="BF76" s="171"/>
      <c r="BG76" s="171"/>
      <c r="BH76" s="171"/>
      <c r="BI76" s="171"/>
      <c r="BJ76" s="171"/>
      <c r="BK76" s="171"/>
      <c r="BL76" s="171"/>
      <c r="BM76" s="171"/>
      <c r="BN76" s="171"/>
      <c r="BO76" s="171"/>
      <c r="BP76" s="171"/>
      <c r="BQ76" s="171"/>
      <c r="BR76" s="171"/>
      <c r="BS76" s="171"/>
      <c r="BT76" s="171"/>
      <c r="BU76" s="171"/>
    </row>
    <row r="77" spans="1:73" ht="15.75" customHeight="1" x14ac:dyDescent="0.25">
      <c r="A77" s="112" t="s">
        <v>47</v>
      </c>
      <c r="B77" s="112" t="s">
        <v>132</v>
      </c>
      <c r="C77" s="112" t="s">
        <v>140</v>
      </c>
      <c r="D77" s="112" t="s">
        <v>503</v>
      </c>
      <c r="E77" s="112">
        <v>3138589830</v>
      </c>
      <c r="F77" s="112" t="s">
        <v>504</v>
      </c>
      <c r="G77" s="112" t="s">
        <v>591</v>
      </c>
      <c r="H77" s="112">
        <v>3102031235</v>
      </c>
      <c r="I77" s="112" t="s">
        <v>592</v>
      </c>
      <c r="J77" s="112" t="s">
        <v>612</v>
      </c>
      <c r="K77" s="112">
        <v>3133770653</v>
      </c>
      <c r="L77" s="112" t="s">
        <v>613</v>
      </c>
      <c r="M77" s="216">
        <v>44181</v>
      </c>
      <c r="N77" s="112" t="s">
        <v>335</v>
      </c>
      <c r="O77" s="112" t="s">
        <v>335</v>
      </c>
      <c r="P77" s="112" t="s">
        <v>335</v>
      </c>
      <c r="Q77" s="112"/>
      <c r="R77" s="112"/>
      <c r="S77" s="112"/>
      <c r="T77" s="112" t="s">
        <v>335</v>
      </c>
      <c r="U77" s="112" t="s">
        <v>335</v>
      </c>
      <c r="V77" s="112" t="s">
        <v>335</v>
      </c>
      <c r="W77" s="112" t="s">
        <v>427</v>
      </c>
      <c r="X77" s="112" t="s">
        <v>427</v>
      </c>
      <c r="Y77" s="112" t="s">
        <v>335</v>
      </c>
      <c r="Z77" s="112" t="s">
        <v>427</v>
      </c>
      <c r="AA77" s="112" t="s">
        <v>427</v>
      </c>
      <c r="AB77" s="112" t="s">
        <v>427</v>
      </c>
      <c r="AC77" s="112" t="s">
        <v>427</v>
      </c>
      <c r="AD77" s="112" t="s">
        <v>427</v>
      </c>
      <c r="AE77" s="112" t="s">
        <v>427</v>
      </c>
      <c r="AF77" s="112" t="s">
        <v>427</v>
      </c>
      <c r="AG77" s="112" t="s">
        <v>427</v>
      </c>
      <c r="AH77" s="112" t="s">
        <v>427</v>
      </c>
      <c r="AI77" s="112" t="s">
        <v>335</v>
      </c>
      <c r="AJ77" s="112" t="s">
        <v>428</v>
      </c>
      <c r="AK77" s="112" t="s">
        <v>428</v>
      </c>
      <c r="AL77" s="112" t="s">
        <v>335</v>
      </c>
      <c r="AM77" s="112" t="s">
        <v>335</v>
      </c>
      <c r="AN77" s="112" t="s">
        <v>335</v>
      </c>
      <c r="AO77" s="112" t="s">
        <v>335</v>
      </c>
      <c r="AP77" s="112" t="s">
        <v>335</v>
      </c>
      <c r="AQ77" s="112" t="s">
        <v>428</v>
      </c>
      <c r="AR77" s="112">
        <f t="shared" ref="AR77:AT77" si="90">COUNTIF(N77,"SI")</f>
        <v>1</v>
      </c>
      <c r="AS77" s="112">
        <f t="shared" si="90"/>
        <v>1</v>
      </c>
      <c r="AT77" s="112">
        <f t="shared" si="90"/>
        <v>1</v>
      </c>
      <c r="AU77" s="112">
        <f t="shared" si="80"/>
        <v>4</v>
      </c>
      <c r="AV77" s="112">
        <f t="shared" si="81"/>
        <v>6</v>
      </c>
      <c r="AW77" s="112">
        <f t="shared" si="82"/>
        <v>13</v>
      </c>
      <c r="AX77" s="167">
        <f t="shared" si="83"/>
        <v>0.9285714285714286</v>
      </c>
      <c r="AY77" s="246"/>
      <c r="AZ77" s="246"/>
      <c r="BA77" s="246"/>
      <c r="BB77" s="171"/>
      <c r="BC77" s="171"/>
      <c r="BD77" s="171"/>
      <c r="BE77" s="171"/>
      <c r="BF77" s="171"/>
      <c r="BG77" s="171"/>
      <c r="BH77" s="171"/>
      <c r="BI77" s="171"/>
      <c r="BJ77" s="171"/>
      <c r="BK77" s="171"/>
      <c r="BL77" s="171"/>
      <c r="BM77" s="171"/>
      <c r="BN77" s="171"/>
      <c r="BO77" s="171"/>
      <c r="BP77" s="171"/>
      <c r="BQ77" s="171"/>
      <c r="BR77" s="171"/>
      <c r="BS77" s="171"/>
      <c r="BT77" s="171"/>
      <c r="BU77" s="171"/>
    </row>
    <row r="78" spans="1:73" ht="15.75" customHeight="1" x14ac:dyDescent="0.25">
      <c r="A78" s="112" t="s">
        <v>47</v>
      </c>
      <c r="B78" s="112" t="s">
        <v>141</v>
      </c>
      <c r="C78" s="112" t="s">
        <v>614</v>
      </c>
      <c r="D78" s="112" t="s">
        <v>573</v>
      </c>
      <c r="E78" s="112">
        <v>3123124175</v>
      </c>
      <c r="F78" s="112" t="s">
        <v>574</v>
      </c>
      <c r="G78" s="112" t="s">
        <v>615</v>
      </c>
      <c r="H78" s="112">
        <v>3208555570</v>
      </c>
      <c r="I78" s="112" t="s">
        <v>616</v>
      </c>
      <c r="J78" s="112" t="s">
        <v>617</v>
      </c>
      <c r="K78" s="112">
        <v>3188101614</v>
      </c>
      <c r="L78" s="112" t="s">
        <v>618</v>
      </c>
      <c r="M78" s="113"/>
      <c r="N78" s="112" t="s">
        <v>335</v>
      </c>
      <c r="O78" s="112" t="s">
        <v>335</v>
      </c>
      <c r="P78" s="112" t="s">
        <v>335</v>
      </c>
      <c r="Q78" s="112" t="s">
        <v>335</v>
      </c>
      <c r="R78" s="112" t="s">
        <v>335</v>
      </c>
      <c r="S78" s="112" t="s">
        <v>335</v>
      </c>
      <c r="T78" s="112" t="s">
        <v>335</v>
      </c>
      <c r="U78" s="112" t="s">
        <v>335</v>
      </c>
      <c r="V78" s="112" t="s">
        <v>335</v>
      </c>
      <c r="W78" s="112" t="s">
        <v>427</v>
      </c>
      <c r="X78" s="112" t="s">
        <v>427</v>
      </c>
      <c r="Y78" s="112" t="s">
        <v>335</v>
      </c>
      <c r="Z78" s="112" t="s">
        <v>427</v>
      </c>
      <c r="AA78" s="112" t="s">
        <v>427</v>
      </c>
      <c r="AB78" s="112" t="s">
        <v>427</v>
      </c>
      <c r="AC78" s="112" t="s">
        <v>427</v>
      </c>
      <c r="AD78" s="112" t="s">
        <v>427</v>
      </c>
      <c r="AE78" s="112" t="s">
        <v>427</v>
      </c>
      <c r="AF78" s="112" t="s">
        <v>427</v>
      </c>
      <c r="AG78" s="112" t="s">
        <v>427</v>
      </c>
      <c r="AH78" s="112" t="s">
        <v>427</v>
      </c>
      <c r="AI78" s="112" t="s">
        <v>335</v>
      </c>
      <c r="AJ78" s="112" t="s">
        <v>427</v>
      </c>
      <c r="AK78" s="112" t="s">
        <v>335</v>
      </c>
      <c r="AL78" s="112" t="s">
        <v>428</v>
      </c>
      <c r="AM78" s="112" t="s">
        <v>428</v>
      </c>
      <c r="AN78" s="112" t="s">
        <v>335</v>
      </c>
      <c r="AO78" s="112" t="s">
        <v>335</v>
      </c>
      <c r="AP78" s="112" t="s">
        <v>335</v>
      </c>
      <c r="AQ78" s="112" t="s">
        <v>428</v>
      </c>
      <c r="AR78" s="112">
        <f t="shared" ref="AR78:AT78" si="91">COUNTIF(N78,"SI")</f>
        <v>1</v>
      </c>
      <c r="AS78" s="112">
        <f t="shared" si="91"/>
        <v>1</v>
      </c>
      <c r="AT78" s="112">
        <f t="shared" si="91"/>
        <v>1</v>
      </c>
      <c r="AU78" s="112">
        <f t="shared" si="80"/>
        <v>4</v>
      </c>
      <c r="AV78" s="112">
        <f t="shared" si="81"/>
        <v>5</v>
      </c>
      <c r="AW78" s="112">
        <f t="shared" si="82"/>
        <v>12</v>
      </c>
      <c r="AX78" s="167">
        <f t="shared" si="83"/>
        <v>0.8571428571428571</v>
      </c>
      <c r="AY78" s="247">
        <f>AVERAGE(AX78:AX79)</f>
        <v>0.8571428571428571</v>
      </c>
      <c r="AZ78" s="248"/>
      <c r="BA78" s="248"/>
      <c r="BB78" s="171"/>
      <c r="BC78" s="171"/>
      <c r="BD78" s="171"/>
      <c r="BE78" s="171"/>
      <c r="BF78" s="171"/>
      <c r="BG78" s="171"/>
      <c r="BH78" s="171"/>
      <c r="BI78" s="171"/>
      <c r="BJ78" s="171"/>
      <c r="BK78" s="171"/>
      <c r="BL78" s="171"/>
      <c r="BM78" s="171"/>
      <c r="BN78" s="171"/>
      <c r="BO78" s="171"/>
      <c r="BP78" s="171"/>
      <c r="BQ78" s="171"/>
      <c r="BR78" s="171"/>
      <c r="BS78" s="171"/>
      <c r="BT78" s="171"/>
      <c r="BU78" s="171"/>
    </row>
    <row r="79" spans="1:73" ht="15.75" customHeight="1" x14ac:dyDescent="0.25">
      <c r="A79" s="112" t="s">
        <v>47</v>
      </c>
      <c r="B79" s="112" t="s">
        <v>141</v>
      </c>
      <c r="C79" s="112" t="s">
        <v>141</v>
      </c>
      <c r="D79" s="112" t="s">
        <v>573</v>
      </c>
      <c r="E79" s="112">
        <v>3123124175</v>
      </c>
      <c r="F79" s="112" t="s">
        <v>574</v>
      </c>
      <c r="G79" s="112" t="s">
        <v>615</v>
      </c>
      <c r="H79" s="112">
        <v>3208555570</v>
      </c>
      <c r="I79" s="112" t="s">
        <v>616</v>
      </c>
      <c r="J79" s="112" t="s">
        <v>619</v>
      </c>
      <c r="K79" s="112">
        <v>3004777580</v>
      </c>
      <c r="L79" s="112" t="s">
        <v>620</v>
      </c>
      <c r="M79" s="113"/>
      <c r="N79" s="112" t="s">
        <v>335</v>
      </c>
      <c r="O79" s="112" t="s">
        <v>335</v>
      </c>
      <c r="P79" s="112" t="s">
        <v>335</v>
      </c>
      <c r="Q79" s="112" t="s">
        <v>335</v>
      </c>
      <c r="R79" s="112" t="s">
        <v>335</v>
      </c>
      <c r="S79" s="112" t="s">
        <v>335</v>
      </c>
      <c r="T79" s="112" t="s">
        <v>335</v>
      </c>
      <c r="U79" s="112" t="s">
        <v>335</v>
      </c>
      <c r="V79" s="112" t="s">
        <v>335</v>
      </c>
      <c r="W79" s="112" t="s">
        <v>427</v>
      </c>
      <c r="X79" s="112" t="s">
        <v>427</v>
      </c>
      <c r="Y79" s="112" t="s">
        <v>335</v>
      </c>
      <c r="Z79" s="112" t="s">
        <v>427</v>
      </c>
      <c r="AA79" s="112" t="s">
        <v>427</v>
      </c>
      <c r="AB79" s="112" t="s">
        <v>427</v>
      </c>
      <c r="AC79" s="112" t="s">
        <v>427</v>
      </c>
      <c r="AD79" s="112" t="s">
        <v>427</v>
      </c>
      <c r="AE79" s="112" t="s">
        <v>427</v>
      </c>
      <c r="AF79" s="112" t="s">
        <v>427</v>
      </c>
      <c r="AG79" s="112" t="s">
        <v>427</v>
      </c>
      <c r="AH79" s="112" t="s">
        <v>427</v>
      </c>
      <c r="AI79" s="112" t="s">
        <v>335</v>
      </c>
      <c r="AJ79" s="112" t="s">
        <v>427</v>
      </c>
      <c r="AK79" s="112" t="s">
        <v>335</v>
      </c>
      <c r="AL79" s="112" t="s">
        <v>427</v>
      </c>
      <c r="AM79" s="112" t="s">
        <v>428</v>
      </c>
      <c r="AN79" s="112" t="s">
        <v>335</v>
      </c>
      <c r="AO79" s="112" t="s">
        <v>335</v>
      </c>
      <c r="AP79" s="112" t="s">
        <v>428</v>
      </c>
      <c r="AQ79" s="112" t="s">
        <v>335</v>
      </c>
      <c r="AR79" s="112">
        <f t="shared" ref="AR79:AT79" si="92">COUNTIF(N79,"SI")</f>
        <v>1</v>
      </c>
      <c r="AS79" s="112">
        <f t="shared" si="92"/>
        <v>1</v>
      </c>
      <c r="AT79" s="112">
        <f t="shared" si="92"/>
        <v>1</v>
      </c>
      <c r="AU79" s="112">
        <f t="shared" si="80"/>
        <v>4</v>
      </c>
      <c r="AV79" s="112">
        <f t="shared" si="81"/>
        <v>5</v>
      </c>
      <c r="AW79" s="112">
        <f t="shared" si="82"/>
        <v>12</v>
      </c>
      <c r="AX79" s="167">
        <f t="shared" si="83"/>
        <v>0.8571428571428571</v>
      </c>
      <c r="AY79" s="248"/>
      <c r="AZ79" s="248"/>
      <c r="BA79" s="248"/>
      <c r="BB79" s="171"/>
      <c r="BC79" s="171"/>
      <c r="BD79" s="171"/>
      <c r="BE79" s="171"/>
      <c r="BF79" s="171"/>
      <c r="BG79" s="171"/>
      <c r="BH79" s="171"/>
      <c r="BI79" s="171"/>
      <c r="BJ79" s="171"/>
      <c r="BK79" s="171"/>
      <c r="BL79" s="171"/>
      <c r="BM79" s="171"/>
      <c r="BN79" s="171"/>
      <c r="BO79" s="171"/>
      <c r="BP79" s="171"/>
      <c r="BQ79" s="171"/>
      <c r="BR79" s="171"/>
      <c r="BS79" s="171"/>
      <c r="BT79" s="171"/>
      <c r="BU79" s="171"/>
    </row>
    <row r="80" spans="1:73" ht="15.75" customHeight="1" x14ac:dyDescent="0.25">
      <c r="A80" s="112" t="s">
        <v>47</v>
      </c>
      <c r="B80" s="112" t="s">
        <v>143</v>
      </c>
      <c r="C80" s="112" t="s">
        <v>144</v>
      </c>
      <c r="D80" s="112" t="str">
        <f>'Instrumento CIDEA'!D303</f>
        <v>JHON ALEJANDRO OTÁLORA BOGOTÁ</v>
      </c>
      <c r="E80" s="112">
        <f>'Instrumento CIDEA'!E303</f>
        <v>3183382382</v>
      </c>
      <c r="F80" s="122" t="str">
        <f>'Instrumento CIDEA'!F303</f>
        <v>jotalorab@car.gov.co</v>
      </c>
      <c r="G80" s="113" t="str">
        <f>'Instrumento CIDEA'!G303</f>
        <v>BYRON ARTURO ROSERO CANAMEJOY</v>
      </c>
      <c r="H80" s="112">
        <f>'Instrumento CIDEA'!H303</f>
        <v>3003860993</v>
      </c>
      <c r="I80" s="122" t="str">
        <f>'Instrumento CIDEA'!I303</f>
        <v>broseroc@car.gov.co</v>
      </c>
      <c r="J80" s="113" t="str">
        <f>'Instrumento CIDEA'!J303</f>
        <v>SNEIDER CRISTOBAL VILLAMIL RAMÍREZ</v>
      </c>
      <c r="K80" s="112">
        <f>'Instrumento CIDEA'!K303</f>
        <v>3114620952</v>
      </c>
      <c r="L80" s="123" t="str">
        <f>'Instrumento CIDEA'!L303</f>
        <v>secretariadeagricultura@arbelaez-cundinamarca.gov.co</v>
      </c>
      <c r="M80" s="220">
        <v>44141</v>
      </c>
      <c r="N80" s="112" t="s">
        <v>335</v>
      </c>
      <c r="O80" s="112" t="s">
        <v>335</v>
      </c>
      <c r="P80" s="112" t="s">
        <v>335</v>
      </c>
      <c r="Q80" s="112"/>
      <c r="R80" s="112"/>
      <c r="S80" s="112"/>
      <c r="T80" s="112" t="s">
        <v>335</v>
      </c>
      <c r="U80" s="112" t="s">
        <v>335</v>
      </c>
      <c r="V80" s="112" t="s">
        <v>335</v>
      </c>
      <c r="W80" s="112" t="s">
        <v>427</v>
      </c>
      <c r="X80" s="112" t="s">
        <v>427</v>
      </c>
      <c r="Y80" s="112" t="s">
        <v>427</v>
      </c>
      <c r="Z80" s="112" t="s">
        <v>427</v>
      </c>
      <c r="AA80" s="112" t="s">
        <v>428</v>
      </c>
      <c r="AB80" s="112" t="s">
        <v>427</v>
      </c>
      <c r="AC80" s="112" t="s">
        <v>427</v>
      </c>
      <c r="AD80" s="112" t="s">
        <v>427</v>
      </c>
      <c r="AE80" s="112" t="s">
        <v>427</v>
      </c>
      <c r="AF80" s="112" t="s">
        <v>427</v>
      </c>
      <c r="AG80" s="112" t="s">
        <v>427</v>
      </c>
      <c r="AH80" s="112" t="s">
        <v>427</v>
      </c>
      <c r="AI80" s="112" t="s">
        <v>335</v>
      </c>
      <c r="AJ80" s="112" t="s">
        <v>427</v>
      </c>
      <c r="AK80" s="112" t="s">
        <v>427</v>
      </c>
      <c r="AL80" s="112" t="s">
        <v>335</v>
      </c>
      <c r="AM80" s="112" t="s">
        <v>335</v>
      </c>
      <c r="AN80" s="112" t="s">
        <v>428</v>
      </c>
      <c r="AO80" s="112" t="s">
        <v>335</v>
      </c>
      <c r="AP80" s="112" t="s">
        <v>335</v>
      </c>
      <c r="AQ80" s="112" t="s">
        <v>335</v>
      </c>
      <c r="AR80" s="112">
        <f t="shared" ref="AR80:AT80" si="93">COUNTIF(N80,"SI")</f>
        <v>1</v>
      </c>
      <c r="AS80" s="112">
        <f t="shared" si="93"/>
        <v>1</v>
      </c>
      <c r="AT80" s="112">
        <f t="shared" si="93"/>
        <v>1</v>
      </c>
      <c r="AU80" s="112">
        <f t="shared" si="80"/>
        <v>3</v>
      </c>
      <c r="AV80" s="112">
        <f t="shared" si="81"/>
        <v>6</v>
      </c>
      <c r="AW80" s="112">
        <f t="shared" si="82"/>
        <v>12</v>
      </c>
      <c r="AX80" s="167">
        <f t="shared" si="83"/>
        <v>0.8571428571428571</v>
      </c>
      <c r="AY80" s="249">
        <f>AVERAGE(AX80:AX89)</f>
        <v>0.88571428571428557</v>
      </c>
      <c r="AZ80" s="250"/>
      <c r="BA80" s="251"/>
      <c r="BB80" s="171"/>
      <c r="BC80" s="171"/>
      <c r="BD80" s="171"/>
      <c r="BE80" s="171"/>
      <c r="BF80" s="171"/>
      <c r="BG80" s="171"/>
      <c r="BH80" s="171"/>
      <c r="BI80" s="171"/>
      <c r="BJ80" s="171"/>
      <c r="BK80" s="171"/>
      <c r="BL80" s="171"/>
      <c r="BM80" s="171"/>
      <c r="BN80" s="171"/>
      <c r="BO80" s="171"/>
      <c r="BP80" s="171"/>
      <c r="BQ80" s="171"/>
      <c r="BR80" s="171"/>
      <c r="BS80" s="171"/>
      <c r="BT80" s="171"/>
      <c r="BU80" s="171"/>
    </row>
    <row r="81" spans="1:73" ht="15.75" customHeight="1" x14ac:dyDescent="0.25">
      <c r="A81" s="112" t="s">
        <v>47</v>
      </c>
      <c r="B81" s="112" t="s">
        <v>143</v>
      </c>
      <c r="C81" s="112" t="s">
        <v>149</v>
      </c>
      <c r="D81" s="188" t="s">
        <v>443</v>
      </c>
      <c r="E81" s="188">
        <v>3012028058</v>
      </c>
      <c r="F81" s="188" t="s">
        <v>444</v>
      </c>
      <c r="G81" s="113" t="str">
        <f>'Instrumento CIDEA'!G304</f>
        <v>BYRON ARTURO ROSERO CANAMEJOY</v>
      </c>
      <c r="H81" s="112">
        <f>'Instrumento CIDEA'!H304</f>
        <v>3003860993</v>
      </c>
      <c r="I81" s="122" t="str">
        <f>'Instrumento CIDEA'!I304</f>
        <v>broseroc@car.gov.co</v>
      </c>
      <c r="J81" s="188" t="s">
        <v>621</v>
      </c>
      <c r="K81" s="188">
        <v>3138918034</v>
      </c>
      <c r="L81" s="188" t="s">
        <v>622</v>
      </c>
      <c r="M81" s="190">
        <v>44180</v>
      </c>
      <c r="N81" s="112" t="s">
        <v>335</v>
      </c>
      <c r="O81" s="112" t="s">
        <v>335</v>
      </c>
      <c r="P81" s="112" t="s">
        <v>335</v>
      </c>
      <c r="Q81" s="112"/>
      <c r="R81" s="112"/>
      <c r="S81" s="112"/>
      <c r="T81" s="112" t="s">
        <v>335</v>
      </c>
      <c r="U81" s="112" t="s">
        <v>335</v>
      </c>
      <c r="V81" s="112" t="s">
        <v>335</v>
      </c>
      <c r="W81" s="112" t="s">
        <v>427</v>
      </c>
      <c r="X81" s="112" t="s">
        <v>427</v>
      </c>
      <c r="Y81" s="112" t="s">
        <v>427</v>
      </c>
      <c r="Z81" s="112" t="s">
        <v>427</v>
      </c>
      <c r="AA81" s="112"/>
      <c r="AB81" s="112" t="s">
        <v>427</v>
      </c>
      <c r="AC81" s="112" t="s">
        <v>427</v>
      </c>
      <c r="AD81" s="112" t="s">
        <v>427</v>
      </c>
      <c r="AE81" s="112" t="s">
        <v>427</v>
      </c>
      <c r="AF81" s="112" t="s">
        <v>427</v>
      </c>
      <c r="AG81" s="112" t="s">
        <v>427</v>
      </c>
      <c r="AH81" s="112" t="s">
        <v>427</v>
      </c>
      <c r="AI81" s="112" t="s">
        <v>335</v>
      </c>
      <c r="AJ81" s="112" t="s">
        <v>427</v>
      </c>
      <c r="AK81" s="112" t="s">
        <v>427</v>
      </c>
      <c r="AL81" s="112" t="s">
        <v>335</v>
      </c>
      <c r="AM81" s="112" t="s">
        <v>335</v>
      </c>
      <c r="AN81" s="112" t="s">
        <v>335</v>
      </c>
      <c r="AO81" s="112" t="s">
        <v>335</v>
      </c>
      <c r="AP81" s="112" t="s">
        <v>335</v>
      </c>
      <c r="AQ81" s="112" t="s">
        <v>335</v>
      </c>
      <c r="AR81" s="112">
        <f t="shared" ref="AR81:AT81" si="94">COUNTIF(N81,"SI")</f>
        <v>1</v>
      </c>
      <c r="AS81" s="112">
        <f t="shared" si="94"/>
        <v>1</v>
      </c>
      <c r="AT81" s="112">
        <f t="shared" si="94"/>
        <v>1</v>
      </c>
      <c r="AU81" s="112">
        <f t="shared" si="80"/>
        <v>3</v>
      </c>
      <c r="AV81" s="112">
        <f t="shared" si="81"/>
        <v>7</v>
      </c>
      <c r="AW81" s="112">
        <f t="shared" si="82"/>
        <v>13</v>
      </c>
      <c r="AX81" s="167">
        <f t="shared" si="83"/>
        <v>0.9285714285714286</v>
      </c>
      <c r="AY81" s="252"/>
      <c r="AZ81" s="253"/>
      <c r="BA81" s="254"/>
      <c r="BB81" s="171"/>
      <c r="BC81" s="171"/>
      <c r="BD81" s="171"/>
      <c r="BE81" s="171"/>
      <c r="BF81" s="171"/>
      <c r="BG81" s="171"/>
      <c r="BH81" s="171"/>
      <c r="BI81" s="171"/>
      <c r="BJ81" s="171"/>
      <c r="BK81" s="171"/>
      <c r="BL81" s="171"/>
      <c r="BM81" s="171"/>
      <c r="BN81" s="171"/>
      <c r="BO81" s="171"/>
      <c r="BP81" s="171"/>
      <c r="BQ81" s="171"/>
      <c r="BR81" s="171"/>
      <c r="BS81" s="171"/>
      <c r="BT81" s="171"/>
      <c r="BU81" s="171"/>
    </row>
    <row r="82" spans="1:73" ht="15.75" customHeight="1" x14ac:dyDescent="0.25">
      <c r="A82" s="112" t="s">
        <v>47</v>
      </c>
      <c r="B82" s="112" t="s">
        <v>143</v>
      </c>
      <c r="C82" s="112" t="s">
        <v>150</v>
      </c>
      <c r="D82" s="112" t="s">
        <v>421</v>
      </c>
      <c r="E82" s="112">
        <v>3223066569</v>
      </c>
      <c r="F82" s="112" t="s">
        <v>422</v>
      </c>
      <c r="G82" s="112" t="s">
        <v>145</v>
      </c>
      <c r="H82" s="112">
        <v>3003860993</v>
      </c>
      <c r="I82" s="122" t="str">
        <f>'Instrumento CIDEA'!I305</f>
        <v>broseroc@car.gov.co</v>
      </c>
      <c r="J82" s="112" t="s">
        <v>623</v>
      </c>
      <c r="K82" s="112">
        <v>3103227982</v>
      </c>
      <c r="L82" s="164" t="s">
        <v>624</v>
      </c>
      <c r="M82" s="113"/>
      <c r="N82" s="112" t="s">
        <v>335</v>
      </c>
      <c r="O82" s="112" t="s">
        <v>335</v>
      </c>
      <c r="P82" s="112" t="s">
        <v>335</v>
      </c>
      <c r="Q82" s="112"/>
      <c r="R82" s="112"/>
      <c r="S82" s="112"/>
      <c r="T82" s="112" t="s">
        <v>335</v>
      </c>
      <c r="U82" s="112" t="s">
        <v>335</v>
      </c>
      <c r="V82" s="112" t="s">
        <v>335</v>
      </c>
      <c r="W82" s="112" t="s">
        <v>427</v>
      </c>
      <c r="X82" s="112" t="s">
        <v>427</v>
      </c>
      <c r="Y82" s="112" t="s">
        <v>427</v>
      </c>
      <c r="Z82" s="112" t="s">
        <v>427</v>
      </c>
      <c r="AA82" s="112" t="s">
        <v>428</v>
      </c>
      <c r="AB82" s="112" t="s">
        <v>427</v>
      </c>
      <c r="AC82" s="112" t="s">
        <v>427</v>
      </c>
      <c r="AD82" s="112" t="s">
        <v>427</v>
      </c>
      <c r="AE82" s="112" t="s">
        <v>427</v>
      </c>
      <c r="AF82" s="112" t="s">
        <v>427</v>
      </c>
      <c r="AG82" s="112" t="s">
        <v>427</v>
      </c>
      <c r="AH82" s="112" t="s">
        <v>427</v>
      </c>
      <c r="AI82" s="112" t="s">
        <v>335</v>
      </c>
      <c r="AJ82" s="112" t="s">
        <v>427</v>
      </c>
      <c r="AK82" s="112" t="s">
        <v>335</v>
      </c>
      <c r="AL82" s="112" t="s">
        <v>427</v>
      </c>
      <c r="AM82" s="112" t="s">
        <v>335</v>
      </c>
      <c r="AN82" s="112" t="s">
        <v>428</v>
      </c>
      <c r="AO82" s="112" t="s">
        <v>335</v>
      </c>
      <c r="AP82" s="112" t="s">
        <v>335</v>
      </c>
      <c r="AQ82" s="112" t="s">
        <v>335</v>
      </c>
      <c r="AR82" s="112">
        <f t="shared" ref="AR82:AT82" si="95">COUNTIF(N82,"SI")</f>
        <v>1</v>
      </c>
      <c r="AS82" s="112">
        <f t="shared" si="95"/>
        <v>1</v>
      </c>
      <c r="AT82" s="112">
        <f t="shared" si="95"/>
        <v>1</v>
      </c>
      <c r="AU82" s="112">
        <v>4</v>
      </c>
      <c r="AV82" s="112">
        <f t="shared" si="81"/>
        <v>6</v>
      </c>
      <c r="AW82" s="112">
        <f t="shared" si="82"/>
        <v>13</v>
      </c>
      <c r="AX82" s="167">
        <f t="shared" si="83"/>
        <v>0.9285714285714286</v>
      </c>
      <c r="AY82" s="252"/>
      <c r="AZ82" s="253"/>
      <c r="BA82" s="254"/>
      <c r="BB82" s="171"/>
      <c r="BC82" s="171"/>
      <c r="BD82" s="171"/>
      <c r="BE82" s="171"/>
      <c r="BF82" s="171"/>
      <c r="BG82" s="171"/>
      <c r="BH82" s="171"/>
      <c r="BI82" s="171"/>
      <c r="BJ82" s="171"/>
      <c r="BK82" s="171"/>
      <c r="BL82" s="171"/>
      <c r="BM82" s="171"/>
      <c r="BN82" s="171"/>
      <c r="BO82" s="171"/>
      <c r="BP82" s="171"/>
      <c r="BQ82" s="171"/>
      <c r="BR82" s="171"/>
      <c r="BS82" s="171"/>
      <c r="BT82" s="171"/>
      <c r="BU82" s="171"/>
    </row>
    <row r="83" spans="1:73" ht="15.75" customHeight="1" x14ac:dyDescent="0.25">
      <c r="A83" s="112" t="s">
        <v>47</v>
      </c>
      <c r="B83" s="112" t="s">
        <v>143</v>
      </c>
      <c r="C83" s="112" t="s">
        <v>151</v>
      </c>
      <c r="D83" s="112" t="str">
        <f>'Instrumento CIDEA'!D315</f>
        <v>JHON ALEJANDRO OTÁLORA BOGOTÁ</v>
      </c>
      <c r="E83" s="112">
        <f>'Instrumento CIDEA'!E315</f>
        <v>3183382382</v>
      </c>
      <c r="F83" s="122" t="str">
        <f>'Instrumento CIDEA'!F315</f>
        <v>jotalorab@car.gov.co</v>
      </c>
      <c r="G83" s="113" t="str">
        <f>'Instrumento CIDEA'!G315</f>
        <v>BYRON ARTURO ROSERO CANAMEJOY</v>
      </c>
      <c r="H83" s="112">
        <f>'Instrumento CIDEA'!H315</f>
        <v>3003860993</v>
      </c>
      <c r="I83" s="122" t="str">
        <f>'Instrumento CIDEA'!I315</f>
        <v>broseroc@car.gov.co</v>
      </c>
      <c r="J83" s="113" t="str">
        <f>'Instrumento CIDEA'!J315</f>
        <v>WILLIAM RODOLFO TORRES QUINTERO</v>
      </c>
      <c r="K83" s="112">
        <f>'Instrumento CIDEA'!K315</f>
        <v>3112555438</v>
      </c>
      <c r="L83" s="123" t="str">
        <f>'Instrumento CIDEA'!L315</f>
        <v>secretariadecompetitividad@granada-cundinamarca.gov.co</v>
      </c>
      <c r="M83" s="216">
        <v>44169</v>
      </c>
      <c r="N83" s="112" t="s">
        <v>335</v>
      </c>
      <c r="O83" s="112" t="s">
        <v>335</v>
      </c>
      <c r="P83" s="112" t="s">
        <v>335</v>
      </c>
      <c r="Q83" s="112"/>
      <c r="R83" s="112"/>
      <c r="S83" s="112"/>
      <c r="T83" s="112" t="s">
        <v>335</v>
      </c>
      <c r="U83" s="112" t="s">
        <v>335</v>
      </c>
      <c r="V83" s="112" t="s">
        <v>335</v>
      </c>
      <c r="W83" s="112" t="s">
        <v>427</v>
      </c>
      <c r="X83" s="112" t="s">
        <v>427</v>
      </c>
      <c r="Y83" s="112" t="s">
        <v>335</v>
      </c>
      <c r="Z83" s="112" t="s">
        <v>427</v>
      </c>
      <c r="AA83" s="112" t="s">
        <v>428</v>
      </c>
      <c r="AB83" s="112" t="s">
        <v>427</v>
      </c>
      <c r="AC83" s="112" t="s">
        <v>427</v>
      </c>
      <c r="AD83" s="112" t="s">
        <v>427</v>
      </c>
      <c r="AE83" s="112" t="s">
        <v>427</v>
      </c>
      <c r="AF83" s="112" t="s">
        <v>427</v>
      </c>
      <c r="AG83" s="112" t="s">
        <v>427</v>
      </c>
      <c r="AH83" s="112" t="s">
        <v>427</v>
      </c>
      <c r="AI83" s="112" t="s">
        <v>335</v>
      </c>
      <c r="AJ83" s="112" t="s">
        <v>427</v>
      </c>
      <c r="AK83" s="112" t="s">
        <v>427</v>
      </c>
      <c r="AL83" s="112" t="s">
        <v>335</v>
      </c>
      <c r="AM83" s="112" t="s">
        <v>335</v>
      </c>
      <c r="AN83" s="112" t="s">
        <v>428</v>
      </c>
      <c r="AO83" s="112" t="s">
        <v>335</v>
      </c>
      <c r="AP83" s="112" t="s">
        <v>428</v>
      </c>
      <c r="AQ83" s="112" t="s">
        <v>335</v>
      </c>
      <c r="AR83" s="112">
        <f t="shared" ref="AR83:AT83" si="96">COUNTIF(N83,"SI")</f>
        <v>1</v>
      </c>
      <c r="AS83" s="112">
        <f t="shared" si="96"/>
        <v>1</v>
      </c>
      <c r="AT83" s="112">
        <f t="shared" si="96"/>
        <v>1</v>
      </c>
      <c r="AU83" s="112">
        <f t="shared" ref="AU83:AU109" si="97">COUNTIFS(T83:AH83,"SI")</f>
        <v>4</v>
      </c>
      <c r="AV83" s="112">
        <f t="shared" si="81"/>
        <v>5</v>
      </c>
      <c r="AW83" s="112">
        <f t="shared" si="82"/>
        <v>12</v>
      </c>
      <c r="AX83" s="167">
        <f t="shared" si="83"/>
        <v>0.8571428571428571</v>
      </c>
      <c r="AY83" s="252"/>
      <c r="AZ83" s="253"/>
      <c r="BA83" s="254"/>
      <c r="BB83" s="171"/>
      <c r="BC83" s="171"/>
      <c r="BD83" s="171"/>
      <c r="BE83" s="171"/>
      <c r="BF83" s="171"/>
      <c r="BG83" s="171"/>
      <c r="BH83" s="171"/>
      <c r="BI83" s="171"/>
      <c r="BJ83" s="171"/>
      <c r="BK83" s="171"/>
      <c r="BL83" s="171"/>
      <c r="BM83" s="171"/>
      <c r="BN83" s="171"/>
      <c r="BO83" s="171"/>
      <c r="BP83" s="171"/>
      <c r="BQ83" s="171"/>
      <c r="BR83" s="171"/>
      <c r="BS83" s="171"/>
      <c r="BT83" s="171"/>
      <c r="BU83" s="171"/>
    </row>
    <row r="84" spans="1:73" ht="15.75" customHeight="1" x14ac:dyDescent="0.25">
      <c r="A84" s="112" t="s">
        <v>47</v>
      </c>
      <c r="B84" s="112" t="s">
        <v>143</v>
      </c>
      <c r="C84" s="112" t="s">
        <v>154</v>
      </c>
      <c r="D84" s="112" t="s">
        <v>421</v>
      </c>
      <c r="E84" s="112">
        <v>3223066569</v>
      </c>
      <c r="F84" s="112" t="s">
        <v>422</v>
      </c>
      <c r="G84" s="112" t="s">
        <v>145</v>
      </c>
      <c r="H84" s="112">
        <f>'Instrumento CIDEA'!H316</f>
        <v>3003860993</v>
      </c>
      <c r="I84" s="122" t="str">
        <f>'Instrumento CIDEA'!I316</f>
        <v>broseroc@car.gov.co</v>
      </c>
      <c r="J84" s="112" t="s">
        <v>625</v>
      </c>
      <c r="K84" s="112">
        <v>3168232954</v>
      </c>
      <c r="L84" s="164" t="s">
        <v>626</v>
      </c>
      <c r="M84" s="216">
        <v>44158</v>
      </c>
      <c r="N84" s="112" t="s">
        <v>335</v>
      </c>
      <c r="O84" s="112" t="s">
        <v>335</v>
      </c>
      <c r="P84" s="112" t="s">
        <v>335</v>
      </c>
      <c r="Q84" s="112"/>
      <c r="R84" s="112"/>
      <c r="S84" s="112"/>
      <c r="T84" s="112" t="s">
        <v>335</v>
      </c>
      <c r="U84" s="112" t="s">
        <v>335</v>
      </c>
      <c r="V84" s="112" t="s">
        <v>335</v>
      </c>
      <c r="W84" s="112" t="s">
        <v>427</v>
      </c>
      <c r="X84" s="112" t="s">
        <v>427</v>
      </c>
      <c r="Y84" s="112" t="s">
        <v>427</v>
      </c>
      <c r="Z84" s="112" t="s">
        <v>427</v>
      </c>
      <c r="AA84" s="112" t="s">
        <v>428</v>
      </c>
      <c r="AB84" s="112" t="s">
        <v>427</v>
      </c>
      <c r="AC84" s="112" t="s">
        <v>427</v>
      </c>
      <c r="AD84" s="112" t="s">
        <v>427</v>
      </c>
      <c r="AE84" s="112" t="s">
        <v>427</v>
      </c>
      <c r="AF84" s="112" t="s">
        <v>427</v>
      </c>
      <c r="AG84" s="112" t="s">
        <v>427</v>
      </c>
      <c r="AH84" s="112" t="s">
        <v>427</v>
      </c>
      <c r="AI84" s="112" t="s">
        <v>335</v>
      </c>
      <c r="AJ84" s="112" t="s">
        <v>427</v>
      </c>
      <c r="AK84" s="112" t="s">
        <v>427</v>
      </c>
      <c r="AL84" s="112" t="s">
        <v>335</v>
      </c>
      <c r="AM84" s="112" t="s">
        <v>428</v>
      </c>
      <c r="AN84" s="112" t="s">
        <v>428</v>
      </c>
      <c r="AO84" s="112" t="s">
        <v>335</v>
      </c>
      <c r="AP84" s="112" t="s">
        <v>335</v>
      </c>
      <c r="AQ84" s="112" t="s">
        <v>335</v>
      </c>
      <c r="AR84" s="112">
        <f t="shared" ref="AR84:AT84" si="98">COUNTIF(N84,"SI")</f>
        <v>1</v>
      </c>
      <c r="AS84" s="112">
        <f t="shared" si="98"/>
        <v>1</v>
      </c>
      <c r="AT84" s="112">
        <f t="shared" si="98"/>
        <v>1</v>
      </c>
      <c r="AU84" s="112">
        <f t="shared" si="97"/>
        <v>3</v>
      </c>
      <c r="AV84" s="112">
        <v>6</v>
      </c>
      <c r="AW84" s="112">
        <f t="shared" si="82"/>
        <v>12</v>
      </c>
      <c r="AX84" s="167">
        <f t="shared" si="83"/>
        <v>0.8571428571428571</v>
      </c>
      <c r="AY84" s="252"/>
      <c r="AZ84" s="253"/>
      <c r="BA84" s="254"/>
      <c r="BB84" s="171"/>
      <c r="BC84" s="171"/>
      <c r="BD84" s="171"/>
      <c r="BE84" s="171"/>
      <c r="BF84" s="171"/>
      <c r="BG84" s="171"/>
      <c r="BH84" s="171"/>
      <c r="BI84" s="171"/>
      <c r="BJ84" s="171"/>
      <c r="BK84" s="171"/>
      <c r="BL84" s="171"/>
      <c r="BM84" s="171"/>
      <c r="BN84" s="171"/>
      <c r="BO84" s="171"/>
      <c r="BP84" s="171"/>
      <c r="BQ84" s="171"/>
      <c r="BR84" s="171"/>
      <c r="BS84" s="171"/>
      <c r="BT84" s="171"/>
      <c r="BU84" s="171"/>
    </row>
    <row r="85" spans="1:73" ht="15.75" customHeight="1" x14ac:dyDescent="0.25">
      <c r="A85" s="112" t="s">
        <v>47</v>
      </c>
      <c r="B85" s="112" t="s">
        <v>143</v>
      </c>
      <c r="C85" s="112" t="s">
        <v>155</v>
      </c>
      <c r="D85" s="112" t="s">
        <v>503</v>
      </c>
      <c r="E85" s="112">
        <v>3138589830</v>
      </c>
      <c r="F85" s="112" t="s">
        <v>504</v>
      </c>
      <c r="G85" s="112" t="s">
        <v>145</v>
      </c>
      <c r="H85" s="112">
        <f>'Instrumento CIDEA'!H317</f>
        <v>3003860993</v>
      </c>
      <c r="I85" s="122" t="str">
        <f>'Instrumento CIDEA'!I317</f>
        <v>broseroc@car.gov.co</v>
      </c>
      <c r="J85" s="112" t="s">
        <v>627</v>
      </c>
      <c r="K85" s="112">
        <v>3176496435</v>
      </c>
      <c r="L85" s="112" t="s">
        <v>628</v>
      </c>
      <c r="M85" s="216">
        <v>44147</v>
      </c>
      <c r="N85" s="112" t="s">
        <v>335</v>
      </c>
      <c r="O85" s="112" t="s">
        <v>335</v>
      </c>
      <c r="P85" s="112" t="s">
        <v>335</v>
      </c>
      <c r="Q85" s="112"/>
      <c r="R85" s="112"/>
      <c r="S85" s="112"/>
      <c r="T85" s="112" t="s">
        <v>335</v>
      </c>
      <c r="U85" s="112" t="s">
        <v>335</v>
      </c>
      <c r="V85" s="112" t="s">
        <v>335</v>
      </c>
      <c r="W85" s="112" t="s">
        <v>427</v>
      </c>
      <c r="X85" s="112" t="s">
        <v>427</v>
      </c>
      <c r="Y85" s="112" t="s">
        <v>428</v>
      </c>
      <c r="Z85" s="112" t="s">
        <v>427</v>
      </c>
      <c r="AA85" s="112" t="s">
        <v>335</v>
      </c>
      <c r="AB85" s="112" t="s">
        <v>427</v>
      </c>
      <c r="AC85" s="112" t="s">
        <v>427</v>
      </c>
      <c r="AD85" s="112" t="s">
        <v>427</v>
      </c>
      <c r="AE85" s="112" t="s">
        <v>427</v>
      </c>
      <c r="AF85" s="112" t="s">
        <v>427</v>
      </c>
      <c r="AG85" s="112" t="s">
        <v>427</v>
      </c>
      <c r="AH85" s="112" t="s">
        <v>427</v>
      </c>
      <c r="AI85" s="112" t="s">
        <v>335</v>
      </c>
      <c r="AJ85" s="112" t="s">
        <v>427</v>
      </c>
      <c r="AK85" s="112" t="s">
        <v>427</v>
      </c>
      <c r="AL85" s="112" t="s">
        <v>427</v>
      </c>
      <c r="AM85" s="112" t="s">
        <v>335</v>
      </c>
      <c r="AN85" s="112" t="s">
        <v>335</v>
      </c>
      <c r="AO85" s="112" t="s">
        <v>335</v>
      </c>
      <c r="AP85" s="112" t="s">
        <v>335</v>
      </c>
      <c r="AQ85" s="112" t="s">
        <v>428</v>
      </c>
      <c r="AR85" s="112">
        <f t="shared" ref="AR85:AT85" si="99">COUNTIF(N85,"SI")</f>
        <v>1</v>
      </c>
      <c r="AS85" s="112">
        <f t="shared" si="99"/>
        <v>1</v>
      </c>
      <c r="AT85" s="112">
        <f t="shared" si="99"/>
        <v>1</v>
      </c>
      <c r="AU85" s="112">
        <f t="shared" si="97"/>
        <v>4</v>
      </c>
      <c r="AV85" s="112">
        <f t="shared" ref="AV85:AV109" si="100">COUNTIFS(AI85:AQ85,"SI")</f>
        <v>5</v>
      </c>
      <c r="AW85" s="112">
        <f t="shared" si="82"/>
        <v>12</v>
      </c>
      <c r="AX85" s="167">
        <f t="shared" si="83"/>
        <v>0.8571428571428571</v>
      </c>
      <c r="AY85" s="252"/>
      <c r="AZ85" s="253"/>
      <c r="BA85" s="254"/>
      <c r="BB85" s="171"/>
      <c r="BC85" s="171"/>
      <c r="BD85" s="171"/>
      <c r="BE85" s="171"/>
      <c r="BF85" s="171"/>
      <c r="BG85" s="171"/>
      <c r="BH85" s="171"/>
      <c r="BI85" s="171"/>
      <c r="BJ85" s="171"/>
      <c r="BK85" s="171"/>
      <c r="BL85" s="171"/>
      <c r="BM85" s="171"/>
      <c r="BN85" s="171"/>
      <c r="BO85" s="171"/>
      <c r="BP85" s="171"/>
      <c r="BQ85" s="171"/>
      <c r="BR85" s="171"/>
      <c r="BS85" s="171"/>
      <c r="BT85" s="171"/>
      <c r="BU85" s="171"/>
    </row>
    <row r="86" spans="1:73" ht="15.75" customHeight="1" x14ac:dyDescent="0.25">
      <c r="A86" s="112" t="s">
        <v>47</v>
      </c>
      <c r="B86" s="112" t="s">
        <v>143</v>
      </c>
      <c r="C86" s="112" t="s">
        <v>156</v>
      </c>
      <c r="D86" s="112" t="s">
        <v>421</v>
      </c>
      <c r="E86" s="112">
        <v>3223066569</v>
      </c>
      <c r="F86" s="112" t="s">
        <v>422</v>
      </c>
      <c r="G86" s="112" t="s">
        <v>145</v>
      </c>
      <c r="H86" s="112">
        <f>'Instrumento CIDEA'!H318</f>
        <v>3003860993</v>
      </c>
      <c r="I86" s="122" t="str">
        <f>'Instrumento CIDEA'!I318</f>
        <v>broseroc@car.gov.co</v>
      </c>
      <c r="J86" s="112" t="s">
        <v>629</v>
      </c>
      <c r="K86" s="112">
        <v>3043487058</v>
      </c>
      <c r="L86" s="164" t="s">
        <v>630</v>
      </c>
      <c r="M86" s="220">
        <v>44138</v>
      </c>
      <c r="N86" s="112" t="s">
        <v>335</v>
      </c>
      <c r="O86" s="112" t="s">
        <v>335</v>
      </c>
      <c r="P86" s="112" t="s">
        <v>335</v>
      </c>
      <c r="Q86" s="112"/>
      <c r="R86" s="112"/>
      <c r="S86" s="112"/>
      <c r="T86" s="112" t="s">
        <v>335</v>
      </c>
      <c r="U86" s="112" t="s">
        <v>335</v>
      </c>
      <c r="V86" s="112" t="s">
        <v>335</v>
      </c>
      <c r="W86" s="112" t="s">
        <v>427</v>
      </c>
      <c r="X86" s="112" t="s">
        <v>427</v>
      </c>
      <c r="Y86" s="112" t="s">
        <v>427</v>
      </c>
      <c r="Z86" s="112" t="s">
        <v>427</v>
      </c>
      <c r="AA86" s="112" t="s">
        <v>428</v>
      </c>
      <c r="AB86" s="112" t="s">
        <v>427</v>
      </c>
      <c r="AC86" s="112" t="s">
        <v>427</v>
      </c>
      <c r="AD86" s="112" t="s">
        <v>427</v>
      </c>
      <c r="AE86" s="112" t="s">
        <v>427</v>
      </c>
      <c r="AF86" s="112" t="s">
        <v>427</v>
      </c>
      <c r="AG86" s="112" t="s">
        <v>427</v>
      </c>
      <c r="AH86" s="112" t="s">
        <v>427</v>
      </c>
      <c r="AI86" s="112" t="s">
        <v>335</v>
      </c>
      <c r="AJ86" s="112" t="s">
        <v>427</v>
      </c>
      <c r="AK86" s="112" t="s">
        <v>427</v>
      </c>
      <c r="AL86" s="112" t="s">
        <v>335</v>
      </c>
      <c r="AM86" s="112" t="s">
        <v>335</v>
      </c>
      <c r="AN86" s="112" t="s">
        <v>428</v>
      </c>
      <c r="AO86" s="112" t="s">
        <v>335</v>
      </c>
      <c r="AP86" s="112" t="s">
        <v>335</v>
      </c>
      <c r="AQ86" s="112" t="s">
        <v>335</v>
      </c>
      <c r="AR86" s="112">
        <f t="shared" ref="AR86:AT86" si="101">COUNTIF(N86,"SI")</f>
        <v>1</v>
      </c>
      <c r="AS86" s="112">
        <f t="shared" si="101"/>
        <v>1</v>
      </c>
      <c r="AT86" s="112">
        <f t="shared" si="101"/>
        <v>1</v>
      </c>
      <c r="AU86" s="112">
        <f t="shared" si="97"/>
        <v>3</v>
      </c>
      <c r="AV86" s="112">
        <f t="shared" si="100"/>
        <v>6</v>
      </c>
      <c r="AW86" s="112">
        <f t="shared" si="82"/>
        <v>12</v>
      </c>
      <c r="AX86" s="167">
        <f t="shared" si="83"/>
        <v>0.8571428571428571</v>
      </c>
      <c r="AY86" s="252"/>
      <c r="AZ86" s="253"/>
      <c r="BA86" s="254"/>
      <c r="BB86" s="171"/>
      <c r="BC86" s="171"/>
      <c r="BD86" s="171"/>
      <c r="BE86" s="171"/>
      <c r="BF86" s="171"/>
      <c r="BG86" s="171"/>
      <c r="BH86" s="171"/>
      <c r="BI86" s="171"/>
      <c r="BJ86" s="171"/>
      <c r="BK86" s="171"/>
      <c r="BL86" s="171"/>
      <c r="BM86" s="171"/>
      <c r="BN86" s="171"/>
      <c r="BO86" s="171"/>
      <c r="BP86" s="171"/>
      <c r="BQ86" s="171"/>
      <c r="BR86" s="171"/>
      <c r="BS86" s="171"/>
      <c r="BT86" s="171"/>
      <c r="BU86" s="171"/>
    </row>
    <row r="87" spans="1:73" ht="15.75" customHeight="1" x14ac:dyDescent="0.25">
      <c r="A87" s="112" t="s">
        <v>47</v>
      </c>
      <c r="B87" s="112" t="s">
        <v>143</v>
      </c>
      <c r="C87" s="112" t="s">
        <v>157</v>
      </c>
      <c r="D87" s="112" t="str">
        <f>'Instrumento CIDEA'!D331</f>
        <v>JHON ALEJANDRO OTÁLORA BOGOTÁ</v>
      </c>
      <c r="E87" s="112">
        <f>'Instrumento CIDEA'!E331</f>
        <v>3183382382</v>
      </c>
      <c r="F87" s="122" t="str">
        <f>'Instrumento CIDEA'!F331</f>
        <v>jotalorab@car.gov.co</v>
      </c>
      <c r="G87" s="113" t="str">
        <f>'Instrumento CIDEA'!G331</f>
        <v>BYRON ARTURO ROSERO CANAMEJOY</v>
      </c>
      <c r="H87" s="112">
        <f>'Instrumento CIDEA'!H331</f>
        <v>3003860993</v>
      </c>
      <c r="I87" s="122" t="str">
        <f>'Instrumento CIDEA'!I331</f>
        <v>broseroc@car.gov.co</v>
      </c>
      <c r="J87" s="113" t="str">
        <f>'Instrumento CIDEA'!J331</f>
        <v>DIEGO ALEXANDER BETANCOURT RAMOS</v>
      </c>
      <c r="K87" s="112">
        <f>'Instrumento CIDEA'!K331</f>
        <v>3214795278</v>
      </c>
      <c r="L87" s="123" t="str">
        <f>'Instrumento CIDEA'!L331</f>
        <v>umata@silvania-cundinamarca.gov.co</v>
      </c>
      <c r="M87" s="216">
        <v>44186</v>
      </c>
      <c r="N87" s="112" t="s">
        <v>335</v>
      </c>
      <c r="O87" s="112" t="s">
        <v>335</v>
      </c>
      <c r="P87" s="112" t="s">
        <v>335</v>
      </c>
      <c r="Q87" s="112"/>
      <c r="R87" s="112"/>
      <c r="S87" s="112"/>
      <c r="T87" s="112" t="s">
        <v>335</v>
      </c>
      <c r="U87" s="112" t="s">
        <v>335</v>
      </c>
      <c r="V87" s="112" t="s">
        <v>335</v>
      </c>
      <c r="W87" s="112" t="s">
        <v>427</v>
      </c>
      <c r="X87" s="112" t="s">
        <v>427</v>
      </c>
      <c r="Y87" s="112" t="s">
        <v>427</v>
      </c>
      <c r="Z87" s="112" t="s">
        <v>427</v>
      </c>
      <c r="AA87" s="112" t="s">
        <v>428</v>
      </c>
      <c r="AB87" s="112" t="s">
        <v>427</v>
      </c>
      <c r="AC87" s="112" t="s">
        <v>427</v>
      </c>
      <c r="AD87" s="112" t="s">
        <v>427</v>
      </c>
      <c r="AE87" s="112" t="s">
        <v>427</v>
      </c>
      <c r="AF87" s="112" t="s">
        <v>427</v>
      </c>
      <c r="AG87" s="112" t="s">
        <v>427</v>
      </c>
      <c r="AH87" s="112" t="s">
        <v>427</v>
      </c>
      <c r="AI87" s="112" t="s">
        <v>335</v>
      </c>
      <c r="AJ87" s="112" t="s">
        <v>427</v>
      </c>
      <c r="AK87" s="112" t="s">
        <v>335</v>
      </c>
      <c r="AL87" s="112" t="s">
        <v>427</v>
      </c>
      <c r="AM87" s="112" t="s">
        <v>428</v>
      </c>
      <c r="AN87" s="112" t="s">
        <v>335</v>
      </c>
      <c r="AO87" s="112" t="s">
        <v>335</v>
      </c>
      <c r="AP87" s="112" t="s">
        <v>335</v>
      </c>
      <c r="AQ87" s="112" t="s">
        <v>335</v>
      </c>
      <c r="AR87" s="112">
        <f t="shared" ref="AR87:AT87" si="102">COUNTIF(N87,"SI")</f>
        <v>1</v>
      </c>
      <c r="AS87" s="112">
        <f t="shared" si="102"/>
        <v>1</v>
      </c>
      <c r="AT87" s="112">
        <f t="shared" si="102"/>
        <v>1</v>
      </c>
      <c r="AU87" s="112">
        <f t="shared" si="97"/>
        <v>3</v>
      </c>
      <c r="AV87" s="112">
        <f t="shared" si="100"/>
        <v>6</v>
      </c>
      <c r="AW87" s="112">
        <f t="shared" si="82"/>
        <v>12</v>
      </c>
      <c r="AX87" s="167">
        <f t="shared" si="83"/>
        <v>0.8571428571428571</v>
      </c>
      <c r="AY87" s="252"/>
      <c r="AZ87" s="253"/>
      <c r="BA87" s="254"/>
      <c r="BB87" s="171"/>
      <c r="BC87" s="171"/>
      <c r="BD87" s="171"/>
      <c r="BE87" s="171"/>
      <c r="BF87" s="171"/>
      <c r="BG87" s="171"/>
      <c r="BH87" s="171"/>
      <c r="BI87" s="171"/>
      <c r="BJ87" s="171"/>
      <c r="BK87" s="171"/>
      <c r="BL87" s="171"/>
      <c r="BM87" s="171"/>
      <c r="BN87" s="171"/>
      <c r="BO87" s="171"/>
      <c r="BP87" s="171"/>
      <c r="BQ87" s="171"/>
      <c r="BR87" s="171"/>
      <c r="BS87" s="171"/>
      <c r="BT87" s="171"/>
      <c r="BU87" s="171"/>
    </row>
    <row r="88" spans="1:73" ht="15.75" customHeight="1" x14ac:dyDescent="0.25">
      <c r="A88" s="112" t="s">
        <v>47</v>
      </c>
      <c r="B88" s="112" t="s">
        <v>143</v>
      </c>
      <c r="C88" s="112" t="s">
        <v>160</v>
      </c>
      <c r="D88" s="188" t="s">
        <v>443</v>
      </c>
      <c r="E88" s="188">
        <v>3012028058</v>
      </c>
      <c r="F88" s="188" t="s">
        <v>444</v>
      </c>
      <c r="G88" s="113" t="str">
        <f>'Instrumento CIDEA'!G332</f>
        <v>BYRON ARTURO ROSERO CANAMEJOY</v>
      </c>
      <c r="H88" s="112">
        <f>'Instrumento CIDEA'!H332</f>
        <v>3003860993</v>
      </c>
      <c r="I88" s="122" t="str">
        <f>'Instrumento CIDEA'!I332</f>
        <v>broseroc@car.gov.co</v>
      </c>
      <c r="J88" s="188" t="s">
        <v>631</v>
      </c>
      <c r="K88" s="188">
        <v>3134423712</v>
      </c>
      <c r="L88" s="188" t="s">
        <v>632</v>
      </c>
      <c r="M88" s="190">
        <v>44181</v>
      </c>
      <c r="N88" s="112" t="s">
        <v>335</v>
      </c>
      <c r="O88" s="112" t="s">
        <v>335</v>
      </c>
      <c r="P88" s="112" t="s">
        <v>335</v>
      </c>
      <c r="Q88" s="112"/>
      <c r="R88" s="112"/>
      <c r="S88" s="112"/>
      <c r="T88" s="112" t="s">
        <v>335</v>
      </c>
      <c r="U88" s="112" t="s">
        <v>335</v>
      </c>
      <c r="V88" s="112" t="s">
        <v>335</v>
      </c>
      <c r="W88" s="112" t="s">
        <v>427</v>
      </c>
      <c r="X88" s="112" t="s">
        <v>427</v>
      </c>
      <c r="Y88" s="112" t="s">
        <v>427</v>
      </c>
      <c r="Z88" s="112" t="s">
        <v>427</v>
      </c>
      <c r="AA88" s="112" t="s">
        <v>428</v>
      </c>
      <c r="AB88" s="112" t="s">
        <v>427</v>
      </c>
      <c r="AC88" s="112" t="s">
        <v>427</v>
      </c>
      <c r="AD88" s="112" t="s">
        <v>427</v>
      </c>
      <c r="AE88" s="112" t="s">
        <v>427</v>
      </c>
      <c r="AF88" s="112" t="s">
        <v>427</v>
      </c>
      <c r="AG88" s="112" t="s">
        <v>427</v>
      </c>
      <c r="AH88" s="112" t="s">
        <v>427</v>
      </c>
      <c r="AI88" s="112" t="s">
        <v>335</v>
      </c>
      <c r="AJ88" s="112" t="s">
        <v>427</v>
      </c>
      <c r="AK88" s="112" t="s">
        <v>427</v>
      </c>
      <c r="AL88" s="112" t="s">
        <v>335</v>
      </c>
      <c r="AM88" s="112" t="s">
        <v>335</v>
      </c>
      <c r="AN88" s="112" t="s">
        <v>335</v>
      </c>
      <c r="AO88" s="112" t="s">
        <v>335</v>
      </c>
      <c r="AP88" s="112" t="s">
        <v>335</v>
      </c>
      <c r="AQ88" s="112" t="s">
        <v>335</v>
      </c>
      <c r="AR88" s="112">
        <f t="shared" ref="AR88:AT88" si="103">COUNTIF(N88,"SI")</f>
        <v>1</v>
      </c>
      <c r="AS88" s="112">
        <f t="shared" si="103"/>
        <v>1</v>
      </c>
      <c r="AT88" s="112">
        <f t="shared" si="103"/>
        <v>1</v>
      </c>
      <c r="AU88" s="112">
        <f t="shared" si="97"/>
        <v>3</v>
      </c>
      <c r="AV88" s="112">
        <f t="shared" si="100"/>
        <v>7</v>
      </c>
      <c r="AW88" s="112">
        <f t="shared" si="82"/>
        <v>13</v>
      </c>
      <c r="AX88" s="167">
        <f t="shared" si="83"/>
        <v>0.9285714285714286</v>
      </c>
      <c r="AY88" s="252"/>
      <c r="AZ88" s="253"/>
      <c r="BA88" s="254"/>
      <c r="BB88" s="171"/>
      <c r="BC88" s="171"/>
      <c r="BD88" s="171"/>
      <c r="BE88" s="171"/>
      <c r="BF88" s="171"/>
      <c r="BG88" s="171"/>
      <c r="BH88" s="171"/>
      <c r="BI88" s="171"/>
      <c r="BJ88" s="171"/>
      <c r="BK88" s="171"/>
      <c r="BL88" s="171"/>
      <c r="BM88" s="171"/>
      <c r="BN88" s="171"/>
      <c r="BO88" s="171"/>
      <c r="BP88" s="171"/>
      <c r="BQ88" s="171"/>
      <c r="BR88" s="171"/>
      <c r="BS88" s="171"/>
      <c r="BT88" s="171"/>
      <c r="BU88" s="171"/>
    </row>
    <row r="89" spans="1:73" ht="15.75" customHeight="1" x14ac:dyDescent="0.25">
      <c r="A89" s="112" t="s">
        <v>47</v>
      </c>
      <c r="B89" s="112" t="s">
        <v>161</v>
      </c>
      <c r="C89" s="112" t="s">
        <v>162</v>
      </c>
      <c r="D89" s="188" t="s">
        <v>443</v>
      </c>
      <c r="E89" s="188">
        <v>3012028058</v>
      </c>
      <c r="F89" s="188" t="s">
        <v>444</v>
      </c>
      <c r="G89" s="113" t="str">
        <f>'Instrumento CIDEA'!G333</f>
        <v>BYRON ARTURO ROSERO CANAMEJOY</v>
      </c>
      <c r="H89" s="112">
        <f>'Instrumento CIDEA'!H333</f>
        <v>3003860993</v>
      </c>
      <c r="I89" s="122" t="str">
        <f>'Instrumento CIDEA'!I333</f>
        <v>broseroc@car.gov.co</v>
      </c>
      <c r="J89" s="188" t="s">
        <v>633</v>
      </c>
      <c r="K89" s="188">
        <v>3138177368</v>
      </c>
      <c r="L89" s="188" t="s">
        <v>634</v>
      </c>
      <c r="M89" s="190">
        <v>44180</v>
      </c>
      <c r="N89" s="112" t="s">
        <v>335</v>
      </c>
      <c r="O89" s="112" t="s">
        <v>335</v>
      </c>
      <c r="P89" s="112" t="s">
        <v>335</v>
      </c>
      <c r="Q89" s="112"/>
      <c r="R89" s="112"/>
      <c r="S89" s="112"/>
      <c r="T89" s="112" t="s">
        <v>335</v>
      </c>
      <c r="U89" s="112" t="s">
        <v>335</v>
      </c>
      <c r="V89" s="112" t="s">
        <v>335</v>
      </c>
      <c r="W89" s="112" t="s">
        <v>427</v>
      </c>
      <c r="X89" s="112" t="s">
        <v>427</v>
      </c>
      <c r="Y89" s="112" t="s">
        <v>427</v>
      </c>
      <c r="Z89" s="112" t="s">
        <v>427</v>
      </c>
      <c r="AA89" s="112" t="s">
        <v>428</v>
      </c>
      <c r="AB89" s="112" t="s">
        <v>427</v>
      </c>
      <c r="AC89" s="112" t="s">
        <v>427</v>
      </c>
      <c r="AD89" s="112" t="s">
        <v>427</v>
      </c>
      <c r="AE89" s="112" t="s">
        <v>427</v>
      </c>
      <c r="AF89" s="112" t="s">
        <v>427</v>
      </c>
      <c r="AG89" s="112" t="s">
        <v>427</v>
      </c>
      <c r="AH89" s="112" t="s">
        <v>427</v>
      </c>
      <c r="AI89" s="112" t="s">
        <v>335</v>
      </c>
      <c r="AJ89" s="112" t="s">
        <v>427</v>
      </c>
      <c r="AK89" s="112" t="s">
        <v>427</v>
      </c>
      <c r="AL89" s="112" t="s">
        <v>335</v>
      </c>
      <c r="AM89" s="112" t="s">
        <v>335</v>
      </c>
      <c r="AN89" s="112" t="s">
        <v>335</v>
      </c>
      <c r="AO89" s="112" t="s">
        <v>335</v>
      </c>
      <c r="AP89" s="112" t="s">
        <v>335</v>
      </c>
      <c r="AQ89" s="112" t="s">
        <v>335</v>
      </c>
      <c r="AR89" s="112">
        <f t="shared" ref="AR89:AT89" si="104">COUNTIF(N89,"SI")</f>
        <v>1</v>
      </c>
      <c r="AS89" s="112">
        <f t="shared" si="104"/>
        <v>1</v>
      </c>
      <c r="AT89" s="112">
        <f t="shared" si="104"/>
        <v>1</v>
      </c>
      <c r="AU89" s="112">
        <f t="shared" si="97"/>
        <v>3</v>
      </c>
      <c r="AV89" s="112">
        <f t="shared" si="100"/>
        <v>7</v>
      </c>
      <c r="AW89" s="112">
        <f t="shared" si="82"/>
        <v>13</v>
      </c>
      <c r="AX89" s="167">
        <f t="shared" si="83"/>
        <v>0.9285714285714286</v>
      </c>
      <c r="AY89" s="255"/>
      <c r="AZ89" s="256"/>
      <c r="BA89" s="257"/>
      <c r="BB89" s="171"/>
      <c r="BC89" s="171"/>
      <c r="BD89" s="171"/>
      <c r="BE89" s="171"/>
      <c r="BF89" s="171"/>
      <c r="BG89" s="171"/>
      <c r="BH89" s="171"/>
      <c r="BI89" s="171"/>
      <c r="BJ89" s="171"/>
      <c r="BK89" s="171"/>
      <c r="BL89" s="171"/>
      <c r="BM89" s="171"/>
      <c r="BN89" s="171"/>
      <c r="BO89" s="171"/>
      <c r="BP89" s="171"/>
      <c r="BQ89" s="171"/>
      <c r="BR89" s="171"/>
      <c r="BS89" s="171"/>
      <c r="BT89" s="171"/>
      <c r="BU89" s="171"/>
    </row>
    <row r="90" spans="1:73" ht="15.75" customHeight="1" x14ac:dyDescent="0.25">
      <c r="A90" s="112" t="s">
        <v>47</v>
      </c>
      <c r="B90" s="112" t="s">
        <v>163</v>
      </c>
      <c r="C90" s="112" t="s">
        <v>164</v>
      </c>
      <c r="D90" s="112" t="s">
        <v>573</v>
      </c>
      <c r="E90" s="112">
        <v>3123124175</v>
      </c>
      <c r="F90" s="112" t="s">
        <v>574</v>
      </c>
      <c r="G90" s="113" t="s">
        <v>168</v>
      </c>
      <c r="H90" s="112">
        <v>3133925964</v>
      </c>
      <c r="I90" s="112" t="s">
        <v>169</v>
      </c>
      <c r="J90" s="112" t="s">
        <v>635</v>
      </c>
      <c r="K90" s="112" t="s">
        <v>636</v>
      </c>
      <c r="L90" s="112" t="s">
        <v>637</v>
      </c>
      <c r="M90" s="113"/>
      <c r="N90" s="112" t="s">
        <v>335</v>
      </c>
      <c r="O90" s="112" t="s">
        <v>335</v>
      </c>
      <c r="P90" s="112" t="s">
        <v>335</v>
      </c>
      <c r="Q90" s="112" t="s">
        <v>335</v>
      </c>
      <c r="R90" s="112" t="s">
        <v>335</v>
      </c>
      <c r="S90" s="112" t="s">
        <v>335</v>
      </c>
      <c r="T90" s="112" t="s">
        <v>335</v>
      </c>
      <c r="U90" s="112" t="s">
        <v>335</v>
      </c>
      <c r="V90" s="112" t="s">
        <v>335</v>
      </c>
      <c r="W90" s="112" t="s">
        <v>427</v>
      </c>
      <c r="X90" s="112" t="s">
        <v>427</v>
      </c>
      <c r="Y90" s="112" t="s">
        <v>428</v>
      </c>
      <c r="Z90" s="112" t="s">
        <v>427</v>
      </c>
      <c r="AA90" s="112" t="s">
        <v>427</v>
      </c>
      <c r="AB90" s="112" t="s">
        <v>427</v>
      </c>
      <c r="AC90" s="112" t="s">
        <v>427</v>
      </c>
      <c r="AD90" s="112" t="s">
        <v>427</v>
      </c>
      <c r="AE90" s="112" t="s">
        <v>427</v>
      </c>
      <c r="AF90" s="112" t="s">
        <v>427</v>
      </c>
      <c r="AG90" s="112" t="s">
        <v>427</v>
      </c>
      <c r="AH90" s="112" t="s">
        <v>427</v>
      </c>
      <c r="AI90" s="112" t="s">
        <v>335</v>
      </c>
      <c r="AJ90" s="112" t="s">
        <v>428</v>
      </c>
      <c r="AK90" s="112" t="s">
        <v>428</v>
      </c>
      <c r="AL90" s="112" t="s">
        <v>428</v>
      </c>
      <c r="AM90" s="112" t="s">
        <v>428</v>
      </c>
      <c r="AN90" s="112" t="s">
        <v>428</v>
      </c>
      <c r="AO90" s="112" t="s">
        <v>428</v>
      </c>
      <c r="AP90" s="112" t="s">
        <v>428</v>
      </c>
      <c r="AQ90" s="112" t="s">
        <v>428</v>
      </c>
      <c r="AR90" s="112">
        <f t="shared" ref="AR90:AT90" si="105">COUNTIF(N90,"SI")</f>
        <v>1</v>
      </c>
      <c r="AS90" s="112">
        <f t="shared" si="105"/>
        <v>1</v>
      </c>
      <c r="AT90" s="112">
        <f t="shared" si="105"/>
        <v>1</v>
      </c>
      <c r="AU90" s="112">
        <f t="shared" si="97"/>
        <v>3</v>
      </c>
      <c r="AV90" s="112">
        <f t="shared" si="100"/>
        <v>1</v>
      </c>
      <c r="AW90" s="112">
        <f t="shared" si="82"/>
        <v>7</v>
      </c>
      <c r="AX90" s="167">
        <f t="shared" si="83"/>
        <v>0.5</v>
      </c>
      <c r="AY90" s="258">
        <f>AVERAGE(AX90:AX99)</f>
        <v>0.84285714285714286</v>
      </c>
      <c r="AZ90" s="259"/>
      <c r="BA90" s="260"/>
      <c r="BB90" s="171"/>
      <c r="BC90" s="171"/>
      <c r="BD90" s="171"/>
      <c r="BE90" s="171"/>
      <c r="BF90" s="171"/>
      <c r="BG90" s="171"/>
      <c r="BH90" s="171"/>
      <c r="BI90" s="171"/>
      <c r="BJ90" s="171"/>
      <c r="BK90" s="171"/>
      <c r="BL90" s="171"/>
      <c r="BM90" s="171"/>
      <c r="BN90" s="171"/>
      <c r="BO90" s="171"/>
      <c r="BP90" s="171"/>
      <c r="BQ90" s="171"/>
      <c r="BR90" s="171"/>
      <c r="BS90" s="171"/>
      <c r="BT90" s="171"/>
      <c r="BU90" s="171"/>
    </row>
    <row r="91" spans="1:73" ht="15.75" customHeight="1" x14ac:dyDescent="0.25">
      <c r="A91" s="112" t="s">
        <v>47</v>
      </c>
      <c r="B91" s="112" t="s">
        <v>163</v>
      </c>
      <c r="C91" s="112" t="s">
        <v>165</v>
      </c>
      <c r="D91" s="112" t="s">
        <v>573</v>
      </c>
      <c r="E91" s="112">
        <v>3123124175</v>
      </c>
      <c r="F91" s="112" t="s">
        <v>574</v>
      </c>
      <c r="G91" s="113" t="s">
        <v>168</v>
      </c>
      <c r="H91" s="112">
        <v>3133925964</v>
      </c>
      <c r="I91" s="112" t="s">
        <v>169</v>
      </c>
      <c r="J91" s="112" t="s">
        <v>638</v>
      </c>
      <c r="K91" s="112" t="s">
        <v>639</v>
      </c>
      <c r="L91" s="112" t="s">
        <v>618</v>
      </c>
      <c r="M91" s="113"/>
      <c r="N91" s="112" t="s">
        <v>335</v>
      </c>
      <c r="O91" s="112" t="s">
        <v>335</v>
      </c>
      <c r="P91" s="112" t="s">
        <v>335</v>
      </c>
      <c r="Q91" s="112"/>
      <c r="R91" s="112"/>
      <c r="S91" s="112"/>
      <c r="T91" s="112" t="s">
        <v>335</v>
      </c>
      <c r="U91" s="112" t="s">
        <v>335</v>
      </c>
      <c r="V91" s="112" t="s">
        <v>335</v>
      </c>
      <c r="W91" s="112" t="s">
        <v>427</v>
      </c>
      <c r="X91" s="112" t="s">
        <v>427</v>
      </c>
      <c r="Y91" s="112" t="s">
        <v>428</v>
      </c>
      <c r="Z91" s="112" t="s">
        <v>427</v>
      </c>
      <c r="AA91" s="112" t="s">
        <v>427</v>
      </c>
      <c r="AB91" s="112" t="s">
        <v>427</v>
      </c>
      <c r="AC91" s="112" t="s">
        <v>427</v>
      </c>
      <c r="AD91" s="112" t="s">
        <v>427</v>
      </c>
      <c r="AE91" s="112" t="s">
        <v>427</v>
      </c>
      <c r="AF91" s="112" t="s">
        <v>427</v>
      </c>
      <c r="AG91" s="112" t="s">
        <v>427</v>
      </c>
      <c r="AH91" s="112" t="s">
        <v>427</v>
      </c>
      <c r="AI91" s="112" t="s">
        <v>335</v>
      </c>
      <c r="AJ91" s="112" t="s">
        <v>427</v>
      </c>
      <c r="AK91" s="112" t="s">
        <v>427</v>
      </c>
      <c r="AL91" s="112" t="s">
        <v>335</v>
      </c>
      <c r="AM91" s="112" t="s">
        <v>335</v>
      </c>
      <c r="AN91" s="112" t="s">
        <v>428</v>
      </c>
      <c r="AO91" s="112" t="s">
        <v>335</v>
      </c>
      <c r="AP91" s="112" t="s">
        <v>335</v>
      </c>
      <c r="AQ91" s="112" t="s">
        <v>335</v>
      </c>
      <c r="AR91" s="112">
        <f t="shared" ref="AR91:AT91" si="106">COUNTIF(N91,"SI")</f>
        <v>1</v>
      </c>
      <c r="AS91" s="112">
        <f t="shared" si="106"/>
        <v>1</v>
      </c>
      <c r="AT91" s="112">
        <f t="shared" si="106"/>
        <v>1</v>
      </c>
      <c r="AU91" s="112">
        <f t="shared" si="97"/>
        <v>3</v>
      </c>
      <c r="AV91" s="112">
        <f t="shared" si="100"/>
        <v>6</v>
      </c>
      <c r="AW91" s="112">
        <f t="shared" si="82"/>
        <v>12</v>
      </c>
      <c r="AX91" s="167">
        <f t="shared" si="83"/>
        <v>0.8571428571428571</v>
      </c>
      <c r="AY91" s="261"/>
      <c r="AZ91" s="262"/>
      <c r="BA91" s="263"/>
      <c r="BB91" s="171"/>
      <c r="BC91" s="171"/>
      <c r="BD91" s="171"/>
      <c r="BE91" s="171"/>
      <c r="BF91" s="171"/>
      <c r="BG91" s="171"/>
      <c r="BH91" s="171"/>
      <c r="BI91" s="171"/>
      <c r="BJ91" s="171"/>
      <c r="BK91" s="171"/>
      <c r="BL91" s="171"/>
      <c r="BM91" s="171"/>
      <c r="BN91" s="171"/>
      <c r="BO91" s="171"/>
      <c r="BP91" s="171"/>
      <c r="BQ91" s="171"/>
      <c r="BR91" s="171"/>
      <c r="BS91" s="171"/>
      <c r="BT91" s="171"/>
      <c r="BU91" s="171"/>
    </row>
    <row r="92" spans="1:73" ht="15.75" customHeight="1" x14ac:dyDescent="0.25">
      <c r="A92" s="112" t="s">
        <v>47</v>
      </c>
      <c r="B92" s="112" t="s">
        <v>163</v>
      </c>
      <c r="C92" s="112" t="s">
        <v>166</v>
      </c>
      <c r="D92" s="188" t="s">
        <v>443</v>
      </c>
      <c r="E92" s="188">
        <v>3012028058</v>
      </c>
      <c r="F92" s="188" t="s">
        <v>444</v>
      </c>
      <c r="G92" s="113" t="s">
        <v>168</v>
      </c>
      <c r="H92" s="188">
        <v>3133925964</v>
      </c>
      <c r="I92" s="188" t="s">
        <v>169</v>
      </c>
      <c r="J92" s="188" t="s">
        <v>640</v>
      </c>
      <c r="K92" s="188">
        <v>3142914091</v>
      </c>
      <c r="L92" s="188" t="s">
        <v>641</v>
      </c>
      <c r="M92" s="190">
        <v>44168</v>
      </c>
      <c r="N92" s="112" t="s">
        <v>335</v>
      </c>
      <c r="O92" s="112" t="s">
        <v>335</v>
      </c>
      <c r="P92" s="112" t="s">
        <v>335</v>
      </c>
      <c r="Q92" s="112" t="s">
        <v>335</v>
      </c>
      <c r="R92" s="112" t="s">
        <v>335</v>
      </c>
      <c r="S92" s="112" t="s">
        <v>335</v>
      </c>
      <c r="T92" s="112" t="s">
        <v>335</v>
      </c>
      <c r="U92" s="112" t="s">
        <v>335</v>
      </c>
      <c r="V92" s="112" t="s">
        <v>335</v>
      </c>
      <c r="W92" s="112" t="s">
        <v>427</v>
      </c>
      <c r="X92" s="112" t="s">
        <v>427</v>
      </c>
      <c r="Y92" s="112" t="s">
        <v>335</v>
      </c>
      <c r="Z92" s="112" t="s">
        <v>427</v>
      </c>
      <c r="AA92" s="112" t="s">
        <v>427</v>
      </c>
      <c r="AB92" s="112" t="s">
        <v>427</v>
      </c>
      <c r="AC92" s="112" t="s">
        <v>427</v>
      </c>
      <c r="AD92" s="112" t="s">
        <v>427</v>
      </c>
      <c r="AE92" s="112" t="s">
        <v>427</v>
      </c>
      <c r="AF92" s="112" t="s">
        <v>427</v>
      </c>
      <c r="AG92" s="112" t="s">
        <v>427</v>
      </c>
      <c r="AH92" s="112" t="s">
        <v>427</v>
      </c>
      <c r="AI92" s="112" t="s">
        <v>335</v>
      </c>
      <c r="AJ92" s="112" t="s">
        <v>427</v>
      </c>
      <c r="AK92" s="112" t="s">
        <v>427</v>
      </c>
      <c r="AL92" s="112" t="s">
        <v>335</v>
      </c>
      <c r="AM92" s="112" t="s">
        <v>335</v>
      </c>
      <c r="AN92" s="112" t="s">
        <v>335</v>
      </c>
      <c r="AO92" s="112" t="s">
        <v>335</v>
      </c>
      <c r="AP92" s="112" t="s">
        <v>335</v>
      </c>
      <c r="AQ92" s="112" t="s">
        <v>335</v>
      </c>
      <c r="AR92" s="112">
        <f t="shared" ref="AR92:AT92" si="107">COUNTIF(N92,"SI")</f>
        <v>1</v>
      </c>
      <c r="AS92" s="112">
        <f t="shared" si="107"/>
        <v>1</v>
      </c>
      <c r="AT92" s="112">
        <f t="shared" si="107"/>
        <v>1</v>
      </c>
      <c r="AU92" s="112">
        <f t="shared" si="97"/>
        <v>4</v>
      </c>
      <c r="AV92" s="112">
        <f t="shared" si="100"/>
        <v>7</v>
      </c>
      <c r="AW92" s="112">
        <f t="shared" si="82"/>
        <v>14</v>
      </c>
      <c r="AX92" s="167">
        <f t="shared" si="83"/>
        <v>1</v>
      </c>
      <c r="AY92" s="261"/>
      <c r="AZ92" s="262"/>
      <c r="BA92" s="263"/>
      <c r="BB92" s="171"/>
      <c r="BC92" s="171"/>
      <c r="BD92" s="171"/>
      <c r="BE92" s="171"/>
      <c r="BF92" s="171"/>
      <c r="BG92" s="171"/>
      <c r="BH92" s="171"/>
      <c r="BI92" s="171"/>
      <c r="BJ92" s="171"/>
      <c r="BK92" s="171"/>
      <c r="BL92" s="171"/>
      <c r="BM92" s="171"/>
      <c r="BN92" s="171"/>
      <c r="BO92" s="171"/>
      <c r="BP92" s="171"/>
      <c r="BQ92" s="171"/>
      <c r="BR92" s="171"/>
      <c r="BS92" s="171"/>
      <c r="BT92" s="171"/>
      <c r="BU92" s="171"/>
    </row>
    <row r="93" spans="1:73" ht="15.75" customHeight="1" x14ac:dyDescent="0.25">
      <c r="A93" s="112" t="s">
        <v>47</v>
      </c>
      <c r="B93" s="112" t="s">
        <v>163</v>
      </c>
      <c r="C93" s="112" t="s">
        <v>167</v>
      </c>
      <c r="D93" s="112" t="str">
        <f>'Instrumento CIDEA'!D357</f>
        <v>JHON ALEJANDRO OTÁLORA BOGOTÁ</v>
      </c>
      <c r="E93" s="112">
        <f>'Instrumento CIDEA'!E357</f>
        <v>3183382382</v>
      </c>
      <c r="F93" s="122" t="str">
        <f>'Instrumento CIDEA'!F357</f>
        <v>jotalorab@car.gov.co</v>
      </c>
      <c r="G93" s="113" t="str">
        <f>'Instrumento CIDEA'!G357</f>
        <v>DORA LILIA GAMBA LOZANO</v>
      </c>
      <c r="H93" s="122">
        <f>'Instrumento CIDEA'!H357</f>
        <v>3133925964</v>
      </c>
      <c r="I93" s="122" t="str">
        <f>'Instrumento CIDEA'!I357</f>
        <v>dgambal@car.gov.co</v>
      </c>
      <c r="J93" s="113" t="str">
        <f>'Instrumento CIDEA'!J357</f>
        <v>DIANA ROJAS MONROY</v>
      </c>
      <c r="K93" s="112">
        <f>'Instrumento CIDEA'!K357</f>
        <v>3142979322</v>
      </c>
      <c r="L93" s="123" t="str">
        <f>'Instrumento CIDEA'!L357</f>
        <v>sadea@cachipay-cundinamarca.gov.co</v>
      </c>
      <c r="M93" s="216">
        <v>44168</v>
      </c>
      <c r="N93" s="112" t="s">
        <v>335</v>
      </c>
      <c r="O93" s="112" t="s">
        <v>335</v>
      </c>
      <c r="P93" s="112" t="s">
        <v>335</v>
      </c>
      <c r="Q93" s="112"/>
      <c r="R93" s="112"/>
      <c r="S93" s="112"/>
      <c r="T93" s="112" t="s">
        <v>335</v>
      </c>
      <c r="U93" s="112" t="s">
        <v>335</v>
      </c>
      <c r="V93" s="112" t="s">
        <v>335</v>
      </c>
      <c r="W93" s="112" t="s">
        <v>427</v>
      </c>
      <c r="X93" s="112" t="s">
        <v>427</v>
      </c>
      <c r="Y93" s="112" t="s">
        <v>335</v>
      </c>
      <c r="Z93" s="112" t="s">
        <v>427</v>
      </c>
      <c r="AA93" s="112" t="s">
        <v>427</v>
      </c>
      <c r="AB93" s="112" t="s">
        <v>427</v>
      </c>
      <c r="AC93" s="112" t="s">
        <v>427</v>
      </c>
      <c r="AD93" s="112" t="s">
        <v>427</v>
      </c>
      <c r="AE93" s="112" t="s">
        <v>427</v>
      </c>
      <c r="AF93" s="112" t="s">
        <v>427</v>
      </c>
      <c r="AG93" s="112" t="s">
        <v>427</v>
      </c>
      <c r="AH93" s="112" t="s">
        <v>427</v>
      </c>
      <c r="AI93" s="112" t="s">
        <v>335</v>
      </c>
      <c r="AJ93" s="112" t="s">
        <v>427</v>
      </c>
      <c r="AK93" s="112" t="s">
        <v>427</v>
      </c>
      <c r="AL93" s="112" t="s">
        <v>335</v>
      </c>
      <c r="AM93" s="112" t="s">
        <v>335</v>
      </c>
      <c r="AN93" s="112" t="s">
        <v>428</v>
      </c>
      <c r="AO93" s="112" t="s">
        <v>335</v>
      </c>
      <c r="AP93" s="112" t="s">
        <v>335</v>
      </c>
      <c r="AQ93" s="112" t="s">
        <v>428</v>
      </c>
      <c r="AR93" s="112">
        <f t="shared" ref="AR93:AT93" si="108">COUNTIF(N93,"SI")</f>
        <v>1</v>
      </c>
      <c r="AS93" s="112">
        <f t="shared" si="108"/>
        <v>1</v>
      </c>
      <c r="AT93" s="112">
        <f t="shared" si="108"/>
        <v>1</v>
      </c>
      <c r="AU93" s="112">
        <f t="shared" si="97"/>
        <v>4</v>
      </c>
      <c r="AV93" s="112">
        <f t="shared" si="100"/>
        <v>5</v>
      </c>
      <c r="AW93" s="112">
        <f t="shared" si="82"/>
        <v>12</v>
      </c>
      <c r="AX93" s="167">
        <f t="shared" si="83"/>
        <v>0.8571428571428571</v>
      </c>
      <c r="AY93" s="261"/>
      <c r="AZ93" s="262"/>
      <c r="BA93" s="263"/>
      <c r="BB93" s="171"/>
      <c r="BC93" s="171"/>
      <c r="BD93" s="171"/>
      <c r="BE93" s="171"/>
      <c r="BF93" s="171"/>
      <c r="BG93" s="171"/>
      <c r="BH93" s="171"/>
      <c r="BI93" s="171"/>
      <c r="BJ93" s="171"/>
      <c r="BK93" s="171"/>
      <c r="BL93" s="171"/>
      <c r="BM93" s="171"/>
      <c r="BN93" s="171"/>
      <c r="BO93" s="171"/>
      <c r="BP93" s="171"/>
      <c r="BQ93" s="171"/>
      <c r="BR93" s="171"/>
      <c r="BS93" s="171"/>
      <c r="BT93" s="171"/>
      <c r="BU93" s="171"/>
    </row>
    <row r="94" spans="1:73" ht="15.75" customHeight="1" x14ac:dyDescent="0.25">
      <c r="A94" s="112" t="s">
        <v>47</v>
      </c>
      <c r="B94" s="112" t="s">
        <v>163</v>
      </c>
      <c r="C94" s="112" t="s">
        <v>172</v>
      </c>
      <c r="D94" s="112" t="s">
        <v>123</v>
      </c>
      <c r="E94" s="112">
        <v>3183382382</v>
      </c>
      <c r="F94" s="112" t="s">
        <v>124</v>
      </c>
      <c r="G94" s="113" t="s">
        <v>168</v>
      </c>
      <c r="H94" s="112">
        <v>3133925964</v>
      </c>
      <c r="I94" s="112" t="s">
        <v>169</v>
      </c>
      <c r="J94" s="113" t="s">
        <v>173</v>
      </c>
      <c r="K94" s="112">
        <v>3124536008</v>
      </c>
      <c r="L94" s="113" t="s">
        <v>174</v>
      </c>
      <c r="M94" s="113"/>
      <c r="N94" s="112" t="s">
        <v>335</v>
      </c>
      <c r="O94" s="112" t="s">
        <v>335</v>
      </c>
      <c r="P94" s="112" t="s">
        <v>335</v>
      </c>
      <c r="Q94" s="112"/>
      <c r="R94" s="112"/>
      <c r="S94" s="112"/>
      <c r="T94" s="112" t="s">
        <v>335</v>
      </c>
      <c r="U94" s="112" t="s">
        <v>335</v>
      </c>
      <c r="V94" s="112" t="s">
        <v>335</v>
      </c>
      <c r="W94" s="112" t="s">
        <v>427</v>
      </c>
      <c r="X94" s="112" t="s">
        <v>427</v>
      </c>
      <c r="Y94" s="112" t="s">
        <v>335</v>
      </c>
      <c r="Z94" s="112" t="s">
        <v>427</v>
      </c>
      <c r="AA94" s="112" t="s">
        <v>427</v>
      </c>
      <c r="AB94" s="112" t="s">
        <v>427</v>
      </c>
      <c r="AC94" s="112" t="s">
        <v>427</v>
      </c>
      <c r="AD94" s="112" t="s">
        <v>427</v>
      </c>
      <c r="AE94" s="112" t="s">
        <v>427</v>
      </c>
      <c r="AF94" s="112" t="s">
        <v>427</v>
      </c>
      <c r="AG94" s="112" t="s">
        <v>427</v>
      </c>
      <c r="AH94" s="112" t="s">
        <v>427</v>
      </c>
      <c r="AI94" s="112" t="s">
        <v>335</v>
      </c>
      <c r="AJ94" s="112" t="s">
        <v>427</v>
      </c>
      <c r="AK94" s="112" t="s">
        <v>427</v>
      </c>
      <c r="AL94" s="112" t="s">
        <v>335</v>
      </c>
      <c r="AM94" s="112" t="s">
        <v>428</v>
      </c>
      <c r="AN94" s="112" t="s">
        <v>428</v>
      </c>
      <c r="AO94" s="112" t="s">
        <v>335</v>
      </c>
      <c r="AP94" s="112" t="s">
        <v>428</v>
      </c>
      <c r="AQ94" s="112" t="s">
        <v>428</v>
      </c>
      <c r="AR94" s="112">
        <f t="shared" ref="AR94:AT94" si="109">COUNTIF(N94,"SI")</f>
        <v>1</v>
      </c>
      <c r="AS94" s="112">
        <f t="shared" si="109"/>
        <v>1</v>
      </c>
      <c r="AT94" s="112">
        <f t="shared" si="109"/>
        <v>1</v>
      </c>
      <c r="AU94" s="112">
        <f t="shared" si="97"/>
        <v>4</v>
      </c>
      <c r="AV94" s="112">
        <f t="shared" si="100"/>
        <v>3</v>
      </c>
      <c r="AW94" s="112">
        <f t="shared" si="82"/>
        <v>10</v>
      </c>
      <c r="AX94" s="167">
        <f t="shared" si="83"/>
        <v>0.7142857142857143</v>
      </c>
      <c r="AY94" s="261"/>
      <c r="AZ94" s="262"/>
      <c r="BA94" s="263"/>
      <c r="BB94" s="171"/>
      <c r="BC94" s="171"/>
      <c r="BD94" s="171"/>
      <c r="BE94" s="171"/>
      <c r="BF94" s="171"/>
      <c r="BG94" s="171"/>
      <c r="BH94" s="171"/>
      <c r="BI94" s="171"/>
      <c r="BJ94" s="171"/>
      <c r="BK94" s="171"/>
      <c r="BL94" s="171"/>
      <c r="BM94" s="171"/>
      <c r="BN94" s="171"/>
      <c r="BO94" s="171"/>
      <c r="BP94" s="171"/>
      <c r="BQ94" s="171"/>
      <c r="BR94" s="171"/>
      <c r="BS94" s="171"/>
      <c r="BT94" s="171"/>
      <c r="BU94" s="171"/>
    </row>
    <row r="95" spans="1:73" ht="15.75" customHeight="1" x14ac:dyDescent="0.25">
      <c r="A95" s="112" t="s">
        <v>47</v>
      </c>
      <c r="B95" s="112" t="s">
        <v>163</v>
      </c>
      <c r="C95" s="112" t="s">
        <v>175</v>
      </c>
      <c r="D95" s="112" t="str">
        <f>'Instrumento CIDEA'!D365</f>
        <v>JHON ALEJANDRO OTÁLORA BOGOTÁ</v>
      </c>
      <c r="E95" s="112">
        <f>'Instrumento CIDEA'!E365</f>
        <v>3183382382</v>
      </c>
      <c r="F95" s="122" t="str">
        <f>'Instrumento CIDEA'!F365</f>
        <v>jotalorab@car.gov.co</v>
      </c>
      <c r="G95" s="113" t="str">
        <f>'Instrumento CIDEA'!G365</f>
        <v>DORA LILIA GAMBA LOZANO</v>
      </c>
      <c r="H95" s="122">
        <f>'Instrumento CIDEA'!H365</f>
        <v>3133925964</v>
      </c>
      <c r="I95" s="122" t="str">
        <f>'Instrumento CIDEA'!I365</f>
        <v>dgambal@car.gov.co</v>
      </c>
      <c r="J95" s="113" t="str">
        <f>'Instrumento CIDEA'!J365</f>
        <v>PILAR VIVIANA CARDOSO CASALLAS</v>
      </c>
      <c r="K95" s="112">
        <f>'Instrumento CIDEA'!K365</f>
        <v>3208342133</v>
      </c>
      <c r="L95" s="123" t="str">
        <f>'Instrumento CIDEA'!L365</f>
        <v>desarrolloeconomico@lamesa-cundinamarca.gov.co</v>
      </c>
      <c r="M95" s="216">
        <v>44167</v>
      </c>
      <c r="N95" s="112" t="s">
        <v>335</v>
      </c>
      <c r="O95" s="112" t="s">
        <v>335</v>
      </c>
      <c r="P95" s="112" t="s">
        <v>335</v>
      </c>
      <c r="Q95" s="112"/>
      <c r="R95" s="112"/>
      <c r="S95" s="112"/>
      <c r="T95" s="112" t="s">
        <v>335</v>
      </c>
      <c r="U95" s="112" t="s">
        <v>335</v>
      </c>
      <c r="V95" s="112" t="s">
        <v>335</v>
      </c>
      <c r="W95" s="112" t="s">
        <v>427</v>
      </c>
      <c r="X95" s="112" t="s">
        <v>427</v>
      </c>
      <c r="Y95" s="112" t="s">
        <v>335</v>
      </c>
      <c r="Z95" s="112" t="s">
        <v>427</v>
      </c>
      <c r="AA95" s="112" t="s">
        <v>427</v>
      </c>
      <c r="AB95" s="112" t="s">
        <v>427</v>
      </c>
      <c r="AC95" s="112" t="s">
        <v>427</v>
      </c>
      <c r="AD95" s="112" t="s">
        <v>427</v>
      </c>
      <c r="AE95" s="112" t="s">
        <v>427</v>
      </c>
      <c r="AF95" s="112" t="s">
        <v>427</v>
      </c>
      <c r="AG95" s="112" t="s">
        <v>427</v>
      </c>
      <c r="AH95" s="112" t="s">
        <v>427</v>
      </c>
      <c r="AI95" s="112" t="s">
        <v>335</v>
      </c>
      <c r="AJ95" s="112" t="s">
        <v>427</v>
      </c>
      <c r="AK95" s="112" t="s">
        <v>335</v>
      </c>
      <c r="AL95" s="112" t="s">
        <v>427</v>
      </c>
      <c r="AM95" s="112" t="s">
        <v>428</v>
      </c>
      <c r="AN95" s="112" t="s">
        <v>335</v>
      </c>
      <c r="AO95" s="112" t="s">
        <v>335</v>
      </c>
      <c r="AP95" s="112" t="s">
        <v>335</v>
      </c>
      <c r="AQ95" s="112" t="s">
        <v>335</v>
      </c>
      <c r="AR95" s="112">
        <f t="shared" ref="AR95:AT95" si="110">COUNTIF(N95,"SI")</f>
        <v>1</v>
      </c>
      <c r="AS95" s="112">
        <f t="shared" si="110"/>
        <v>1</v>
      </c>
      <c r="AT95" s="112">
        <f t="shared" si="110"/>
        <v>1</v>
      </c>
      <c r="AU95" s="112">
        <f t="shared" si="97"/>
        <v>4</v>
      </c>
      <c r="AV95" s="112">
        <f t="shared" si="100"/>
        <v>6</v>
      </c>
      <c r="AW95" s="112">
        <f t="shared" si="82"/>
        <v>13</v>
      </c>
      <c r="AX95" s="167">
        <f t="shared" si="83"/>
        <v>0.9285714285714286</v>
      </c>
      <c r="AY95" s="261"/>
      <c r="AZ95" s="262"/>
      <c r="BA95" s="263"/>
      <c r="BB95" s="171"/>
      <c r="BC95" s="171"/>
      <c r="BD95" s="171"/>
      <c r="BE95" s="171"/>
      <c r="BF95" s="171"/>
      <c r="BG95" s="171"/>
      <c r="BH95" s="171"/>
      <c r="BI95" s="171"/>
      <c r="BJ95" s="171"/>
      <c r="BK95" s="171"/>
      <c r="BL95" s="171"/>
      <c r="BM95" s="171"/>
      <c r="BN95" s="171"/>
      <c r="BO95" s="171"/>
      <c r="BP95" s="171"/>
      <c r="BQ95" s="171"/>
      <c r="BR95" s="171"/>
      <c r="BS95" s="171"/>
      <c r="BT95" s="171"/>
      <c r="BU95" s="171"/>
    </row>
    <row r="96" spans="1:73" ht="15.75" customHeight="1" x14ac:dyDescent="0.25">
      <c r="A96" s="112" t="s">
        <v>47</v>
      </c>
      <c r="B96" s="112" t="s">
        <v>163</v>
      </c>
      <c r="C96" s="112" t="s">
        <v>178</v>
      </c>
      <c r="D96" s="112" t="str">
        <f>'Instrumento CIDEA'!D369</f>
        <v>JHON ALEJANDRO OTÁLORA BOGOTÁ</v>
      </c>
      <c r="E96" s="112">
        <f>'Instrumento CIDEA'!E369</f>
        <v>3183382382</v>
      </c>
      <c r="F96" s="122" t="str">
        <f>'Instrumento CIDEA'!F369</f>
        <v>jotalorab@car.gov.co</v>
      </c>
      <c r="G96" s="113" t="str">
        <f>'Instrumento CIDEA'!G369</f>
        <v>DORA LILIA GAMBA LOZANO</v>
      </c>
      <c r="H96" s="122">
        <f>'Instrumento CIDEA'!H369</f>
        <v>3133925964</v>
      </c>
      <c r="I96" s="122" t="str">
        <f>'Instrumento CIDEA'!I369</f>
        <v>dgambal@car.gov.co</v>
      </c>
      <c r="J96" s="113" t="str">
        <f>'Instrumento CIDEA'!J369</f>
        <v>INGRID CASTAÑEDA</v>
      </c>
      <c r="K96" s="112">
        <f>'Instrumento CIDEA'!K369</f>
        <v>3156155342</v>
      </c>
      <c r="L96" s="123" t="str">
        <f>'Instrumento CIDEA'!L369</f>
        <v>serviciospublicos@quipile-cundinamarca.gov.co</v>
      </c>
      <c r="M96" s="216">
        <v>44146</v>
      </c>
      <c r="N96" s="112" t="s">
        <v>335</v>
      </c>
      <c r="O96" s="112" t="s">
        <v>335</v>
      </c>
      <c r="P96" s="112" t="s">
        <v>335</v>
      </c>
      <c r="Q96" s="112"/>
      <c r="R96" s="112"/>
      <c r="S96" s="112"/>
      <c r="T96" s="112" t="s">
        <v>335</v>
      </c>
      <c r="U96" s="112" t="s">
        <v>335</v>
      </c>
      <c r="V96" s="112" t="s">
        <v>335</v>
      </c>
      <c r="W96" s="112" t="s">
        <v>427</v>
      </c>
      <c r="X96" s="112" t="s">
        <v>427</v>
      </c>
      <c r="Y96" s="112" t="s">
        <v>335</v>
      </c>
      <c r="Z96" s="112" t="s">
        <v>427</v>
      </c>
      <c r="AA96" s="112" t="s">
        <v>427</v>
      </c>
      <c r="AB96" s="112" t="s">
        <v>335</v>
      </c>
      <c r="AC96" s="112" t="s">
        <v>427</v>
      </c>
      <c r="AD96" s="112" t="s">
        <v>427</v>
      </c>
      <c r="AE96" s="112" t="s">
        <v>427</v>
      </c>
      <c r="AF96" s="112" t="s">
        <v>427</v>
      </c>
      <c r="AG96" s="112" t="s">
        <v>427</v>
      </c>
      <c r="AH96" s="112" t="s">
        <v>427</v>
      </c>
      <c r="AI96" s="112" t="s">
        <v>335</v>
      </c>
      <c r="AJ96" s="112" t="s">
        <v>427</v>
      </c>
      <c r="AK96" s="112" t="s">
        <v>427</v>
      </c>
      <c r="AL96" s="112" t="s">
        <v>335</v>
      </c>
      <c r="AM96" s="112" t="s">
        <v>428</v>
      </c>
      <c r="AN96" s="112" t="s">
        <v>335</v>
      </c>
      <c r="AO96" s="112" t="s">
        <v>335</v>
      </c>
      <c r="AP96" s="112" t="s">
        <v>335</v>
      </c>
      <c r="AQ96" s="112" t="s">
        <v>335</v>
      </c>
      <c r="AR96" s="112">
        <f t="shared" ref="AR96:AT96" si="111">COUNTIF(N96,"SI")</f>
        <v>1</v>
      </c>
      <c r="AS96" s="112">
        <f t="shared" si="111"/>
        <v>1</v>
      </c>
      <c r="AT96" s="112">
        <f t="shared" si="111"/>
        <v>1</v>
      </c>
      <c r="AU96" s="112">
        <f t="shared" si="97"/>
        <v>5</v>
      </c>
      <c r="AV96" s="112">
        <f t="shared" si="100"/>
        <v>6</v>
      </c>
      <c r="AW96" s="112">
        <f t="shared" si="82"/>
        <v>14</v>
      </c>
      <c r="AX96" s="167">
        <f t="shared" si="83"/>
        <v>1</v>
      </c>
      <c r="AY96" s="261"/>
      <c r="AZ96" s="262"/>
      <c r="BA96" s="263"/>
      <c r="BB96" s="171"/>
      <c r="BC96" s="171"/>
      <c r="BD96" s="171"/>
      <c r="BE96" s="171"/>
      <c r="BF96" s="171"/>
      <c r="BG96" s="171"/>
      <c r="BH96" s="171"/>
      <c r="BI96" s="171"/>
      <c r="BJ96" s="171"/>
      <c r="BK96" s="171"/>
      <c r="BL96" s="171"/>
      <c r="BM96" s="171"/>
      <c r="BN96" s="171"/>
      <c r="BO96" s="171"/>
      <c r="BP96" s="171"/>
      <c r="BQ96" s="171"/>
      <c r="BR96" s="171"/>
      <c r="BS96" s="171"/>
      <c r="BT96" s="171"/>
      <c r="BU96" s="171"/>
    </row>
    <row r="97" spans="1:96" ht="15.75" customHeight="1" x14ac:dyDescent="0.25">
      <c r="A97" s="112" t="s">
        <v>332</v>
      </c>
      <c r="B97" s="112" t="s">
        <v>333</v>
      </c>
      <c r="C97" s="112" t="s">
        <v>642</v>
      </c>
      <c r="D97" s="113" t="str">
        <f>'Instrumento CIDEA'!D373</f>
        <v>JHON ALEJANDRO OTÁLORA BOGOTÁ</v>
      </c>
      <c r="E97" s="113">
        <f>'Instrumento CIDEA'!E373</f>
        <v>3183382382</v>
      </c>
      <c r="F97" s="120" t="str">
        <f>'Instrumento CIDEA'!F373</f>
        <v>jotalorab@car.gov.co</v>
      </c>
      <c r="G97" s="112" t="str">
        <f>'Instrumento CIDEA'!G373</f>
        <v>DORA LILIA GAMBA LOZANO</v>
      </c>
      <c r="H97" s="126">
        <f>'Instrumento CIDEA'!H373</f>
        <v>3133925964</v>
      </c>
      <c r="I97" s="120" t="str">
        <f>'Instrumento CIDEA'!I373</f>
        <v>dgambal@car.gov.co</v>
      </c>
      <c r="J97" s="113" t="str">
        <f>'Instrumento CIDEA'!J373</f>
        <v>JAIR ARMANDO GONZALEZ ZAPATA</v>
      </c>
      <c r="K97" s="113">
        <f>'Instrumento CIDEA'!K373</f>
        <v>3164969528</v>
      </c>
      <c r="L97" s="120" t="str">
        <f>'Instrumento CIDEA'!L373</f>
        <v>sama@sanantoniodeltequendama-cundinamarca.gov.co</v>
      </c>
      <c r="M97" s="127">
        <v>44188</v>
      </c>
      <c r="N97" s="112" t="s">
        <v>335</v>
      </c>
      <c r="O97" s="112" t="s">
        <v>335</v>
      </c>
      <c r="P97" s="112" t="s">
        <v>335</v>
      </c>
      <c r="Q97" s="112"/>
      <c r="R97" s="112"/>
      <c r="S97" s="112"/>
      <c r="T97" s="112" t="s">
        <v>335</v>
      </c>
      <c r="U97" s="112" t="s">
        <v>335</v>
      </c>
      <c r="V97" s="112" t="s">
        <v>335</v>
      </c>
      <c r="W97" s="112" t="s">
        <v>427</v>
      </c>
      <c r="X97" s="112" t="s">
        <v>427</v>
      </c>
      <c r="Y97" s="112" t="s">
        <v>335</v>
      </c>
      <c r="Z97" s="112" t="s">
        <v>427</v>
      </c>
      <c r="AA97" s="112" t="s">
        <v>427</v>
      </c>
      <c r="AB97" s="112" t="s">
        <v>427</v>
      </c>
      <c r="AC97" s="112" t="s">
        <v>427</v>
      </c>
      <c r="AD97" s="112" t="s">
        <v>427</v>
      </c>
      <c r="AE97" s="112" t="s">
        <v>427</v>
      </c>
      <c r="AF97" s="112" t="s">
        <v>427</v>
      </c>
      <c r="AG97" s="112" t="s">
        <v>427</v>
      </c>
      <c r="AH97" s="112" t="s">
        <v>427</v>
      </c>
      <c r="AI97" s="112" t="s">
        <v>335</v>
      </c>
      <c r="AJ97" s="112" t="s">
        <v>427</v>
      </c>
      <c r="AK97" s="112" t="s">
        <v>427</v>
      </c>
      <c r="AL97" s="112" t="s">
        <v>335</v>
      </c>
      <c r="AM97" s="112" t="s">
        <v>428</v>
      </c>
      <c r="AN97" s="112" t="s">
        <v>335</v>
      </c>
      <c r="AO97" s="112" t="s">
        <v>335</v>
      </c>
      <c r="AP97" s="112" t="s">
        <v>335</v>
      </c>
      <c r="AQ97" s="112" t="s">
        <v>335</v>
      </c>
      <c r="AR97" s="112">
        <f t="shared" ref="AR97:AT97" si="112">COUNTIF(N97,"SI")</f>
        <v>1</v>
      </c>
      <c r="AS97" s="112">
        <f t="shared" si="112"/>
        <v>1</v>
      </c>
      <c r="AT97" s="112">
        <f t="shared" si="112"/>
        <v>1</v>
      </c>
      <c r="AU97" s="112">
        <f t="shared" si="97"/>
        <v>4</v>
      </c>
      <c r="AV97" s="112">
        <f t="shared" si="100"/>
        <v>6</v>
      </c>
      <c r="AW97" s="112">
        <f t="shared" si="82"/>
        <v>13</v>
      </c>
      <c r="AX97" s="167">
        <f t="shared" si="83"/>
        <v>0.9285714285714286</v>
      </c>
      <c r="AY97" s="261"/>
      <c r="AZ97" s="262"/>
      <c r="BA97" s="263"/>
      <c r="BB97" s="264"/>
      <c r="BC97" s="264"/>
      <c r="BD97" s="264"/>
      <c r="BE97" s="264"/>
      <c r="BF97" s="264"/>
      <c r="BG97" s="264"/>
      <c r="BH97" s="264"/>
      <c r="BI97" s="264"/>
      <c r="BJ97" s="264"/>
      <c r="BK97" s="264"/>
      <c r="BL97" s="264"/>
      <c r="BM97" s="264"/>
      <c r="BN97" s="264"/>
      <c r="BO97" s="264"/>
      <c r="BP97" s="264"/>
      <c r="BQ97" s="264"/>
      <c r="BR97" s="264"/>
      <c r="BS97" s="264"/>
      <c r="BT97" s="264"/>
      <c r="BU97" s="264"/>
    </row>
    <row r="98" spans="1:96" ht="15.75" customHeight="1" x14ac:dyDescent="0.25">
      <c r="A98" s="112" t="s">
        <v>47</v>
      </c>
      <c r="B98" s="112" t="s">
        <v>163</v>
      </c>
      <c r="C98" s="112" t="s">
        <v>208</v>
      </c>
      <c r="D98" s="112" t="str">
        <f>'Instrumento CIDEA'!D388</f>
        <v>JHON ALEJANDRO OTÁLORA BOGOTÁ</v>
      </c>
      <c r="E98" s="112">
        <f>'Instrumento CIDEA'!E388</f>
        <v>3183382382</v>
      </c>
      <c r="F98" s="122" t="str">
        <f>'Instrumento CIDEA'!F388</f>
        <v>jotalorab@car.gov.co</v>
      </c>
      <c r="G98" s="113" t="str">
        <f>'Instrumento CIDEA'!G388</f>
        <v>DORA LILIA GAMBA LOZANO</v>
      </c>
      <c r="H98" s="122">
        <f>'Instrumento CIDEA'!H388</f>
        <v>3133925964</v>
      </c>
      <c r="I98" s="122" t="str">
        <f>'Instrumento CIDEA'!I388</f>
        <v>dgambal@car.gov.co</v>
      </c>
      <c r="J98" s="113" t="str">
        <f>'Instrumento CIDEA'!J388</f>
        <v>LUISA FERNANDA GAONA GARCÍA</v>
      </c>
      <c r="K98" s="112">
        <f>'Instrumento CIDEA'!K388</f>
        <v>3115430380</v>
      </c>
      <c r="L98" s="123" t="str">
        <f>'Instrumento CIDEA'!L388</f>
        <v>odama@tena-cundinamarca.gov.co</v>
      </c>
      <c r="M98" s="113"/>
      <c r="N98" s="112" t="s">
        <v>335</v>
      </c>
      <c r="O98" s="112" t="s">
        <v>335</v>
      </c>
      <c r="P98" s="112" t="s">
        <v>335</v>
      </c>
      <c r="Q98" s="112"/>
      <c r="R98" s="112"/>
      <c r="S98" s="112"/>
      <c r="T98" s="112" t="s">
        <v>335</v>
      </c>
      <c r="U98" s="112" t="s">
        <v>335</v>
      </c>
      <c r="V98" s="112" t="s">
        <v>335</v>
      </c>
      <c r="W98" s="112" t="s">
        <v>427</v>
      </c>
      <c r="X98" s="112" t="s">
        <v>427</v>
      </c>
      <c r="Y98" s="112" t="s">
        <v>335</v>
      </c>
      <c r="Z98" s="112" t="s">
        <v>427</v>
      </c>
      <c r="AA98" s="112" t="s">
        <v>427</v>
      </c>
      <c r="AB98" s="112" t="s">
        <v>427</v>
      </c>
      <c r="AC98" s="112" t="s">
        <v>427</v>
      </c>
      <c r="AD98" s="112" t="s">
        <v>427</v>
      </c>
      <c r="AE98" s="112" t="s">
        <v>427</v>
      </c>
      <c r="AF98" s="112" t="s">
        <v>427</v>
      </c>
      <c r="AG98" s="112" t="s">
        <v>427</v>
      </c>
      <c r="AH98" s="112" t="s">
        <v>427</v>
      </c>
      <c r="AI98" s="112" t="s">
        <v>335</v>
      </c>
      <c r="AJ98" s="112" t="s">
        <v>427</v>
      </c>
      <c r="AK98" s="112" t="s">
        <v>427</v>
      </c>
      <c r="AL98" s="112" t="s">
        <v>335</v>
      </c>
      <c r="AM98" s="112" t="s">
        <v>428</v>
      </c>
      <c r="AN98" s="112" t="s">
        <v>335</v>
      </c>
      <c r="AO98" s="112" t="s">
        <v>335</v>
      </c>
      <c r="AP98" s="112" t="s">
        <v>335</v>
      </c>
      <c r="AQ98" s="112" t="s">
        <v>428</v>
      </c>
      <c r="AR98" s="112">
        <f t="shared" ref="AR98:AT98" si="113">COUNTIF(N98,"SI")</f>
        <v>1</v>
      </c>
      <c r="AS98" s="112">
        <f t="shared" si="113"/>
        <v>1</v>
      </c>
      <c r="AT98" s="112">
        <f t="shared" si="113"/>
        <v>1</v>
      </c>
      <c r="AU98" s="112">
        <f t="shared" si="97"/>
        <v>4</v>
      </c>
      <c r="AV98" s="112">
        <f t="shared" si="100"/>
        <v>5</v>
      </c>
      <c r="AW98" s="112">
        <f t="shared" si="82"/>
        <v>12</v>
      </c>
      <c r="AX98" s="167">
        <f t="shared" si="83"/>
        <v>0.8571428571428571</v>
      </c>
      <c r="AY98" s="261"/>
      <c r="AZ98" s="262"/>
      <c r="BA98" s="263"/>
      <c r="BB98" s="171"/>
      <c r="BC98" s="171"/>
      <c r="BD98" s="171"/>
      <c r="BE98" s="171"/>
      <c r="BF98" s="171"/>
      <c r="BG98" s="171"/>
      <c r="BH98" s="171"/>
      <c r="BI98" s="171"/>
      <c r="BJ98" s="171"/>
      <c r="BK98" s="171"/>
      <c r="BL98" s="171"/>
      <c r="BM98" s="171"/>
      <c r="BN98" s="171"/>
      <c r="BO98" s="171"/>
      <c r="BP98" s="171"/>
      <c r="BQ98" s="171"/>
      <c r="BR98" s="171"/>
      <c r="BS98" s="171"/>
      <c r="BT98" s="171"/>
      <c r="BU98" s="171"/>
    </row>
    <row r="99" spans="1:96" ht="15.75" customHeight="1" x14ac:dyDescent="0.25">
      <c r="A99" s="112" t="s">
        <v>47</v>
      </c>
      <c r="B99" s="112" t="s">
        <v>163</v>
      </c>
      <c r="C99" s="112" t="s">
        <v>211</v>
      </c>
      <c r="D99" s="112" t="str">
        <f>'Instrumento CIDEA'!D392</f>
        <v>JHON ALEJANDRO OTÁLORA BOGOTÁ</v>
      </c>
      <c r="E99" s="112">
        <f>'Instrumento CIDEA'!E392</f>
        <v>3183382382</v>
      </c>
      <c r="F99" s="122" t="str">
        <f>'Instrumento CIDEA'!F392</f>
        <v>jotalorab@car.gov.co</v>
      </c>
      <c r="G99" s="112" t="str">
        <f>'Instrumento CIDEA'!G392</f>
        <v>DORA LILIA GAMBA LOZANO</v>
      </c>
      <c r="H99" s="122">
        <f>'Instrumento CIDEA'!H392</f>
        <v>3133925964</v>
      </c>
      <c r="I99" s="122" t="str">
        <f>'Instrumento CIDEA'!I392</f>
        <v>dgambal@car.gov.co</v>
      </c>
      <c r="J99" s="113" t="str">
        <f>'Instrumento CIDEA'!J392</f>
        <v>PAOLA ANDREA MUÑOZ OBANDO</v>
      </c>
      <c r="K99" s="112">
        <f>'Instrumento CIDEA'!K392</f>
        <v>3143878876</v>
      </c>
      <c r="L99" s="123" t="str">
        <f>'Instrumento CIDEA'!L392</f>
        <v>coordinadormambienteviota@gmail.com</v>
      </c>
      <c r="M99" s="216">
        <v>44175</v>
      </c>
      <c r="N99" s="112" t="s">
        <v>335</v>
      </c>
      <c r="O99" s="112" t="s">
        <v>335</v>
      </c>
      <c r="P99" s="112" t="s">
        <v>335</v>
      </c>
      <c r="Q99" s="112"/>
      <c r="R99" s="112"/>
      <c r="S99" s="112"/>
      <c r="T99" s="112" t="s">
        <v>335</v>
      </c>
      <c r="U99" s="112" t="s">
        <v>335</v>
      </c>
      <c r="V99" s="112" t="s">
        <v>335</v>
      </c>
      <c r="W99" s="112" t="s">
        <v>427</v>
      </c>
      <c r="X99" s="112" t="s">
        <v>427</v>
      </c>
      <c r="Y99" s="112" t="s">
        <v>335</v>
      </c>
      <c r="Z99" s="112" t="s">
        <v>427</v>
      </c>
      <c r="AA99" s="112" t="s">
        <v>427</v>
      </c>
      <c r="AB99" s="112" t="s">
        <v>427</v>
      </c>
      <c r="AC99" s="112" t="s">
        <v>427</v>
      </c>
      <c r="AD99" s="112" t="s">
        <v>427</v>
      </c>
      <c r="AE99" s="112" t="s">
        <v>427</v>
      </c>
      <c r="AF99" s="112" t="s">
        <v>427</v>
      </c>
      <c r="AG99" s="112" t="s">
        <v>427</v>
      </c>
      <c r="AH99" s="112" t="s">
        <v>427</v>
      </c>
      <c r="AI99" s="112" t="s">
        <v>335</v>
      </c>
      <c r="AJ99" s="112" t="s">
        <v>427</v>
      </c>
      <c r="AK99" s="112" t="s">
        <v>427</v>
      </c>
      <c r="AL99" s="112" t="s">
        <v>335</v>
      </c>
      <c r="AM99" s="112" t="s">
        <v>335</v>
      </c>
      <c r="AN99" s="112" t="s">
        <v>428</v>
      </c>
      <c r="AO99" s="112" t="s">
        <v>335</v>
      </c>
      <c r="AP99" s="112" t="s">
        <v>428</v>
      </c>
      <c r="AQ99" s="112" t="s">
        <v>428</v>
      </c>
      <c r="AR99" s="112">
        <f t="shared" ref="AR99:AT99" si="114">COUNTIF(N99,"SI")</f>
        <v>1</v>
      </c>
      <c r="AS99" s="112">
        <f t="shared" si="114"/>
        <v>1</v>
      </c>
      <c r="AT99" s="112">
        <f t="shared" si="114"/>
        <v>1</v>
      </c>
      <c r="AU99" s="112">
        <f t="shared" si="97"/>
        <v>4</v>
      </c>
      <c r="AV99" s="112">
        <f t="shared" si="100"/>
        <v>4</v>
      </c>
      <c r="AW99" s="112">
        <f t="shared" si="82"/>
        <v>11</v>
      </c>
      <c r="AX99" s="167">
        <f t="shared" si="83"/>
        <v>0.7857142857142857</v>
      </c>
      <c r="AY99" s="265"/>
      <c r="AZ99" s="266"/>
      <c r="BA99" s="267"/>
      <c r="BB99" s="171"/>
      <c r="BC99" s="171"/>
      <c r="BD99" s="171"/>
      <c r="BE99" s="171"/>
      <c r="BF99" s="171"/>
      <c r="BG99" s="171"/>
      <c r="BH99" s="171"/>
      <c r="BI99" s="171"/>
      <c r="BJ99" s="171"/>
      <c r="BK99" s="171"/>
      <c r="BL99" s="171"/>
      <c r="BM99" s="171"/>
      <c r="BN99" s="171"/>
      <c r="BO99" s="171"/>
      <c r="BP99" s="171"/>
      <c r="BQ99" s="171"/>
      <c r="BR99" s="171"/>
      <c r="BS99" s="171"/>
      <c r="BT99" s="171"/>
      <c r="BU99" s="171"/>
    </row>
    <row r="100" spans="1:96" ht="15.75" customHeight="1" x14ac:dyDescent="0.25">
      <c r="A100" s="112" t="s">
        <v>47</v>
      </c>
      <c r="B100" s="112" t="s">
        <v>224</v>
      </c>
      <c r="C100" s="112" t="s">
        <v>215</v>
      </c>
      <c r="D100" s="112" t="s">
        <v>479</v>
      </c>
      <c r="E100" s="112">
        <v>3106977526</v>
      </c>
      <c r="F100" s="112" t="s">
        <v>480</v>
      </c>
      <c r="G100" s="112" t="s">
        <v>643</v>
      </c>
      <c r="H100" s="112">
        <v>3506912630</v>
      </c>
      <c r="I100" s="112" t="s">
        <v>644</v>
      </c>
      <c r="J100" s="112" t="s">
        <v>645</v>
      </c>
      <c r="K100" s="112">
        <v>3202466696</v>
      </c>
      <c r="L100" s="112" t="s">
        <v>646</v>
      </c>
      <c r="M100" s="216">
        <v>44187</v>
      </c>
      <c r="N100" s="112" t="s">
        <v>335</v>
      </c>
      <c r="O100" s="112" t="s">
        <v>335</v>
      </c>
      <c r="P100" s="112" t="s">
        <v>335</v>
      </c>
      <c r="Q100" s="112"/>
      <c r="R100" s="112"/>
      <c r="S100" s="112"/>
      <c r="T100" s="112" t="s">
        <v>335</v>
      </c>
      <c r="U100" s="112" t="s">
        <v>335</v>
      </c>
      <c r="V100" s="112" t="s">
        <v>335</v>
      </c>
      <c r="W100" s="112" t="s">
        <v>427</v>
      </c>
      <c r="X100" s="112" t="s">
        <v>427</v>
      </c>
      <c r="Y100" s="112" t="s">
        <v>427</v>
      </c>
      <c r="Z100" s="112" t="s">
        <v>427</v>
      </c>
      <c r="AA100" s="112" t="s">
        <v>427</v>
      </c>
      <c r="AB100" s="112" t="s">
        <v>427</v>
      </c>
      <c r="AC100" s="112" t="s">
        <v>335</v>
      </c>
      <c r="AD100" s="112" t="s">
        <v>427</v>
      </c>
      <c r="AE100" s="112" t="s">
        <v>427</v>
      </c>
      <c r="AF100" s="112" t="s">
        <v>427</v>
      </c>
      <c r="AG100" s="112" t="s">
        <v>427</v>
      </c>
      <c r="AH100" s="112" t="s">
        <v>427</v>
      </c>
      <c r="AI100" s="112" t="s">
        <v>335</v>
      </c>
      <c r="AJ100" s="112" t="s">
        <v>427</v>
      </c>
      <c r="AK100" s="112" t="s">
        <v>427</v>
      </c>
      <c r="AL100" s="112" t="s">
        <v>335</v>
      </c>
      <c r="AM100" s="112" t="s">
        <v>335</v>
      </c>
      <c r="AN100" s="112" t="s">
        <v>335</v>
      </c>
      <c r="AO100" s="112" t="s">
        <v>335</v>
      </c>
      <c r="AP100" s="112" t="s">
        <v>335</v>
      </c>
      <c r="AQ100" s="112" t="s">
        <v>428</v>
      </c>
      <c r="AR100" s="112">
        <f t="shared" ref="AR100:AT100" si="115">COUNTIF(N100,"SI")</f>
        <v>1</v>
      </c>
      <c r="AS100" s="112">
        <f t="shared" si="115"/>
        <v>1</v>
      </c>
      <c r="AT100" s="112">
        <f t="shared" si="115"/>
        <v>1</v>
      </c>
      <c r="AU100" s="112">
        <f t="shared" si="97"/>
        <v>4</v>
      </c>
      <c r="AV100" s="112">
        <f t="shared" si="100"/>
        <v>6</v>
      </c>
      <c r="AW100" s="112">
        <f t="shared" si="82"/>
        <v>13</v>
      </c>
      <c r="AX100" s="167">
        <f t="shared" si="83"/>
        <v>0.9285714285714286</v>
      </c>
      <c r="AY100" s="268">
        <f>AVERAGE(AX100:AX109)</f>
        <v>0.85714285714285732</v>
      </c>
      <c r="AZ100" s="269"/>
      <c r="BA100" s="269"/>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row>
    <row r="101" spans="1:96" ht="15.75" customHeight="1" x14ac:dyDescent="0.25">
      <c r="A101" s="112" t="s">
        <v>47</v>
      </c>
      <c r="B101" s="112" t="s">
        <v>224</v>
      </c>
      <c r="C101" s="112" t="s">
        <v>216</v>
      </c>
      <c r="D101" s="112" t="s">
        <v>529</v>
      </c>
      <c r="E101" s="112">
        <v>3192924332</v>
      </c>
      <c r="F101" s="112" t="s">
        <v>530</v>
      </c>
      <c r="G101" s="112" t="s">
        <v>643</v>
      </c>
      <c r="H101" s="112">
        <v>3506912630</v>
      </c>
      <c r="I101" s="112" t="s">
        <v>644</v>
      </c>
      <c r="J101" s="112" t="s">
        <v>647</v>
      </c>
      <c r="K101" s="112">
        <v>3204001255</v>
      </c>
      <c r="L101" s="112" t="s">
        <v>648</v>
      </c>
      <c r="M101" s="216">
        <v>44188</v>
      </c>
      <c r="N101" s="112" t="s">
        <v>335</v>
      </c>
      <c r="O101" s="112" t="s">
        <v>335</v>
      </c>
      <c r="P101" s="112" t="s">
        <v>335</v>
      </c>
      <c r="Q101" s="112"/>
      <c r="R101" s="112"/>
      <c r="S101" s="112"/>
      <c r="T101" s="112" t="s">
        <v>335</v>
      </c>
      <c r="U101" s="112" t="s">
        <v>335</v>
      </c>
      <c r="V101" s="112" t="s">
        <v>335</v>
      </c>
      <c r="W101" s="112" t="s">
        <v>427</v>
      </c>
      <c r="X101" s="112" t="s">
        <v>335</v>
      </c>
      <c r="Y101" s="112" t="s">
        <v>427</v>
      </c>
      <c r="Z101" s="112" t="s">
        <v>427</v>
      </c>
      <c r="AA101" s="112" t="s">
        <v>427</v>
      </c>
      <c r="AB101" s="112" t="s">
        <v>427</v>
      </c>
      <c r="AC101" s="112" t="s">
        <v>335</v>
      </c>
      <c r="AD101" s="112" t="s">
        <v>427</v>
      </c>
      <c r="AE101" s="112" t="s">
        <v>427</v>
      </c>
      <c r="AF101" s="112" t="s">
        <v>427</v>
      </c>
      <c r="AG101" s="112" t="s">
        <v>427</v>
      </c>
      <c r="AH101" s="112" t="s">
        <v>427</v>
      </c>
      <c r="AI101" s="112" t="s">
        <v>335</v>
      </c>
      <c r="AJ101" s="112" t="s">
        <v>427</v>
      </c>
      <c r="AK101" s="112" t="s">
        <v>427</v>
      </c>
      <c r="AL101" s="112" t="s">
        <v>335</v>
      </c>
      <c r="AM101" s="112" t="s">
        <v>428</v>
      </c>
      <c r="AN101" s="112" t="s">
        <v>335</v>
      </c>
      <c r="AO101" s="112" t="s">
        <v>335</v>
      </c>
      <c r="AP101" s="112" t="s">
        <v>335</v>
      </c>
      <c r="AQ101" s="112" t="s">
        <v>428</v>
      </c>
      <c r="AR101" s="112">
        <f t="shared" ref="AR101:AT101" si="116">COUNTIF(N101,"SI")</f>
        <v>1</v>
      </c>
      <c r="AS101" s="112">
        <f t="shared" si="116"/>
        <v>1</v>
      </c>
      <c r="AT101" s="112">
        <f t="shared" si="116"/>
        <v>1</v>
      </c>
      <c r="AU101" s="112">
        <f t="shared" si="97"/>
        <v>5</v>
      </c>
      <c r="AV101" s="112">
        <f t="shared" si="100"/>
        <v>5</v>
      </c>
      <c r="AW101" s="112">
        <f t="shared" si="82"/>
        <v>13</v>
      </c>
      <c r="AX101" s="167">
        <f t="shared" si="83"/>
        <v>0.9285714285714286</v>
      </c>
      <c r="AY101" s="269"/>
      <c r="AZ101" s="269"/>
      <c r="BA101" s="269"/>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row>
    <row r="102" spans="1:96" ht="15.75" customHeight="1" x14ac:dyDescent="0.25">
      <c r="A102" s="112" t="s">
        <v>47</v>
      </c>
      <c r="B102" s="112" t="s">
        <v>224</v>
      </c>
      <c r="C102" s="112" t="s">
        <v>217</v>
      </c>
      <c r="D102" s="112" t="s">
        <v>479</v>
      </c>
      <c r="E102" s="112">
        <v>3106977526</v>
      </c>
      <c r="F102" s="112" t="s">
        <v>480</v>
      </c>
      <c r="G102" s="112" t="s">
        <v>649</v>
      </c>
      <c r="H102" s="112">
        <v>3506912630</v>
      </c>
      <c r="I102" s="112" t="s">
        <v>644</v>
      </c>
      <c r="J102" s="112" t="s">
        <v>650</v>
      </c>
      <c r="K102" s="112">
        <v>3228886165</v>
      </c>
      <c r="L102" s="112" t="s">
        <v>651</v>
      </c>
      <c r="M102" s="113"/>
      <c r="N102" s="112" t="s">
        <v>335</v>
      </c>
      <c r="O102" s="112" t="s">
        <v>335</v>
      </c>
      <c r="P102" s="112" t="s">
        <v>335</v>
      </c>
      <c r="Q102" s="112"/>
      <c r="R102" s="112"/>
      <c r="S102" s="112"/>
      <c r="T102" s="112" t="s">
        <v>335</v>
      </c>
      <c r="U102" s="112" t="s">
        <v>335</v>
      </c>
      <c r="V102" s="112" t="s">
        <v>335</v>
      </c>
      <c r="W102" s="112" t="s">
        <v>427</v>
      </c>
      <c r="X102" s="112" t="s">
        <v>427</v>
      </c>
      <c r="Y102" s="112" t="s">
        <v>427</v>
      </c>
      <c r="Z102" s="112" t="s">
        <v>427</v>
      </c>
      <c r="AA102" s="112" t="s">
        <v>427</v>
      </c>
      <c r="AB102" s="112" t="s">
        <v>427</v>
      </c>
      <c r="AC102" s="112" t="s">
        <v>335</v>
      </c>
      <c r="AD102" s="112" t="s">
        <v>427</v>
      </c>
      <c r="AE102" s="112" t="s">
        <v>427</v>
      </c>
      <c r="AF102" s="112" t="s">
        <v>427</v>
      </c>
      <c r="AG102" s="112" t="s">
        <v>427</v>
      </c>
      <c r="AH102" s="112" t="s">
        <v>427</v>
      </c>
      <c r="AI102" s="112" t="s">
        <v>335</v>
      </c>
      <c r="AJ102" s="112" t="s">
        <v>427</v>
      </c>
      <c r="AK102" s="112" t="s">
        <v>427</v>
      </c>
      <c r="AL102" s="112" t="s">
        <v>335</v>
      </c>
      <c r="AM102" s="112" t="s">
        <v>335</v>
      </c>
      <c r="AN102" s="112" t="s">
        <v>335</v>
      </c>
      <c r="AO102" s="112" t="s">
        <v>335</v>
      </c>
      <c r="AP102" s="112" t="s">
        <v>335</v>
      </c>
      <c r="AQ102" s="112" t="s">
        <v>428</v>
      </c>
      <c r="AR102" s="112">
        <f t="shared" ref="AR102:AT102" si="117">COUNTIF(N102,"SI")</f>
        <v>1</v>
      </c>
      <c r="AS102" s="112">
        <f t="shared" si="117"/>
        <v>1</v>
      </c>
      <c r="AT102" s="112">
        <f t="shared" si="117"/>
        <v>1</v>
      </c>
      <c r="AU102" s="112">
        <f t="shared" si="97"/>
        <v>4</v>
      </c>
      <c r="AV102" s="112">
        <f t="shared" si="100"/>
        <v>6</v>
      </c>
      <c r="AW102" s="112">
        <f t="shared" si="82"/>
        <v>13</v>
      </c>
      <c r="AX102" s="167">
        <f t="shared" si="83"/>
        <v>0.9285714285714286</v>
      </c>
      <c r="AY102" s="269"/>
      <c r="AZ102" s="269"/>
      <c r="BA102" s="269"/>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row>
    <row r="103" spans="1:96" ht="15.75" customHeight="1" x14ac:dyDescent="0.25">
      <c r="A103" s="112" t="s">
        <v>47</v>
      </c>
      <c r="B103" s="112" t="s">
        <v>224</v>
      </c>
      <c r="C103" s="112" t="s">
        <v>218</v>
      </c>
      <c r="D103" s="112" t="s">
        <v>479</v>
      </c>
      <c r="E103" s="112">
        <v>3106977526</v>
      </c>
      <c r="F103" s="112" t="s">
        <v>480</v>
      </c>
      <c r="G103" s="112" t="s">
        <v>649</v>
      </c>
      <c r="H103" s="112">
        <v>3506912630</v>
      </c>
      <c r="I103" s="112" t="s">
        <v>644</v>
      </c>
      <c r="J103" s="112" t="s">
        <v>652</v>
      </c>
      <c r="K103" s="112">
        <v>3118853539</v>
      </c>
      <c r="L103" s="112" t="s">
        <v>653</v>
      </c>
      <c r="M103" s="220">
        <v>43979</v>
      </c>
      <c r="N103" s="112" t="s">
        <v>335</v>
      </c>
      <c r="O103" s="112" t="s">
        <v>335</v>
      </c>
      <c r="P103" s="112" t="s">
        <v>335</v>
      </c>
      <c r="Q103" s="112"/>
      <c r="R103" s="112"/>
      <c r="S103" s="112"/>
      <c r="T103" s="112" t="s">
        <v>335</v>
      </c>
      <c r="U103" s="112" t="s">
        <v>335</v>
      </c>
      <c r="V103" s="112" t="s">
        <v>335</v>
      </c>
      <c r="W103" s="112" t="s">
        <v>427</v>
      </c>
      <c r="X103" s="112" t="s">
        <v>427</v>
      </c>
      <c r="Y103" s="112" t="s">
        <v>427</v>
      </c>
      <c r="Z103" s="112" t="s">
        <v>427</v>
      </c>
      <c r="AA103" s="112" t="s">
        <v>427</v>
      </c>
      <c r="AB103" s="112" t="s">
        <v>427</v>
      </c>
      <c r="AC103" s="112" t="s">
        <v>335</v>
      </c>
      <c r="AD103" s="112" t="s">
        <v>427</v>
      </c>
      <c r="AE103" s="112" t="s">
        <v>427</v>
      </c>
      <c r="AF103" s="112" t="s">
        <v>427</v>
      </c>
      <c r="AG103" s="112" t="s">
        <v>427</v>
      </c>
      <c r="AH103" s="112" t="s">
        <v>427</v>
      </c>
      <c r="AI103" s="112" t="s">
        <v>335</v>
      </c>
      <c r="AJ103" s="112" t="s">
        <v>427</v>
      </c>
      <c r="AK103" s="112" t="s">
        <v>427</v>
      </c>
      <c r="AL103" s="112" t="s">
        <v>335</v>
      </c>
      <c r="AM103" s="112" t="s">
        <v>335</v>
      </c>
      <c r="AN103" s="112" t="s">
        <v>428</v>
      </c>
      <c r="AO103" s="112" t="s">
        <v>335</v>
      </c>
      <c r="AP103" s="112" t="s">
        <v>335</v>
      </c>
      <c r="AQ103" s="112" t="s">
        <v>335</v>
      </c>
      <c r="AR103" s="112">
        <f t="shared" ref="AR103:AT103" si="118">COUNTIF(N103,"SI")</f>
        <v>1</v>
      </c>
      <c r="AS103" s="112">
        <f t="shared" si="118"/>
        <v>1</v>
      </c>
      <c r="AT103" s="112">
        <f t="shared" si="118"/>
        <v>1</v>
      </c>
      <c r="AU103" s="112">
        <f t="shared" si="97"/>
        <v>4</v>
      </c>
      <c r="AV103" s="112">
        <f t="shared" si="100"/>
        <v>6</v>
      </c>
      <c r="AW103" s="112">
        <f t="shared" si="82"/>
        <v>13</v>
      </c>
      <c r="AX103" s="167">
        <f t="shared" si="83"/>
        <v>0.9285714285714286</v>
      </c>
      <c r="AY103" s="269"/>
      <c r="AZ103" s="269"/>
      <c r="BA103" s="269"/>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row>
    <row r="104" spans="1:96" ht="15.75" customHeight="1" x14ac:dyDescent="0.25">
      <c r="A104" s="112" t="s">
        <v>47</v>
      </c>
      <c r="B104" s="112" t="s">
        <v>224</v>
      </c>
      <c r="C104" s="112" t="s">
        <v>219</v>
      </c>
      <c r="D104" s="112" t="s">
        <v>529</v>
      </c>
      <c r="E104" s="204">
        <v>3192924332</v>
      </c>
      <c r="F104" s="112" t="s">
        <v>530</v>
      </c>
      <c r="G104" s="112" t="s">
        <v>649</v>
      </c>
      <c r="H104" s="112">
        <v>3506912630</v>
      </c>
      <c r="I104" s="112" t="s">
        <v>644</v>
      </c>
      <c r="J104" s="112" t="s">
        <v>654</v>
      </c>
      <c r="K104" s="112" t="s">
        <v>655</v>
      </c>
      <c r="L104" s="113" t="s">
        <v>656</v>
      </c>
      <c r="M104" s="220" t="s">
        <v>657</v>
      </c>
      <c r="N104" s="112" t="s">
        <v>335</v>
      </c>
      <c r="O104" s="112" t="s">
        <v>335</v>
      </c>
      <c r="P104" s="112" t="s">
        <v>335</v>
      </c>
      <c r="Q104" s="112"/>
      <c r="R104" s="112"/>
      <c r="S104" s="112"/>
      <c r="T104" s="112" t="s">
        <v>335</v>
      </c>
      <c r="U104" s="112" t="s">
        <v>335</v>
      </c>
      <c r="V104" s="112" t="s">
        <v>335</v>
      </c>
      <c r="W104" s="112" t="s">
        <v>427</v>
      </c>
      <c r="X104" s="112" t="s">
        <v>427</v>
      </c>
      <c r="Y104" s="112" t="s">
        <v>427</v>
      </c>
      <c r="Z104" s="112" t="s">
        <v>427</v>
      </c>
      <c r="AA104" s="112" t="s">
        <v>427</v>
      </c>
      <c r="AB104" s="112" t="s">
        <v>427</v>
      </c>
      <c r="AC104" s="112" t="s">
        <v>335</v>
      </c>
      <c r="AD104" s="112" t="s">
        <v>427</v>
      </c>
      <c r="AE104" s="112" t="s">
        <v>427</v>
      </c>
      <c r="AF104" s="112" t="s">
        <v>427</v>
      </c>
      <c r="AG104" s="112" t="s">
        <v>427</v>
      </c>
      <c r="AH104" s="112" t="s">
        <v>427</v>
      </c>
      <c r="AI104" s="112" t="s">
        <v>335</v>
      </c>
      <c r="AJ104" s="112" t="s">
        <v>427</v>
      </c>
      <c r="AK104" s="112" t="s">
        <v>427</v>
      </c>
      <c r="AL104" s="112" t="s">
        <v>335</v>
      </c>
      <c r="AM104" s="112" t="s">
        <v>428</v>
      </c>
      <c r="AN104" s="112" t="s">
        <v>335</v>
      </c>
      <c r="AO104" s="112" t="s">
        <v>335</v>
      </c>
      <c r="AP104" s="112" t="s">
        <v>428</v>
      </c>
      <c r="AQ104" s="112" t="s">
        <v>428</v>
      </c>
      <c r="AR104" s="112">
        <f t="shared" ref="AR104:AT104" si="119">COUNTIF(N104,"SI")</f>
        <v>1</v>
      </c>
      <c r="AS104" s="112">
        <f t="shared" si="119"/>
        <v>1</v>
      </c>
      <c r="AT104" s="112">
        <f t="shared" si="119"/>
        <v>1</v>
      </c>
      <c r="AU104" s="112">
        <f t="shared" si="97"/>
        <v>4</v>
      </c>
      <c r="AV104" s="112">
        <f t="shared" si="100"/>
        <v>4</v>
      </c>
      <c r="AW104" s="112">
        <f t="shared" si="82"/>
        <v>11</v>
      </c>
      <c r="AX104" s="167">
        <f t="shared" si="83"/>
        <v>0.7857142857142857</v>
      </c>
      <c r="AY104" s="269"/>
      <c r="AZ104" s="269"/>
      <c r="BA104" s="269"/>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row>
    <row r="105" spans="1:96" ht="15.75" customHeight="1" x14ac:dyDescent="0.25">
      <c r="A105" s="112" t="s">
        <v>47</v>
      </c>
      <c r="B105" s="112" t="s">
        <v>224</v>
      </c>
      <c r="C105" s="112" t="s">
        <v>220</v>
      </c>
      <c r="D105" s="112" t="s">
        <v>479</v>
      </c>
      <c r="E105" s="112">
        <v>3106977526</v>
      </c>
      <c r="F105" s="112" t="s">
        <v>480</v>
      </c>
      <c r="G105" s="112" t="s">
        <v>649</v>
      </c>
      <c r="H105" s="112">
        <v>3506912630</v>
      </c>
      <c r="I105" s="112" t="s">
        <v>644</v>
      </c>
      <c r="J105" s="112" t="s">
        <v>658</v>
      </c>
      <c r="K105" s="112">
        <v>3143375557</v>
      </c>
      <c r="L105" s="112" t="s">
        <v>659</v>
      </c>
      <c r="M105" s="220">
        <v>44007</v>
      </c>
      <c r="N105" s="112" t="s">
        <v>335</v>
      </c>
      <c r="O105" s="112" t="s">
        <v>335</v>
      </c>
      <c r="P105" s="112" t="s">
        <v>335</v>
      </c>
      <c r="Q105" s="112"/>
      <c r="R105" s="112"/>
      <c r="S105" s="112"/>
      <c r="T105" s="112" t="s">
        <v>335</v>
      </c>
      <c r="U105" s="112" t="s">
        <v>335</v>
      </c>
      <c r="V105" s="112" t="s">
        <v>335</v>
      </c>
      <c r="W105" s="112" t="s">
        <v>427</v>
      </c>
      <c r="X105" s="112" t="s">
        <v>427</v>
      </c>
      <c r="Y105" s="112" t="s">
        <v>427</v>
      </c>
      <c r="Z105" s="112" t="s">
        <v>427</v>
      </c>
      <c r="AA105" s="112" t="s">
        <v>427</v>
      </c>
      <c r="AB105" s="112" t="s">
        <v>427</v>
      </c>
      <c r="AC105" s="112" t="s">
        <v>335</v>
      </c>
      <c r="AD105" s="112" t="s">
        <v>427</v>
      </c>
      <c r="AE105" s="112" t="s">
        <v>427</v>
      </c>
      <c r="AF105" s="112" t="s">
        <v>427</v>
      </c>
      <c r="AG105" s="112" t="s">
        <v>427</v>
      </c>
      <c r="AH105" s="112" t="s">
        <v>427</v>
      </c>
      <c r="AI105" s="112" t="s">
        <v>335</v>
      </c>
      <c r="AJ105" s="112" t="s">
        <v>427</v>
      </c>
      <c r="AK105" s="112" t="s">
        <v>427</v>
      </c>
      <c r="AL105" s="112" t="s">
        <v>335</v>
      </c>
      <c r="AM105" s="112" t="s">
        <v>428</v>
      </c>
      <c r="AN105" s="112" t="s">
        <v>428</v>
      </c>
      <c r="AO105" s="112" t="s">
        <v>428</v>
      </c>
      <c r="AP105" s="112" t="s">
        <v>428</v>
      </c>
      <c r="AQ105" s="112" t="s">
        <v>428</v>
      </c>
      <c r="AR105" s="112">
        <f t="shared" ref="AR105:AT105" si="120">COUNTIF(N105,"SI")</f>
        <v>1</v>
      </c>
      <c r="AS105" s="112">
        <f t="shared" si="120"/>
        <v>1</v>
      </c>
      <c r="AT105" s="112">
        <f t="shared" si="120"/>
        <v>1</v>
      </c>
      <c r="AU105" s="112">
        <f t="shared" si="97"/>
        <v>4</v>
      </c>
      <c r="AV105" s="112">
        <f t="shared" si="100"/>
        <v>2</v>
      </c>
      <c r="AW105" s="112">
        <f t="shared" si="82"/>
        <v>9</v>
      </c>
      <c r="AX105" s="167">
        <f t="shared" si="83"/>
        <v>0.6428571428571429</v>
      </c>
      <c r="AY105" s="269"/>
      <c r="AZ105" s="269"/>
      <c r="BA105" s="269"/>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19"/>
      <c r="CD105" s="119"/>
      <c r="CE105" s="119"/>
      <c r="CF105" s="119"/>
      <c r="CG105" s="119"/>
      <c r="CH105" s="119"/>
      <c r="CI105" s="119"/>
      <c r="CJ105" s="119"/>
      <c r="CK105" s="119"/>
      <c r="CL105" s="119"/>
      <c r="CM105" s="119"/>
      <c r="CN105" s="119"/>
      <c r="CO105" s="119"/>
      <c r="CP105" s="119"/>
      <c r="CQ105" s="119"/>
      <c r="CR105" s="119"/>
    </row>
    <row r="106" spans="1:96" ht="15.75" customHeight="1" x14ac:dyDescent="0.25">
      <c r="A106" s="112" t="s">
        <v>47</v>
      </c>
      <c r="B106" s="112" t="s">
        <v>224</v>
      </c>
      <c r="C106" s="112" t="s">
        <v>221</v>
      </c>
      <c r="D106" s="112" t="s">
        <v>479</v>
      </c>
      <c r="E106" s="112">
        <v>3106977526</v>
      </c>
      <c r="F106" s="112" t="s">
        <v>480</v>
      </c>
      <c r="G106" s="112" t="s">
        <v>649</v>
      </c>
      <c r="H106" s="112">
        <v>3506912630</v>
      </c>
      <c r="I106" s="112" t="s">
        <v>644</v>
      </c>
      <c r="J106" s="112" t="s">
        <v>660</v>
      </c>
      <c r="K106" s="112">
        <v>3105777677</v>
      </c>
      <c r="L106" s="112" t="s">
        <v>661</v>
      </c>
      <c r="M106" s="216">
        <v>44183</v>
      </c>
      <c r="N106" s="112" t="s">
        <v>335</v>
      </c>
      <c r="O106" s="112" t="s">
        <v>335</v>
      </c>
      <c r="P106" s="112" t="s">
        <v>335</v>
      </c>
      <c r="Q106" s="112"/>
      <c r="R106" s="112"/>
      <c r="S106" s="112"/>
      <c r="T106" s="112" t="s">
        <v>335</v>
      </c>
      <c r="U106" s="112" t="s">
        <v>335</v>
      </c>
      <c r="V106" s="112" t="s">
        <v>335</v>
      </c>
      <c r="W106" s="112" t="s">
        <v>427</v>
      </c>
      <c r="X106" s="112" t="s">
        <v>427</v>
      </c>
      <c r="Y106" s="112" t="s">
        <v>427</v>
      </c>
      <c r="Z106" s="112" t="s">
        <v>427</v>
      </c>
      <c r="AA106" s="112" t="s">
        <v>427</v>
      </c>
      <c r="AB106" s="112" t="s">
        <v>427</v>
      </c>
      <c r="AC106" s="112" t="s">
        <v>335</v>
      </c>
      <c r="AD106" s="112" t="s">
        <v>427</v>
      </c>
      <c r="AE106" s="112" t="s">
        <v>427</v>
      </c>
      <c r="AF106" s="112" t="s">
        <v>427</v>
      </c>
      <c r="AG106" s="112" t="s">
        <v>427</v>
      </c>
      <c r="AH106" s="112" t="s">
        <v>427</v>
      </c>
      <c r="AI106" s="112" t="s">
        <v>335</v>
      </c>
      <c r="AJ106" s="112" t="s">
        <v>427</v>
      </c>
      <c r="AK106" s="112" t="s">
        <v>427</v>
      </c>
      <c r="AL106" s="112" t="s">
        <v>335</v>
      </c>
      <c r="AM106" s="112" t="s">
        <v>428</v>
      </c>
      <c r="AN106" s="112" t="s">
        <v>335</v>
      </c>
      <c r="AO106" s="112" t="s">
        <v>335</v>
      </c>
      <c r="AP106" s="112" t="s">
        <v>335</v>
      </c>
      <c r="AQ106" s="112" t="s">
        <v>335</v>
      </c>
      <c r="AR106" s="112">
        <f t="shared" ref="AR106:AT106" si="121">COUNTIF(N106,"SI")</f>
        <v>1</v>
      </c>
      <c r="AS106" s="112">
        <f t="shared" si="121"/>
        <v>1</v>
      </c>
      <c r="AT106" s="112">
        <f t="shared" si="121"/>
        <v>1</v>
      </c>
      <c r="AU106" s="112">
        <f t="shared" si="97"/>
        <v>4</v>
      </c>
      <c r="AV106" s="112">
        <f t="shared" si="100"/>
        <v>6</v>
      </c>
      <c r="AW106" s="112">
        <f t="shared" si="82"/>
        <v>13</v>
      </c>
      <c r="AX106" s="167">
        <f t="shared" si="83"/>
        <v>0.9285714285714286</v>
      </c>
      <c r="AY106" s="269"/>
      <c r="AZ106" s="269"/>
      <c r="BA106" s="269"/>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19"/>
      <c r="CD106" s="119"/>
      <c r="CE106" s="119"/>
      <c r="CF106" s="119"/>
      <c r="CG106" s="119"/>
      <c r="CH106" s="119"/>
      <c r="CI106" s="119"/>
      <c r="CJ106" s="119"/>
      <c r="CK106" s="119"/>
      <c r="CL106" s="119"/>
      <c r="CM106" s="119"/>
      <c r="CN106" s="119"/>
      <c r="CO106" s="119"/>
      <c r="CP106" s="119"/>
      <c r="CQ106" s="119"/>
      <c r="CR106" s="119"/>
    </row>
    <row r="107" spans="1:96" ht="15.75" customHeight="1" x14ac:dyDescent="0.25">
      <c r="A107" s="112" t="s">
        <v>47</v>
      </c>
      <c r="B107" s="112" t="s">
        <v>224</v>
      </c>
      <c r="C107" s="112" t="s">
        <v>222</v>
      </c>
      <c r="D107" s="112" t="s">
        <v>529</v>
      </c>
      <c r="E107" s="204">
        <v>3192924332</v>
      </c>
      <c r="F107" s="112" t="s">
        <v>530</v>
      </c>
      <c r="G107" s="112" t="s">
        <v>649</v>
      </c>
      <c r="H107" s="112">
        <v>3506912630</v>
      </c>
      <c r="I107" s="112" t="s">
        <v>644</v>
      </c>
      <c r="J107" s="112" t="s">
        <v>662</v>
      </c>
      <c r="K107" s="112" t="s">
        <v>663</v>
      </c>
      <c r="L107" s="112" t="s">
        <v>664</v>
      </c>
      <c r="M107" s="113"/>
      <c r="N107" s="112" t="s">
        <v>335</v>
      </c>
      <c r="O107" s="112" t="s">
        <v>335</v>
      </c>
      <c r="P107" s="112" t="s">
        <v>335</v>
      </c>
      <c r="Q107" s="112"/>
      <c r="R107" s="112"/>
      <c r="S107" s="112"/>
      <c r="T107" s="112" t="s">
        <v>335</v>
      </c>
      <c r="U107" s="112" t="s">
        <v>335</v>
      </c>
      <c r="V107" s="112" t="s">
        <v>335</v>
      </c>
      <c r="W107" s="112" t="s">
        <v>427</v>
      </c>
      <c r="X107" s="112" t="s">
        <v>427</v>
      </c>
      <c r="Y107" s="112" t="s">
        <v>427</v>
      </c>
      <c r="Z107" s="112" t="s">
        <v>427</v>
      </c>
      <c r="AA107" s="112" t="s">
        <v>427</v>
      </c>
      <c r="AB107" s="112" t="s">
        <v>427</v>
      </c>
      <c r="AC107" s="112" t="s">
        <v>335</v>
      </c>
      <c r="AD107" s="112" t="s">
        <v>427</v>
      </c>
      <c r="AE107" s="112" t="s">
        <v>427</v>
      </c>
      <c r="AF107" s="112" t="s">
        <v>427</v>
      </c>
      <c r="AG107" s="112" t="s">
        <v>427</v>
      </c>
      <c r="AH107" s="112" t="s">
        <v>427</v>
      </c>
      <c r="AI107" s="112" t="s">
        <v>428</v>
      </c>
      <c r="AJ107" s="112" t="s">
        <v>427</v>
      </c>
      <c r="AK107" s="112" t="s">
        <v>427</v>
      </c>
      <c r="AL107" s="112" t="s">
        <v>335</v>
      </c>
      <c r="AM107" s="112" t="s">
        <v>428</v>
      </c>
      <c r="AN107" s="112" t="s">
        <v>335</v>
      </c>
      <c r="AO107" s="112" t="s">
        <v>335</v>
      </c>
      <c r="AP107" s="112" t="s">
        <v>335</v>
      </c>
      <c r="AQ107" s="112" t="s">
        <v>428</v>
      </c>
      <c r="AR107" s="112">
        <f t="shared" ref="AR107:AT107" si="122">COUNTIF(N107,"SI")</f>
        <v>1</v>
      </c>
      <c r="AS107" s="112">
        <f t="shared" si="122"/>
        <v>1</v>
      </c>
      <c r="AT107" s="112">
        <f t="shared" si="122"/>
        <v>1</v>
      </c>
      <c r="AU107" s="112">
        <f t="shared" si="97"/>
        <v>4</v>
      </c>
      <c r="AV107" s="112">
        <f t="shared" si="100"/>
        <v>4</v>
      </c>
      <c r="AW107" s="112">
        <f t="shared" si="82"/>
        <v>11</v>
      </c>
      <c r="AX107" s="167">
        <f t="shared" si="83"/>
        <v>0.7857142857142857</v>
      </c>
      <c r="AY107" s="269"/>
      <c r="AZ107" s="269"/>
      <c r="BA107" s="269"/>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19"/>
      <c r="CD107" s="119"/>
      <c r="CE107" s="119"/>
      <c r="CF107" s="119"/>
      <c r="CG107" s="119"/>
      <c r="CH107" s="119"/>
      <c r="CI107" s="119"/>
      <c r="CJ107" s="119"/>
      <c r="CK107" s="119"/>
      <c r="CL107" s="119"/>
      <c r="CM107" s="119"/>
      <c r="CN107" s="119"/>
      <c r="CO107" s="119"/>
      <c r="CP107" s="119"/>
      <c r="CQ107" s="119"/>
      <c r="CR107" s="119"/>
    </row>
    <row r="108" spans="1:96" ht="15.75" customHeight="1" x14ac:dyDescent="0.25">
      <c r="A108" s="112" t="s">
        <v>47</v>
      </c>
      <c r="B108" s="112" t="s">
        <v>224</v>
      </c>
      <c r="C108" s="112" t="s">
        <v>223</v>
      </c>
      <c r="D108" s="112" t="s">
        <v>529</v>
      </c>
      <c r="E108" s="112">
        <v>3192924332</v>
      </c>
      <c r="F108" s="112" t="s">
        <v>530</v>
      </c>
      <c r="G108" s="112" t="s">
        <v>649</v>
      </c>
      <c r="H108" s="112">
        <v>3506912630</v>
      </c>
      <c r="I108" s="112" t="s">
        <v>644</v>
      </c>
      <c r="J108" s="112" t="s">
        <v>665</v>
      </c>
      <c r="K108" s="112">
        <v>3104844805</v>
      </c>
      <c r="L108" s="112" t="s">
        <v>666</v>
      </c>
      <c r="M108" s="113"/>
      <c r="N108" s="112" t="s">
        <v>335</v>
      </c>
      <c r="O108" s="112" t="s">
        <v>335</v>
      </c>
      <c r="P108" s="112" t="s">
        <v>335</v>
      </c>
      <c r="Q108" s="112"/>
      <c r="R108" s="112"/>
      <c r="S108" s="112"/>
      <c r="T108" s="112" t="s">
        <v>335</v>
      </c>
      <c r="U108" s="112" t="s">
        <v>335</v>
      </c>
      <c r="V108" s="112" t="s">
        <v>335</v>
      </c>
      <c r="W108" s="112" t="s">
        <v>427</v>
      </c>
      <c r="X108" s="112" t="s">
        <v>427</v>
      </c>
      <c r="Y108" s="112" t="s">
        <v>335</v>
      </c>
      <c r="Z108" s="112" t="s">
        <v>427</v>
      </c>
      <c r="AA108" s="112" t="s">
        <v>427</v>
      </c>
      <c r="AB108" s="112" t="s">
        <v>427</v>
      </c>
      <c r="AC108" s="112" t="s">
        <v>335</v>
      </c>
      <c r="AD108" s="112" t="s">
        <v>427</v>
      </c>
      <c r="AE108" s="112" t="s">
        <v>427</v>
      </c>
      <c r="AF108" s="112" t="s">
        <v>427</v>
      </c>
      <c r="AG108" s="112" t="s">
        <v>427</v>
      </c>
      <c r="AH108" s="112" t="s">
        <v>427</v>
      </c>
      <c r="AI108" s="112" t="s">
        <v>335</v>
      </c>
      <c r="AJ108" s="112" t="s">
        <v>427</v>
      </c>
      <c r="AK108" s="112" t="s">
        <v>427</v>
      </c>
      <c r="AL108" s="112" t="s">
        <v>335</v>
      </c>
      <c r="AM108" s="112" t="s">
        <v>428</v>
      </c>
      <c r="AN108" s="112" t="s">
        <v>335</v>
      </c>
      <c r="AO108" s="112" t="s">
        <v>335</v>
      </c>
      <c r="AP108" s="112" t="s">
        <v>335</v>
      </c>
      <c r="AQ108" s="112" t="s">
        <v>428</v>
      </c>
      <c r="AR108" s="112">
        <f t="shared" ref="AR108:AT108" si="123">COUNTIF(N108,"SI")</f>
        <v>1</v>
      </c>
      <c r="AS108" s="112">
        <f t="shared" si="123"/>
        <v>1</v>
      </c>
      <c r="AT108" s="112">
        <f t="shared" si="123"/>
        <v>1</v>
      </c>
      <c r="AU108" s="112">
        <f t="shared" si="97"/>
        <v>5</v>
      </c>
      <c r="AV108" s="112">
        <f t="shared" si="100"/>
        <v>5</v>
      </c>
      <c r="AW108" s="112">
        <f t="shared" si="82"/>
        <v>13</v>
      </c>
      <c r="AX108" s="167">
        <f t="shared" si="83"/>
        <v>0.9285714285714286</v>
      </c>
      <c r="AY108" s="269"/>
      <c r="AZ108" s="269"/>
      <c r="BA108" s="269"/>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19"/>
      <c r="CD108" s="119"/>
      <c r="CE108" s="119"/>
      <c r="CF108" s="119"/>
      <c r="CG108" s="119"/>
      <c r="CH108" s="119"/>
      <c r="CI108" s="119"/>
      <c r="CJ108" s="119"/>
      <c r="CK108" s="119"/>
      <c r="CL108" s="119"/>
      <c r="CM108" s="119"/>
      <c r="CN108" s="119"/>
      <c r="CO108" s="119"/>
      <c r="CP108" s="119"/>
      <c r="CQ108" s="119"/>
      <c r="CR108" s="119"/>
    </row>
    <row r="109" spans="1:96" ht="15.75" customHeight="1" x14ac:dyDescent="0.25">
      <c r="A109" s="112" t="s">
        <v>47</v>
      </c>
      <c r="B109" s="112" t="s">
        <v>224</v>
      </c>
      <c r="C109" s="112" t="s">
        <v>224</v>
      </c>
      <c r="D109" s="112" t="s">
        <v>529</v>
      </c>
      <c r="E109" s="112">
        <v>3192924332</v>
      </c>
      <c r="F109" s="112" t="s">
        <v>530</v>
      </c>
      <c r="G109" s="112" t="s">
        <v>649</v>
      </c>
      <c r="H109" s="112">
        <v>3506912630</v>
      </c>
      <c r="I109" s="112" t="s">
        <v>644</v>
      </c>
      <c r="J109" s="112" t="s">
        <v>667</v>
      </c>
      <c r="K109" s="112">
        <v>3134183591</v>
      </c>
      <c r="L109" s="112" t="s">
        <v>668</v>
      </c>
      <c r="M109" s="216">
        <v>44165</v>
      </c>
      <c r="N109" s="112" t="s">
        <v>335</v>
      </c>
      <c r="O109" s="112" t="s">
        <v>335</v>
      </c>
      <c r="P109" s="112" t="s">
        <v>335</v>
      </c>
      <c r="Q109" s="112"/>
      <c r="R109" s="112"/>
      <c r="S109" s="112"/>
      <c r="T109" s="112" t="s">
        <v>335</v>
      </c>
      <c r="U109" s="112" t="s">
        <v>335</v>
      </c>
      <c r="V109" s="112" t="s">
        <v>335</v>
      </c>
      <c r="W109" s="112" t="s">
        <v>427</v>
      </c>
      <c r="X109" s="112" t="s">
        <v>427</v>
      </c>
      <c r="Y109" s="112" t="s">
        <v>427</v>
      </c>
      <c r="Z109" s="112" t="s">
        <v>427</v>
      </c>
      <c r="AA109" s="112" t="s">
        <v>427</v>
      </c>
      <c r="AB109" s="112" t="s">
        <v>427</v>
      </c>
      <c r="AC109" s="112" t="s">
        <v>335</v>
      </c>
      <c r="AD109" s="112" t="s">
        <v>427</v>
      </c>
      <c r="AE109" s="112" t="s">
        <v>427</v>
      </c>
      <c r="AF109" s="112" t="s">
        <v>427</v>
      </c>
      <c r="AG109" s="112" t="s">
        <v>427</v>
      </c>
      <c r="AH109" s="112" t="s">
        <v>427</v>
      </c>
      <c r="AI109" s="112" t="s">
        <v>335</v>
      </c>
      <c r="AJ109" s="112" t="s">
        <v>427</v>
      </c>
      <c r="AK109" s="112" t="s">
        <v>427</v>
      </c>
      <c r="AL109" s="112" t="s">
        <v>335</v>
      </c>
      <c r="AM109" s="112" t="s">
        <v>428</v>
      </c>
      <c r="AN109" s="112" t="s">
        <v>335</v>
      </c>
      <c r="AO109" s="112" t="s">
        <v>335</v>
      </c>
      <c r="AP109" s="112" t="s">
        <v>428</v>
      </c>
      <c r="AQ109" s="112" t="s">
        <v>428</v>
      </c>
      <c r="AR109" s="112">
        <f t="shared" ref="AR109:AT109" si="124">COUNTIF(N109,"SI")</f>
        <v>1</v>
      </c>
      <c r="AS109" s="112">
        <f t="shared" si="124"/>
        <v>1</v>
      </c>
      <c r="AT109" s="112">
        <f t="shared" si="124"/>
        <v>1</v>
      </c>
      <c r="AU109" s="112">
        <f t="shared" si="97"/>
        <v>4</v>
      </c>
      <c r="AV109" s="112">
        <f t="shared" si="100"/>
        <v>4</v>
      </c>
      <c r="AW109" s="112">
        <f t="shared" si="82"/>
        <v>11</v>
      </c>
      <c r="AX109" s="167">
        <f t="shared" si="83"/>
        <v>0.7857142857142857</v>
      </c>
      <c r="AY109" s="269"/>
      <c r="AZ109" s="269"/>
      <c r="BA109" s="269"/>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19"/>
      <c r="CD109" s="119"/>
      <c r="CE109" s="119"/>
      <c r="CF109" s="119"/>
      <c r="CG109" s="119"/>
      <c r="CH109" s="119"/>
      <c r="CI109" s="119"/>
      <c r="CJ109" s="119"/>
      <c r="CK109" s="119"/>
      <c r="CL109" s="119"/>
      <c r="CM109" s="119"/>
      <c r="CN109" s="119"/>
      <c r="CO109" s="119"/>
      <c r="CP109" s="119"/>
      <c r="CQ109" s="119"/>
      <c r="CR109" s="119"/>
    </row>
    <row r="110" spans="1:96" ht="15.75" customHeight="1" x14ac:dyDescent="0.25"/>
    <row r="111" spans="1:96" ht="15.75" customHeight="1" x14ac:dyDescent="0.25"/>
    <row r="112" spans="1:96"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spans="87:87" ht="15.75" customHeight="1" x14ac:dyDescent="0.25"/>
    <row r="146" spans="87:87" ht="15.75" customHeight="1" x14ac:dyDescent="0.25"/>
    <row r="147" spans="87:87" ht="15.75" customHeight="1" x14ac:dyDescent="0.25"/>
    <row r="148" spans="87:87" ht="15.75" customHeight="1" x14ac:dyDescent="0.25"/>
    <row r="149" spans="87:87" ht="15.75" customHeight="1" x14ac:dyDescent="0.25"/>
    <row r="150" spans="87:87" ht="15.75" customHeight="1" x14ac:dyDescent="0.25"/>
    <row r="151" spans="87:87" ht="15.75" customHeight="1" x14ac:dyDescent="0.25"/>
    <row r="152" spans="87:87" ht="15.75" customHeight="1" x14ac:dyDescent="0.25">
      <c r="CI152" s="119" t="s">
        <v>335</v>
      </c>
    </row>
    <row r="153" spans="87:87" ht="15.75" customHeight="1" x14ac:dyDescent="0.25">
      <c r="CI153" s="119" t="s">
        <v>428</v>
      </c>
    </row>
    <row r="154" spans="87:87" ht="15.75" customHeight="1" x14ac:dyDescent="0.25">
      <c r="CI154" s="119" t="s">
        <v>427</v>
      </c>
    </row>
    <row r="155" spans="87:87" ht="15.75" customHeight="1" x14ac:dyDescent="0.25"/>
    <row r="156" spans="87:87" ht="15.75" customHeight="1" x14ac:dyDescent="0.25"/>
    <row r="157" spans="87:87" ht="15.75" customHeight="1" x14ac:dyDescent="0.25"/>
    <row r="158" spans="87:87" ht="15.75" customHeight="1" x14ac:dyDescent="0.25"/>
    <row r="159" spans="87:87" ht="15.75" customHeight="1" x14ac:dyDescent="0.25"/>
    <row r="160" spans="87:87"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sheetData>
  <autoFilter ref="A4:CR109" xr:uid="{00000000-0009-0000-0000-000008000000}"/>
  <mergeCells count="6">
    <mergeCell ref="A2:AQ2"/>
    <mergeCell ref="AR2:AX3"/>
    <mergeCell ref="AY2:BA3"/>
    <mergeCell ref="A3:M3"/>
    <mergeCell ref="T3:AH3"/>
    <mergeCell ref="AI3:AQ3"/>
  </mergeCells>
  <conditionalFormatting sqref="AW5:AW34 AW37:AW38 AW40:AW41 AW43:AW45 AW47 AW49:AW50 AW52:AW53 AW55 AW57:AW58 AW60:AW68 AW70:AW89 AW98">
    <cfRule type="cellIs" dxfId="8" priority="8" operator="between">
      <formula>9</formula>
      <formula>11</formula>
    </cfRule>
  </conditionalFormatting>
  <conditionalFormatting sqref="AW5:AW34 AW37:AW38 AW40:AW41 AW43:AW45 AW47 AW49:AW50 AW52:AW53 AW55 AW57:AW58 AW60:AW68">
    <cfRule type="cellIs" dxfId="7" priority="9" operator="lessThanOrEqual">
      <formula>8</formula>
    </cfRule>
  </conditionalFormatting>
  <conditionalFormatting sqref="AW70:AW109">
    <cfRule type="cellIs" dxfId="6" priority="3" operator="lessThanOrEqual">
      <formula>8</formula>
    </cfRule>
  </conditionalFormatting>
  <conditionalFormatting sqref="AW90:AW109">
    <cfRule type="cellIs" dxfId="5" priority="1" operator="greaterThanOrEqual">
      <formula>13</formula>
    </cfRule>
    <cfRule type="cellIs" dxfId="4" priority="2" operator="between">
      <formula>9</formula>
      <formula>12</formula>
    </cfRule>
  </conditionalFormatting>
  <conditionalFormatting sqref="AW98 AW5:AW34 AW37:AW38 AW40:AW41 AW43:AW45 AW47 AW49:AW50 AW52:AW53 AW55 AW57:AW58 AW60:AW68 AW70:AW89">
    <cfRule type="cellIs" dxfId="3" priority="7" operator="greaterThanOrEqual">
      <formula>12</formula>
    </cfRule>
  </conditionalFormatting>
  <conditionalFormatting sqref="AX5:AX34 AX37:AX38 AX40:AX41 AX43:AX45 AX47 AX49:AX50 AX52:AX53 AX55 AX57:AX58 AX60:AX68 AX70:AX109">
    <cfRule type="cellIs" dxfId="2" priority="10" operator="greaterThanOrEqual">
      <formula>0.81</formula>
    </cfRule>
    <cfRule type="cellIs" dxfId="1" priority="11" operator="between">
      <formula>0.54</formula>
      <formula>0.8</formula>
    </cfRule>
    <cfRule type="cellIs" dxfId="0" priority="12" operator="lessThanOrEqual">
      <formula>0.53</formula>
    </cfRule>
  </conditionalFormatting>
  <dataValidations count="2">
    <dataValidation type="list" allowBlank="1" showErrorMessage="1" sqref="N5:U12 AI5:AI13 AI14:AJ14 N13:V20 N21:U34 AI15:AI34 AM5:AQ34 N37:U38 AI37:AI38 AM37:AQ38 N40:U41 AI40:AI41 AM40:AQ41 N43:U45 AI43:AI45 AM43:AQ45 N47:U47 AI47 AM47:AQ47 N49:U50 AI49:AI50 AM49:AQ50 N52:U53 AI52:AI53 AM52:AQ53 N55:U55 AI55 AM55:AQ55 N57:U58 AI57:AI58 AM57:AQ58 N60:U68 AI60:AI68 AM60:AQ68 N70:U72 N73:V76 N77:U77 N78:V79 N80:U80 N81:V81 N82:U87 N88:V92 N93:U109 AI70:AI109 AM70:AQ109" xr:uid="{00000000-0002-0000-0800-000000000000}">
      <formula1>$CI$152:$CI$153</formula1>
    </dataValidation>
    <dataValidation type="list" allowBlank="1" showErrorMessage="1" sqref="V5:AH12 AJ5:AL13 AK14:AL14 W13:AH20 V21:AH34 AJ15:AL34 V37:AH38 AJ37:AL38 V40:AH41 AJ40:AL41 V43:AH45 AJ43:AL45 V47:AH47 AJ47:AL47 V49:AH50 AJ49:AL50 V52:AH53 AJ52:AL53 V55:AH55 AJ55:AL55 V57:AH58 AJ57:AL58 V60:AH68 AJ60:AL68 V70:AH72 W73:AH76 V77:AH77 W78:AH79 V80:AH80 W81:AH81 V82:AH87 W88:AH92 V93:AH109 AJ70:AL109" xr:uid="{00000000-0002-0000-0800-000001000000}">
      <formula1>$CI$152:$CI$154</formula1>
    </dataValidation>
  </dataValidations>
  <hyperlinks>
    <hyperlink ref="L5" r:id="rId1" xr:uid="{00000000-0004-0000-0800-000000000000}"/>
    <hyperlink ref="L6" r:id="rId2" xr:uid="{00000000-0004-0000-0800-000001000000}"/>
    <hyperlink ref="L7" r:id="rId3" xr:uid="{00000000-0004-0000-0800-000002000000}"/>
    <hyperlink ref="L8" r:id="rId4" xr:uid="{00000000-0004-0000-0800-000003000000}"/>
    <hyperlink ref="L9" r:id="rId5" xr:uid="{00000000-0004-0000-0800-000004000000}"/>
    <hyperlink ref="L10" r:id="rId6" xr:uid="{00000000-0004-0000-0800-000005000000}"/>
    <hyperlink ref="L11" r:id="rId7" xr:uid="{00000000-0004-0000-0800-000006000000}"/>
    <hyperlink ref="L52" r:id="rId8" xr:uid="{00000000-0004-0000-0800-000007000000}"/>
    <hyperlink ref="L62" r:id="rId9" xr:uid="{00000000-0004-0000-0800-000008000000}"/>
    <hyperlink ref="L82" r:id="rId10" xr:uid="{00000000-0004-0000-0800-000009000000}"/>
    <hyperlink ref="L84" r:id="rId11" xr:uid="{00000000-0004-0000-0800-00000A000000}"/>
    <hyperlink ref="L86" r:id="rId12" xr:uid="{00000000-0004-0000-0800-00000B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441" t="s">
        <v>669</v>
      </c>
      <c r="B2" s="418"/>
      <c r="C2" s="418"/>
      <c r="D2" s="418"/>
      <c r="E2" s="418"/>
      <c r="F2" s="418"/>
      <c r="G2" s="418"/>
      <c r="H2" s="418"/>
      <c r="I2" s="418"/>
      <c r="J2" s="418"/>
      <c r="K2" s="418"/>
      <c r="L2" s="418"/>
      <c r="M2" s="418"/>
      <c r="N2" s="419"/>
    </row>
    <row r="3" spans="1:14" ht="14.25" customHeight="1" x14ac:dyDescent="0.25">
      <c r="A3" s="133" t="s">
        <v>340</v>
      </c>
      <c r="B3" s="134" t="s">
        <v>341</v>
      </c>
      <c r="C3" s="144" t="s">
        <v>164</v>
      </c>
      <c r="D3" s="144" t="s">
        <v>165</v>
      </c>
      <c r="E3" s="144" t="s">
        <v>166</v>
      </c>
      <c r="F3" s="144" t="s">
        <v>167</v>
      </c>
      <c r="G3" s="144" t="s">
        <v>172</v>
      </c>
      <c r="H3" s="144" t="s">
        <v>175</v>
      </c>
      <c r="I3" s="144" t="s">
        <v>178</v>
      </c>
      <c r="J3" s="270" t="s">
        <v>670</v>
      </c>
      <c r="K3" s="144" t="s">
        <v>208</v>
      </c>
      <c r="L3" s="144" t="s">
        <v>211</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1</v>
      </c>
      <c r="F10" s="139">
        <v>1</v>
      </c>
      <c r="G10" s="139">
        <v>1</v>
      </c>
      <c r="H10" s="139">
        <v>1</v>
      </c>
      <c r="I10" s="139">
        <v>1</v>
      </c>
      <c r="J10" s="139">
        <v>1</v>
      </c>
      <c r="K10" s="139">
        <v>1</v>
      </c>
      <c r="L10" s="139">
        <v>1</v>
      </c>
      <c r="M10" s="113">
        <f t="shared" si="0"/>
        <v>8</v>
      </c>
      <c r="N10" s="130">
        <f t="shared" si="1"/>
        <v>0.8</v>
      </c>
    </row>
    <row r="11" spans="1:14" ht="14.25" customHeight="1" x14ac:dyDescent="0.25">
      <c r="A11" s="147">
        <v>8</v>
      </c>
      <c r="B11" s="148" t="s">
        <v>362</v>
      </c>
      <c r="C11" s="139">
        <v>0</v>
      </c>
      <c r="D11" s="139">
        <v>0</v>
      </c>
      <c r="E11" s="139">
        <v>0</v>
      </c>
      <c r="F11" s="139">
        <v>0</v>
      </c>
      <c r="G11" s="139">
        <v>0</v>
      </c>
      <c r="H11" s="139">
        <v>0</v>
      </c>
      <c r="I11" s="139">
        <v>1</v>
      </c>
      <c r="J11" s="139">
        <v>0</v>
      </c>
      <c r="K11" s="139">
        <v>0</v>
      </c>
      <c r="L11" s="139">
        <v>0</v>
      </c>
      <c r="M11" s="113">
        <f t="shared" si="0"/>
        <v>1</v>
      </c>
      <c r="N11" s="130">
        <f t="shared" si="1"/>
        <v>0.1</v>
      </c>
    </row>
    <row r="12" spans="1:14" ht="14.25" customHeight="1" x14ac:dyDescent="0.25">
      <c r="A12" s="147">
        <v>9</v>
      </c>
      <c r="B12" s="148" t="s">
        <v>353</v>
      </c>
      <c r="C12" s="139">
        <v>1</v>
      </c>
      <c r="D12" s="139">
        <v>1</v>
      </c>
      <c r="E12" s="139">
        <v>1</v>
      </c>
      <c r="F12" s="139">
        <v>1</v>
      </c>
      <c r="G12" s="139">
        <v>1</v>
      </c>
      <c r="H12" s="139">
        <v>1</v>
      </c>
      <c r="I12" s="139">
        <v>1</v>
      </c>
      <c r="J12" s="139">
        <v>1</v>
      </c>
      <c r="K12" s="139">
        <v>1</v>
      </c>
      <c r="L12" s="139">
        <v>1</v>
      </c>
      <c r="M12" s="113">
        <f t="shared" si="0"/>
        <v>10</v>
      </c>
      <c r="N12" s="130">
        <f t="shared" si="1"/>
        <v>1</v>
      </c>
    </row>
    <row r="13" spans="1:14" ht="14.25" customHeight="1" x14ac:dyDescent="0.25">
      <c r="A13" s="147">
        <v>10</v>
      </c>
      <c r="B13" s="148" t="s">
        <v>354</v>
      </c>
      <c r="C13" s="139">
        <v>0</v>
      </c>
      <c r="D13" s="139">
        <v>0</v>
      </c>
      <c r="E13" s="139">
        <v>0</v>
      </c>
      <c r="F13" s="139">
        <v>0</v>
      </c>
      <c r="G13" s="139">
        <v>0</v>
      </c>
      <c r="H13" s="113">
        <v>1</v>
      </c>
      <c r="I13" s="139">
        <v>0</v>
      </c>
      <c r="J13" s="139">
        <v>0</v>
      </c>
      <c r="K13" s="139">
        <v>0</v>
      </c>
      <c r="L13" s="139">
        <v>0</v>
      </c>
      <c r="M13" s="113">
        <f t="shared" si="0"/>
        <v>1</v>
      </c>
      <c r="N13" s="130">
        <f t="shared" si="1"/>
        <v>0.1</v>
      </c>
    </row>
    <row r="14" spans="1:14" ht="14.25" customHeight="1" x14ac:dyDescent="0.25">
      <c r="A14" s="147">
        <v>11</v>
      </c>
      <c r="B14" s="148" t="s">
        <v>355</v>
      </c>
      <c r="C14" s="113">
        <v>0</v>
      </c>
      <c r="D14" s="139">
        <v>1</v>
      </c>
      <c r="E14" s="139">
        <v>1</v>
      </c>
      <c r="F14" s="139">
        <v>1</v>
      </c>
      <c r="G14" s="139">
        <v>1</v>
      </c>
      <c r="H14" s="113">
        <v>0</v>
      </c>
      <c r="I14" s="139">
        <v>1</v>
      </c>
      <c r="J14" s="139">
        <v>1</v>
      </c>
      <c r="K14" s="139">
        <v>1</v>
      </c>
      <c r="L14" s="139">
        <v>1</v>
      </c>
      <c r="M14" s="113">
        <f t="shared" si="0"/>
        <v>8</v>
      </c>
      <c r="N14" s="130">
        <f t="shared" si="1"/>
        <v>0.8</v>
      </c>
    </row>
    <row r="15" spans="1:14" ht="14.25" customHeight="1" x14ac:dyDescent="0.25">
      <c r="A15" s="147">
        <v>12</v>
      </c>
      <c r="B15" s="148" t="s">
        <v>356</v>
      </c>
      <c r="C15" s="113">
        <v>0</v>
      </c>
      <c r="D15" s="113">
        <v>1</v>
      </c>
      <c r="E15" s="113">
        <v>1</v>
      </c>
      <c r="F15" s="113">
        <v>1</v>
      </c>
      <c r="G15" s="113">
        <v>0</v>
      </c>
      <c r="H15" s="113">
        <v>0</v>
      </c>
      <c r="I15" s="113">
        <v>0</v>
      </c>
      <c r="J15" s="113">
        <v>0</v>
      </c>
      <c r="K15" s="113">
        <v>0</v>
      </c>
      <c r="L15" s="113">
        <v>1</v>
      </c>
      <c r="M15" s="113">
        <f t="shared" si="0"/>
        <v>4</v>
      </c>
      <c r="N15" s="130">
        <f t="shared" si="1"/>
        <v>0.4</v>
      </c>
    </row>
    <row r="16" spans="1:14" ht="14.25" customHeight="1" x14ac:dyDescent="0.25">
      <c r="A16" s="149">
        <v>13</v>
      </c>
      <c r="B16" s="148" t="s">
        <v>357</v>
      </c>
      <c r="C16" s="113">
        <v>0</v>
      </c>
      <c r="D16" s="113">
        <v>0</v>
      </c>
      <c r="E16" s="113">
        <v>1</v>
      </c>
      <c r="F16" s="113">
        <v>0</v>
      </c>
      <c r="G16" s="113">
        <v>0</v>
      </c>
      <c r="H16" s="113">
        <v>1</v>
      </c>
      <c r="I16" s="113">
        <v>1</v>
      </c>
      <c r="J16" s="113">
        <v>1</v>
      </c>
      <c r="K16" s="113">
        <v>1</v>
      </c>
      <c r="L16" s="113">
        <v>0</v>
      </c>
      <c r="M16" s="113">
        <f t="shared" si="0"/>
        <v>5</v>
      </c>
      <c r="N16" s="130">
        <f t="shared" si="1"/>
        <v>0.5</v>
      </c>
    </row>
    <row r="17" spans="1:15" ht="14.25" customHeight="1" x14ac:dyDescent="0.25">
      <c r="A17" s="149">
        <v>14</v>
      </c>
      <c r="B17" s="148" t="s">
        <v>358</v>
      </c>
      <c r="C17" s="113">
        <v>0</v>
      </c>
      <c r="D17" s="113">
        <v>1</v>
      </c>
      <c r="E17" s="113">
        <v>1</v>
      </c>
      <c r="F17" s="113">
        <v>1</v>
      </c>
      <c r="G17" s="113">
        <v>1</v>
      </c>
      <c r="H17" s="113">
        <v>1</v>
      </c>
      <c r="I17" s="113">
        <v>1</v>
      </c>
      <c r="J17" s="113">
        <v>1</v>
      </c>
      <c r="K17" s="113">
        <v>1</v>
      </c>
      <c r="L17" s="113">
        <v>1</v>
      </c>
      <c r="M17" s="113">
        <f t="shared" si="0"/>
        <v>9</v>
      </c>
      <c r="N17" s="130">
        <f t="shared" si="1"/>
        <v>0.9</v>
      </c>
    </row>
    <row r="18" spans="1:15" ht="14.25" customHeight="1" x14ac:dyDescent="0.25">
      <c r="A18" s="149">
        <v>15</v>
      </c>
      <c r="B18" s="148" t="s">
        <v>359</v>
      </c>
      <c r="C18" s="113">
        <v>0</v>
      </c>
      <c r="D18" s="113">
        <v>1</v>
      </c>
      <c r="E18" s="113">
        <v>1</v>
      </c>
      <c r="F18" s="113">
        <v>1</v>
      </c>
      <c r="G18" s="113">
        <v>0</v>
      </c>
      <c r="H18" s="113">
        <v>1</v>
      </c>
      <c r="I18" s="113">
        <v>1</v>
      </c>
      <c r="J18" s="113">
        <v>1</v>
      </c>
      <c r="K18" s="113">
        <v>1</v>
      </c>
      <c r="L18" s="113">
        <v>0</v>
      </c>
      <c r="M18" s="113">
        <f t="shared" si="0"/>
        <v>7</v>
      </c>
      <c r="N18" s="130">
        <f t="shared" si="1"/>
        <v>0.7</v>
      </c>
    </row>
    <row r="19" spans="1:15" ht="14.25" customHeight="1" x14ac:dyDescent="0.25">
      <c r="A19" s="149">
        <v>16</v>
      </c>
      <c r="B19" s="148" t="s">
        <v>360</v>
      </c>
      <c r="C19" s="113">
        <v>0</v>
      </c>
      <c r="D19" s="113">
        <v>1</v>
      </c>
      <c r="E19" s="113">
        <v>1</v>
      </c>
      <c r="F19" s="113">
        <v>0</v>
      </c>
      <c r="G19" s="113">
        <v>0</v>
      </c>
      <c r="H19" s="113">
        <v>1</v>
      </c>
      <c r="I19" s="113">
        <v>1</v>
      </c>
      <c r="J19" s="113">
        <v>1</v>
      </c>
      <c r="K19" s="113">
        <v>0</v>
      </c>
      <c r="L19" s="113">
        <v>0</v>
      </c>
      <c r="M19" s="113">
        <f t="shared" si="0"/>
        <v>5</v>
      </c>
      <c r="N19" s="130">
        <f t="shared" si="1"/>
        <v>0.5</v>
      </c>
    </row>
    <row r="20" spans="1:15" ht="14.25" customHeight="1" x14ac:dyDescent="0.25">
      <c r="A20" s="119"/>
      <c r="B20" s="141" t="s">
        <v>342</v>
      </c>
      <c r="C20" s="113">
        <f t="shared" ref="C20:L20" si="2">SUM(C4:C19)</f>
        <v>7</v>
      </c>
      <c r="D20" s="113">
        <f t="shared" si="2"/>
        <v>12</v>
      </c>
      <c r="E20" s="113">
        <f t="shared" si="2"/>
        <v>14</v>
      </c>
      <c r="F20" s="113">
        <f t="shared" si="2"/>
        <v>12</v>
      </c>
      <c r="G20" s="113">
        <f t="shared" si="2"/>
        <v>10</v>
      </c>
      <c r="H20" s="113">
        <f t="shared" si="2"/>
        <v>13</v>
      </c>
      <c r="I20" s="113">
        <f t="shared" si="2"/>
        <v>14</v>
      </c>
      <c r="J20" s="113">
        <f t="shared" si="2"/>
        <v>13</v>
      </c>
      <c r="K20" s="113">
        <f t="shared" si="2"/>
        <v>12</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000"/>
  <sheetViews>
    <sheetView workbookViewId="0"/>
  </sheetViews>
  <sheetFormatPr baseColWidth="10" defaultColWidth="14.42578125" defaultRowHeight="15" customHeight="1" x14ac:dyDescent="0.25"/>
  <cols>
    <col min="1" max="1" width="12.140625" customWidth="1"/>
    <col min="2" max="2" width="29.140625" customWidth="1"/>
    <col min="3" max="3" width="13" customWidth="1"/>
    <col min="4" max="6" width="12.140625" customWidth="1"/>
    <col min="7" max="7" width="13.5703125" customWidth="1"/>
    <col min="8"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441" t="s">
        <v>671</v>
      </c>
      <c r="B2" s="418"/>
      <c r="C2" s="418"/>
      <c r="D2" s="418"/>
      <c r="E2" s="418"/>
      <c r="F2" s="418"/>
      <c r="G2" s="418"/>
      <c r="H2" s="418"/>
      <c r="I2" s="418"/>
      <c r="J2" s="418"/>
      <c r="K2" s="418"/>
      <c r="L2" s="418"/>
      <c r="M2" s="418"/>
      <c r="N2" s="419"/>
    </row>
    <row r="3" spans="1:14" ht="34.5" customHeight="1" x14ac:dyDescent="0.25">
      <c r="A3" s="133" t="s">
        <v>340</v>
      </c>
      <c r="B3" s="134" t="s">
        <v>341</v>
      </c>
      <c r="C3" s="270" t="s">
        <v>215</v>
      </c>
      <c r="D3" s="270" t="s">
        <v>216</v>
      </c>
      <c r="E3" s="270" t="s">
        <v>217</v>
      </c>
      <c r="F3" s="270" t="s">
        <v>218</v>
      </c>
      <c r="G3" s="270" t="s">
        <v>219</v>
      </c>
      <c r="H3" s="270" t="s">
        <v>220</v>
      </c>
      <c r="I3" s="270" t="s">
        <v>221</v>
      </c>
      <c r="J3" s="270" t="s">
        <v>222</v>
      </c>
      <c r="K3" s="270" t="s">
        <v>223</v>
      </c>
      <c r="L3" s="270" t="s">
        <v>224</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0</v>
      </c>
      <c r="G10" s="139">
        <v>0</v>
      </c>
      <c r="H10" s="139">
        <v>0</v>
      </c>
      <c r="I10" s="139">
        <v>0</v>
      </c>
      <c r="J10" s="139">
        <v>0</v>
      </c>
      <c r="K10" s="139">
        <v>1</v>
      </c>
      <c r="L10" s="139">
        <v>0</v>
      </c>
      <c r="M10" s="113">
        <f t="shared" si="0"/>
        <v>1</v>
      </c>
      <c r="N10" s="130">
        <f t="shared" si="1"/>
        <v>0.1</v>
      </c>
    </row>
    <row r="11" spans="1:14" ht="14.25" customHeight="1" x14ac:dyDescent="0.25">
      <c r="A11" s="147">
        <v>8</v>
      </c>
      <c r="B11" s="148" t="s">
        <v>351</v>
      </c>
      <c r="C11" s="139">
        <v>1</v>
      </c>
      <c r="D11" s="139">
        <v>1</v>
      </c>
      <c r="E11" s="139">
        <v>1</v>
      </c>
      <c r="F11" s="139">
        <v>1</v>
      </c>
      <c r="G11" s="139">
        <v>1</v>
      </c>
      <c r="H11" s="139">
        <v>1</v>
      </c>
      <c r="I11" s="139">
        <v>1</v>
      </c>
      <c r="J11" s="139">
        <v>1</v>
      </c>
      <c r="K11" s="139">
        <v>1</v>
      </c>
      <c r="L11" s="139">
        <v>1</v>
      </c>
      <c r="M11" s="113">
        <f t="shared" si="0"/>
        <v>10</v>
      </c>
      <c r="N11" s="130">
        <f t="shared" si="1"/>
        <v>1</v>
      </c>
    </row>
    <row r="12" spans="1:14" ht="14.25" customHeight="1" x14ac:dyDescent="0.25">
      <c r="A12" s="147">
        <v>9</v>
      </c>
      <c r="B12" s="148" t="s">
        <v>353</v>
      </c>
      <c r="C12" s="139">
        <v>1</v>
      </c>
      <c r="D12" s="139">
        <v>1</v>
      </c>
      <c r="E12" s="139">
        <v>1</v>
      </c>
      <c r="F12" s="139">
        <v>1</v>
      </c>
      <c r="G12" s="139">
        <v>1</v>
      </c>
      <c r="H12" s="139">
        <v>1</v>
      </c>
      <c r="I12" s="139">
        <v>1</v>
      </c>
      <c r="J12" s="139">
        <v>0</v>
      </c>
      <c r="K12" s="139">
        <v>1</v>
      </c>
      <c r="L12" s="139">
        <v>1</v>
      </c>
      <c r="M12" s="113">
        <f t="shared" si="0"/>
        <v>9</v>
      </c>
      <c r="N12" s="130">
        <f t="shared" si="1"/>
        <v>0.9</v>
      </c>
    </row>
    <row r="13" spans="1:14" ht="14.25" customHeight="1" x14ac:dyDescent="0.25">
      <c r="A13" s="147">
        <v>10</v>
      </c>
      <c r="B13" s="148" t="s">
        <v>354</v>
      </c>
      <c r="C13" s="139">
        <v>0</v>
      </c>
      <c r="D13" s="139">
        <v>0</v>
      </c>
      <c r="E13" s="139">
        <v>0</v>
      </c>
      <c r="F13" s="139">
        <v>0</v>
      </c>
      <c r="G13" s="139">
        <v>0</v>
      </c>
      <c r="H13" s="139">
        <v>0</v>
      </c>
      <c r="I13" s="139">
        <v>0</v>
      </c>
      <c r="J13" s="139">
        <v>0</v>
      </c>
      <c r="K13" s="139">
        <v>0</v>
      </c>
      <c r="L13" s="139">
        <v>0</v>
      </c>
      <c r="M13" s="113">
        <f t="shared" si="0"/>
        <v>0</v>
      </c>
      <c r="N13" s="130">
        <f t="shared" si="1"/>
        <v>0</v>
      </c>
    </row>
    <row r="14" spans="1:14" ht="14.25" customHeight="1" x14ac:dyDescent="0.25">
      <c r="A14" s="147">
        <v>11</v>
      </c>
      <c r="B14" s="148" t="s">
        <v>355</v>
      </c>
      <c r="C14" s="139">
        <v>1</v>
      </c>
      <c r="D14" s="139">
        <v>1</v>
      </c>
      <c r="E14" s="139">
        <v>1</v>
      </c>
      <c r="F14" s="139">
        <v>1</v>
      </c>
      <c r="G14" s="139">
        <v>1</v>
      </c>
      <c r="H14" s="139">
        <v>1</v>
      </c>
      <c r="I14" s="139">
        <v>1</v>
      </c>
      <c r="J14" s="139">
        <v>1</v>
      </c>
      <c r="K14" s="139">
        <v>1</v>
      </c>
      <c r="L14" s="139">
        <v>1</v>
      </c>
      <c r="M14" s="113">
        <f t="shared" si="0"/>
        <v>10</v>
      </c>
      <c r="N14" s="130">
        <f t="shared" si="1"/>
        <v>1</v>
      </c>
    </row>
    <row r="15" spans="1:14" ht="14.25" customHeight="1" x14ac:dyDescent="0.25">
      <c r="A15" s="147">
        <v>12</v>
      </c>
      <c r="B15" s="148" t="s">
        <v>356</v>
      </c>
      <c r="C15" s="113">
        <v>1</v>
      </c>
      <c r="D15" s="113">
        <v>0</v>
      </c>
      <c r="E15" s="113">
        <v>1</v>
      </c>
      <c r="F15" s="113">
        <v>1</v>
      </c>
      <c r="G15" s="113">
        <v>0</v>
      </c>
      <c r="H15" s="113">
        <v>0</v>
      </c>
      <c r="I15" s="113">
        <v>0</v>
      </c>
      <c r="J15" s="113">
        <v>0</v>
      </c>
      <c r="K15" s="113">
        <v>0</v>
      </c>
      <c r="L15" s="113">
        <v>0</v>
      </c>
      <c r="M15" s="113">
        <f t="shared" si="0"/>
        <v>3</v>
      </c>
      <c r="N15" s="130">
        <f t="shared" si="1"/>
        <v>0.3</v>
      </c>
    </row>
    <row r="16" spans="1:14" ht="14.25" customHeight="1" x14ac:dyDescent="0.25">
      <c r="A16" s="149">
        <v>13</v>
      </c>
      <c r="B16" s="148" t="s">
        <v>357</v>
      </c>
      <c r="C16" s="113">
        <v>1</v>
      </c>
      <c r="D16" s="113">
        <v>1</v>
      </c>
      <c r="E16" s="113">
        <v>1</v>
      </c>
      <c r="F16" s="113">
        <v>0</v>
      </c>
      <c r="G16" s="113">
        <v>1</v>
      </c>
      <c r="H16" s="113">
        <v>0</v>
      </c>
      <c r="I16" s="113">
        <v>1</v>
      </c>
      <c r="J16" s="113">
        <v>1</v>
      </c>
      <c r="K16" s="113">
        <v>1</v>
      </c>
      <c r="L16" s="113">
        <v>1</v>
      </c>
      <c r="M16" s="113">
        <f t="shared" si="0"/>
        <v>8</v>
      </c>
      <c r="N16" s="130">
        <f t="shared" si="1"/>
        <v>0.8</v>
      </c>
    </row>
    <row r="17" spans="1:15" ht="14.25" customHeight="1" x14ac:dyDescent="0.25">
      <c r="A17" s="149">
        <v>14</v>
      </c>
      <c r="B17" s="148" t="s">
        <v>358</v>
      </c>
      <c r="C17" s="113">
        <v>1</v>
      </c>
      <c r="D17" s="113">
        <v>1</v>
      </c>
      <c r="E17" s="113">
        <v>1</v>
      </c>
      <c r="F17" s="113">
        <v>1</v>
      </c>
      <c r="G17" s="113">
        <v>1</v>
      </c>
      <c r="H17" s="113">
        <v>0</v>
      </c>
      <c r="I17" s="113">
        <v>1</v>
      </c>
      <c r="J17" s="113">
        <v>1</v>
      </c>
      <c r="K17" s="113">
        <v>1</v>
      </c>
      <c r="L17" s="113">
        <v>1</v>
      </c>
      <c r="M17" s="113">
        <f t="shared" si="0"/>
        <v>9</v>
      </c>
      <c r="N17" s="130">
        <f t="shared" si="1"/>
        <v>0.9</v>
      </c>
    </row>
    <row r="18" spans="1:15" ht="14.25" customHeight="1" x14ac:dyDescent="0.25">
      <c r="A18" s="149">
        <v>15</v>
      </c>
      <c r="B18" s="148" t="s">
        <v>359</v>
      </c>
      <c r="C18" s="113">
        <v>1</v>
      </c>
      <c r="D18" s="113">
        <v>1</v>
      </c>
      <c r="E18" s="113">
        <v>1</v>
      </c>
      <c r="F18" s="113">
        <v>1</v>
      </c>
      <c r="G18" s="113">
        <v>0</v>
      </c>
      <c r="H18" s="113">
        <v>0</v>
      </c>
      <c r="I18" s="113">
        <v>1</v>
      </c>
      <c r="J18" s="113">
        <v>1</v>
      </c>
      <c r="K18" s="113">
        <v>1</v>
      </c>
      <c r="L18" s="113">
        <v>0</v>
      </c>
      <c r="M18" s="113">
        <f t="shared" si="0"/>
        <v>7</v>
      </c>
      <c r="N18" s="130">
        <f t="shared" si="1"/>
        <v>0.7</v>
      </c>
    </row>
    <row r="19" spans="1:15" ht="14.25" customHeight="1" x14ac:dyDescent="0.25">
      <c r="A19" s="149">
        <v>16</v>
      </c>
      <c r="B19" s="148" t="s">
        <v>360</v>
      </c>
      <c r="C19" s="113">
        <v>0</v>
      </c>
      <c r="D19" s="113">
        <v>0</v>
      </c>
      <c r="E19" s="113">
        <v>0</v>
      </c>
      <c r="F19" s="113">
        <v>1</v>
      </c>
      <c r="G19" s="113">
        <v>0</v>
      </c>
      <c r="H19" s="113">
        <v>0</v>
      </c>
      <c r="I19" s="113">
        <v>1</v>
      </c>
      <c r="J19" s="113">
        <v>0</v>
      </c>
      <c r="K19" s="113">
        <v>0</v>
      </c>
      <c r="L19" s="113">
        <v>0</v>
      </c>
      <c r="M19" s="113">
        <f t="shared" si="0"/>
        <v>2</v>
      </c>
      <c r="N19" s="130">
        <f t="shared" si="1"/>
        <v>0.2</v>
      </c>
    </row>
    <row r="20" spans="1:15" ht="14.25" customHeight="1" x14ac:dyDescent="0.25">
      <c r="A20" s="119"/>
      <c r="B20" s="141" t="s">
        <v>342</v>
      </c>
      <c r="C20" s="113">
        <f t="shared" ref="C20:L20" si="2">SUM(C4:C19)</f>
        <v>13</v>
      </c>
      <c r="D20" s="113">
        <f t="shared" si="2"/>
        <v>12</v>
      </c>
      <c r="E20" s="113">
        <f t="shared" si="2"/>
        <v>13</v>
      </c>
      <c r="F20" s="113">
        <f t="shared" si="2"/>
        <v>13</v>
      </c>
      <c r="G20" s="113">
        <f t="shared" si="2"/>
        <v>11</v>
      </c>
      <c r="H20" s="113">
        <f t="shared" si="2"/>
        <v>9</v>
      </c>
      <c r="I20" s="113">
        <f t="shared" si="2"/>
        <v>13</v>
      </c>
      <c r="J20" s="113">
        <f t="shared" si="2"/>
        <v>11</v>
      </c>
      <c r="K20" s="113">
        <f t="shared" si="2"/>
        <v>13</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2" width="12.140625" customWidth="1"/>
    <col min="13" max="13" width="20.85546875" customWidth="1"/>
  </cols>
  <sheetData>
    <row r="1" spans="1:12" ht="14.25" customHeight="1" x14ac:dyDescent="0.25"/>
    <row r="2" spans="1:12" ht="14.25" customHeight="1" x14ac:dyDescent="0.25">
      <c r="A2" s="441" t="s">
        <v>672</v>
      </c>
      <c r="B2" s="418"/>
      <c r="C2" s="418"/>
      <c r="D2" s="418"/>
      <c r="E2" s="418"/>
      <c r="F2" s="418"/>
      <c r="G2" s="418"/>
      <c r="H2" s="418"/>
      <c r="I2" s="418"/>
      <c r="J2" s="418"/>
      <c r="K2" s="418"/>
      <c r="L2" s="419"/>
    </row>
    <row r="3" spans="1:12" ht="14.25" customHeight="1" x14ac:dyDescent="0.25">
      <c r="A3" s="133" t="s">
        <v>340</v>
      </c>
      <c r="B3" s="134" t="s">
        <v>341</v>
      </c>
      <c r="C3" s="144" t="s">
        <v>133</v>
      </c>
      <c r="D3" s="144" t="s">
        <v>134</v>
      </c>
      <c r="E3" s="144" t="s">
        <v>135</v>
      </c>
      <c r="F3" s="144" t="s">
        <v>136</v>
      </c>
      <c r="G3" s="144" t="s">
        <v>137</v>
      </c>
      <c r="H3" s="144" t="s">
        <v>138</v>
      </c>
      <c r="I3" s="144" t="s">
        <v>139</v>
      </c>
      <c r="J3" s="144" t="s">
        <v>140</v>
      </c>
      <c r="K3" s="136" t="s">
        <v>342</v>
      </c>
      <c r="L3" s="136" t="s">
        <v>343</v>
      </c>
    </row>
    <row r="4" spans="1:12" ht="14.25" customHeight="1" x14ac:dyDescent="0.25">
      <c r="A4" s="147">
        <v>1</v>
      </c>
      <c r="B4" s="148" t="s">
        <v>344</v>
      </c>
      <c r="C4" s="139">
        <v>1</v>
      </c>
      <c r="D4" s="139">
        <v>1</v>
      </c>
      <c r="E4" s="139">
        <v>1</v>
      </c>
      <c r="F4" s="139">
        <v>1</v>
      </c>
      <c r="G4" s="139">
        <v>1</v>
      </c>
      <c r="H4" s="139">
        <v>1</v>
      </c>
      <c r="I4" s="139">
        <v>1</v>
      </c>
      <c r="J4" s="139">
        <v>1</v>
      </c>
      <c r="K4" s="113">
        <f t="shared" ref="K4:K18" si="0">SUM(C4:J4)</f>
        <v>8</v>
      </c>
      <c r="L4" s="130">
        <f t="shared" ref="L4:L18" si="1">K4/8</f>
        <v>1</v>
      </c>
    </row>
    <row r="5" spans="1:12" ht="14.25" customHeight="1" x14ac:dyDescent="0.25">
      <c r="A5" s="149">
        <v>2</v>
      </c>
      <c r="B5" s="148" t="s">
        <v>345</v>
      </c>
      <c r="C5" s="139">
        <v>1</v>
      </c>
      <c r="D5" s="139">
        <v>1</v>
      </c>
      <c r="E5" s="139">
        <v>1</v>
      </c>
      <c r="F5" s="139">
        <v>1</v>
      </c>
      <c r="G5" s="139">
        <v>1</v>
      </c>
      <c r="H5" s="139">
        <v>1</v>
      </c>
      <c r="I5" s="139">
        <v>1</v>
      </c>
      <c r="J5" s="139">
        <v>1</v>
      </c>
      <c r="K5" s="113">
        <f t="shared" si="0"/>
        <v>8</v>
      </c>
      <c r="L5" s="130">
        <f t="shared" si="1"/>
        <v>1</v>
      </c>
    </row>
    <row r="6" spans="1:12" ht="14.25" customHeight="1" x14ac:dyDescent="0.25">
      <c r="A6" s="149">
        <v>3</v>
      </c>
      <c r="B6" s="148" t="s">
        <v>346</v>
      </c>
      <c r="C6" s="139">
        <v>1</v>
      </c>
      <c r="D6" s="139">
        <v>1</v>
      </c>
      <c r="E6" s="139">
        <v>1</v>
      </c>
      <c r="F6" s="139">
        <v>1</v>
      </c>
      <c r="G6" s="139">
        <v>1</v>
      </c>
      <c r="H6" s="139">
        <v>1</v>
      </c>
      <c r="I6" s="139">
        <v>1</v>
      </c>
      <c r="J6" s="139">
        <v>1</v>
      </c>
      <c r="K6" s="113">
        <f t="shared" si="0"/>
        <v>8</v>
      </c>
      <c r="L6" s="130">
        <f t="shared" si="1"/>
        <v>1</v>
      </c>
    </row>
    <row r="7" spans="1:12" ht="14.25" customHeight="1" x14ac:dyDescent="0.25">
      <c r="A7" s="147">
        <v>4</v>
      </c>
      <c r="B7" s="148" t="s">
        <v>347</v>
      </c>
      <c r="C7" s="139">
        <v>1</v>
      </c>
      <c r="D7" s="139">
        <v>1</v>
      </c>
      <c r="E7" s="139">
        <v>1</v>
      </c>
      <c r="F7" s="139">
        <v>1</v>
      </c>
      <c r="G7" s="139">
        <v>1</v>
      </c>
      <c r="H7" s="139">
        <v>1</v>
      </c>
      <c r="I7" s="139">
        <v>1</v>
      </c>
      <c r="J7" s="139">
        <v>1</v>
      </c>
      <c r="K7" s="113">
        <f t="shared" si="0"/>
        <v>8</v>
      </c>
      <c r="L7" s="130">
        <f t="shared" si="1"/>
        <v>1</v>
      </c>
    </row>
    <row r="8" spans="1:12" ht="14.25" customHeight="1" x14ac:dyDescent="0.25">
      <c r="A8" s="147">
        <v>5</v>
      </c>
      <c r="B8" s="148" t="s">
        <v>348</v>
      </c>
      <c r="C8" s="139">
        <v>1</v>
      </c>
      <c r="D8" s="139">
        <v>1</v>
      </c>
      <c r="E8" s="139">
        <v>1</v>
      </c>
      <c r="F8" s="139">
        <v>1</v>
      </c>
      <c r="G8" s="139">
        <v>1</v>
      </c>
      <c r="H8" s="139">
        <v>1</v>
      </c>
      <c r="I8" s="139">
        <v>1</v>
      </c>
      <c r="J8" s="139">
        <v>1</v>
      </c>
      <c r="K8" s="113">
        <f t="shared" si="0"/>
        <v>8</v>
      </c>
      <c r="L8" s="130">
        <f t="shared" si="1"/>
        <v>1</v>
      </c>
    </row>
    <row r="9" spans="1:12" ht="14.25" customHeight="1" x14ac:dyDescent="0.25">
      <c r="A9" s="147">
        <v>6</v>
      </c>
      <c r="B9" s="15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47">
        <v>7</v>
      </c>
      <c r="B10" s="148" t="s">
        <v>350</v>
      </c>
      <c r="C10" s="139">
        <v>1</v>
      </c>
      <c r="D10" s="139">
        <v>1</v>
      </c>
      <c r="E10" s="139">
        <v>1</v>
      </c>
      <c r="F10" s="139">
        <v>1</v>
      </c>
      <c r="G10" s="139">
        <v>1</v>
      </c>
      <c r="H10" s="139">
        <v>1</v>
      </c>
      <c r="I10" s="139">
        <v>1</v>
      </c>
      <c r="J10" s="139">
        <v>1</v>
      </c>
      <c r="K10" s="113">
        <f t="shared" si="0"/>
        <v>8</v>
      </c>
      <c r="L10" s="130">
        <f t="shared" si="1"/>
        <v>1</v>
      </c>
    </row>
    <row r="11" spans="1:12" ht="14.25" customHeight="1" x14ac:dyDescent="0.25">
      <c r="A11" s="147">
        <v>8</v>
      </c>
      <c r="B11" s="148" t="s">
        <v>353</v>
      </c>
      <c r="C11" s="139">
        <v>1</v>
      </c>
      <c r="D11" s="139">
        <v>1</v>
      </c>
      <c r="E11" s="139">
        <v>1</v>
      </c>
      <c r="F11" s="139">
        <v>1</v>
      </c>
      <c r="G11" s="139">
        <v>1</v>
      </c>
      <c r="H11" s="139">
        <v>1</v>
      </c>
      <c r="I11" s="139">
        <v>1</v>
      </c>
      <c r="J11" s="139">
        <v>1</v>
      </c>
      <c r="K11" s="113">
        <f t="shared" si="0"/>
        <v>8</v>
      </c>
      <c r="L11" s="130">
        <f t="shared" si="1"/>
        <v>1</v>
      </c>
    </row>
    <row r="12" spans="1:12" ht="14.25" customHeight="1" x14ac:dyDescent="0.25">
      <c r="A12" s="147">
        <v>9</v>
      </c>
      <c r="B12" s="148" t="s">
        <v>354</v>
      </c>
      <c r="C12" s="139">
        <v>0</v>
      </c>
      <c r="D12" s="139">
        <v>0</v>
      </c>
      <c r="E12" s="139">
        <v>0</v>
      </c>
      <c r="F12" s="139">
        <v>1</v>
      </c>
      <c r="G12" s="139">
        <v>1</v>
      </c>
      <c r="H12" s="139">
        <v>0</v>
      </c>
      <c r="I12" s="139">
        <v>0</v>
      </c>
      <c r="J12" s="139">
        <v>0</v>
      </c>
      <c r="K12" s="113">
        <f t="shared" si="0"/>
        <v>2</v>
      </c>
      <c r="L12" s="130">
        <f t="shared" si="1"/>
        <v>0.25</v>
      </c>
    </row>
    <row r="13" spans="1:12" ht="14.25" customHeight="1" x14ac:dyDescent="0.25">
      <c r="A13" s="147">
        <v>10</v>
      </c>
      <c r="B13" s="148" t="s">
        <v>355</v>
      </c>
      <c r="C13" s="113">
        <v>0</v>
      </c>
      <c r="D13" s="139">
        <v>0</v>
      </c>
      <c r="E13" s="139">
        <v>1</v>
      </c>
      <c r="F13" s="139">
        <v>0</v>
      </c>
      <c r="G13" s="139">
        <v>0</v>
      </c>
      <c r="H13" s="113">
        <v>0</v>
      </c>
      <c r="I13" s="139">
        <v>1</v>
      </c>
      <c r="J13" s="139">
        <v>1</v>
      </c>
      <c r="K13" s="113">
        <f t="shared" si="0"/>
        <v>3</v>
      </c>
      <c r="L13" s="130">
        <f t="shared" si="1"/>
        <v>0.375</v>
      </c>
    </row>
    <row r="14" spans="1:12" ht="14.25" customHeight="1" x14ac:dyDescent="0.25">
      <c r="A14" s="147">
        <v>11</v>
      </c>
      <c r="B14" s="148" t="s">
        <v>356</v>
      </c>
      <c r="C14" s="113">
        <v>1</v>
      </c>
      <c r="D14" s="113">
        <v>1</v>
      </c>
      <c r="E14" s="113">
        <v>1</v>
      </c>
      <c r="F14" s="113">
        <v>1</v>
      </c>
      <c r="G14" s="113">
        <v>1</v>
      </c>
      <c r="H14" s="113">
        <v>0</v>
      </c>
      <c r="I14" s="113">
        <v>1</v>
      </c>
      <c r="J14" s="113">
        <v>1</v>
      </c>
      <c r="K14" s="113">
        <f t="shared" si="0"/>
        <v>7</v>
      </c>
      <c r="L14" s="130">
        <f t="shared" si="1"/>
        <v>0.875</v>
      </c>
    </row>
    <row r="15" spans="1:12" ht="14.25" customHeight="1" x14ac:dyDescent="0.25">
      <c r="A15" s="149">
        <v>12</v>
      </c>
      <c r="B15" s="148" t="s">
        <v>357</v>
      </c>
      <c r="C15" s="113">
        <v>1</v>
      </c>
      <c r="D15" s="113">
        <v>1</v>
      </c>
      <c r="E15" s="113">
        <v>1</v>
      </c>
      <c r="F15" s="113">
        <v>1</v>
      </c>
      <c r="G15" s="113">
        <v>0</v>
      </c>
      <c r="H15" s="113">
        <v>0</v>
      </c>
      <c r="I15" s="113">
        <v>0</v>
      </c>
      <c r="J15" s="113">
        <v>1</v>
      </c>
      <c r="K15" s="113">
        <f t="shared" si="0"/>
        <v>5</v>
      </c>
      <c r="L15" s="130">
        <f t="shared" si="1"/>
        <v>0.625</v>
      </c>
    </row>
    <row r="16" spans="1:12" ht="14.25" customHeight="1" x14ac:dyDescent="0.25">
      <c r="A16" s="149">
        <v>13</v>
      </c>
      <c r="B16" s="148" t="s">
        <v>358</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49">
        <v>14</v>
      </c>
      <c r="B17" s="148" t="s">
        <v>359</v>
      </c>
      <c r="C17" s="113">
        <v>1</v>
      </c>
      <c r="D17" s="113">
        <v>1</v>
      </c>
      <c r="E17" s="113">
        <v>1</v>
      </c>
      <c r="F17" s="113">
        <v>0</v>
      </c>
      <c r="G17" s="113">
        <v>1</v>
      </c>
      <c r="H17" s="113">
        <v>1</v>
      </c>
      <c r="I17" s="113">
        <v>0</v>
      </c>
      <c r="J17" s="113">
        <v>1</v>
      </c>
      <c r="K17" s="113">
        <f t="shared" si="0"/>
        <v>6</v>
      </c>
      <c r="L17" s="130">
        <f t="shared" si="1"/>
        <v>0.75</v>
      </c>
    </row>
    <row r="18" spans="1:13" ht="14.25" customHeight="1" x14ac:dyDescent="0.25">
      <c r="A18" s="149">
        <v>15</v>
      </c>
      <c r="B18" s="148" t="s">
        <v>360</v>
      </c>
      <c r="C18" s="113">
        <v>0</v>
      </c>
      <c r="D18" s="113">
        <v>0</v>
      </c>
      <c r="E18" s="113">
        <v>0</v>
      </c>
      <c r="F18" s="113">
        <v>0</v>
      </c>
      <c r="G18" s="113">
        <v>0</v>
      </c>
      <c r="H18" s="113">
        <v>0</v>
      </c>
      <c r="I18" s="113">
        <v>1</v>
      </c>
      <c r="J18" s="113">
        <v>0</v>
      </c>
      <c r="K18" s="113">
        <f t="shared" si="0"/>
        <v>1</v>
      </c>
      <c r="L18" s="130">
        <f t="shared" si="1"/>
        <v>0.125</v>
      </c>
    </row>
    <row r="19" spans="1:13" ht="14.25" customHeight="1" x14ac:dyDescent="0.25">
      <c r="A19" s="119"/>
      <c r="B19" s="141" t="s">
        <v>342</v>
      </c>
      <c r="C19" s="113">
        <f t="shared" ref="C19:J19" si="2">SUM(C4:C18)</f>
        <v>12</v>
      </c>
      <c r="D19" s="113">
        <f t="shared" si="2"/>
        <v>12</v>
      </c>
      <c r="E19" s="113">
        <f t="shared" si="2"/>
        <v>13</v>
      </c>
      <c r="F19" s="113">
        <f t="shared" si="2"/>
        <v>12</v>
      </c>
      <c r="G19" s="113">
        <f t="shared" si="2"/>
        <v>12</v>
      </c>
      <c r="H19" s="113">
        <f t="shared" si="2"/>
        <v>10</v>
      </c>
      <c r="I19" s="113">
        <f t="shared" si="2"/>
        <v>12</v>
      </c>
      <c r="J19" s="113">
        <f t="shared" si="2"/>
        <v>13</v>
      </c>
      <c r="K19" s="119"/>
      <c r="L19" s="142"/>
      <c r="M19" s="143"/>
    </row>
    <row r="20" spans="1:13" ht="14.25" customHeight="1" x14ac:dyDescent="0.25"/>
    <row r="21" spans="1:13" ht="14.25" customHeight="1" x14ac:dyDescent="0.25"/>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000"/>
  <sheetViews>
    <sheetView workbookViewId="0"/>
  </sheetViews>
  <sheetFormatPr baseColWidth="10" defaultColWidth="14.42578125" defaultRowHeight="15" customHeight="1" x14ac:dyDescent="0.25"/>
  <cols>
    <col min="1" max="1" width="12.140625" customWidth="1"/>
    <col min="2" max="2" width="40.42578125" customWidth="1"/>
    <col min="3" max="6" width="12.140625" customWidth="1"/>
    <col min="7" max="7" width="20.85546875" customWidth="1"/>
  </cols>
  <sheetData>
    <row r="1" spans="1:6" ht="14.25" customHeight="1" x14ac:dyDescent="0.25"/>
    <row r="2" spans="1:6" ht="14.25" customHeight="1" x14ac:dyDescent="0.25">
      <c r="A2" s="441" t="s">
        <v>673</v>
      </c>
      <c r="B2" s="418"/>
      <c r="C2" s="418"/>
      <c r="D2" s="418"/>
      <c r="E2" s="418"/>
      <c r="F2" s="419"/>
    </row>
    <row r="3" spans="1:6" ht="14.25" customHeight="1" x14ac:dyDescent="0.25">
      <c r="A3" s="133" t="s">
        <v>340</v>
      </c>
      <c r="B3" s="134" t="s">
        <v>341</v>
      </c>
      <c r="C3" s="144" t="s">
        <v>614</v>
      </c>
      <c r="D3" s="144" t="s">
        <v>141</v>
      </c>
      <c r="E3" s="136" t="s">
        <v>342</v>
      </c>
      <c r="F3" s="136" t="s">
        <v>343</v>
      </c>
    </row>
    <row r="4" spans="1:6" ht="14.25" customHeight="1" x14ac:dyDescent="0.25">
      <c r="A4" s="147">
        <v>1</v>
      </c>
      <c r="B4" s="148" t="s">
        <v>344</v>
      </c>
      <c r="C4" s="139">
        <v>1</v>
      </c>
      <c r="D4" s="139">
        <v>1</v>
      </c>
      <c r="E4" s="113">
        <f t="shared" ref="E4:E17" si="0">SUM(C4:D4)</f>
        <v>2</v>
      </c>
      <c r="F4" s="130">
        <f t="shared" ref="F4:F17" si="1">E4/2</f>
        <v>1</v>
      </c>
    </row>
    <row r="5" spans="1:6" ht="14.25" customHeight="1" x14ac:dyDescent="0.25">
      <c r="A5" s="149">
        <v>2</v>
      </c>
      <c r="B5" s="148" t="s">
        <v>345</v>
      </c>
      <c r="C5" s="139">
        <v>1</v>
      </c>
      <c r="D5" s="139">
        <v>1</v>
      </c>
      <c r="E5" s="113">
        <f t="shared" si="0"/>
        <v>2</v>
      </c>
      <c r="F5" s="130">
        <f t="shared" si="1"/>
        <v>1</v>
      </c>
    </row>
    <row r="6" spans="1:6" ht="14.25" customHeight="1" x14ac:dyDescent="0.25">
      <c r="A6" s="149">
        <v>3</v>
      </c>
      <c r="B6" s="148" t="s">
        <v>346</v>
      </c>
      <c r="C6" s="139">
        <v>1</v>
      </c>
      <c r="D6" s="139">
        <v>1</v>
      </c>
      <c r="E6" s="113">
        <f t="shared" si="0"/>
        <v>2</v>
      </c>
      <c r="F6" s="130">
        <f t="shared" si="1"/>
        <v>1</v>
      </c>
    </row>
    <row r="7" spans="1:6" ht="14.25" customHeight="1" x14ac:dyDescent="0.25">
      <c r="A7" s="147">
        <v>4</v>
      </c>
      <c r="B7" s="148" t="s">
        <v>347</v>
      </c>
      <c r="C7" s="139">
        <v>1</v>
      </c>
      <c r="D7" s="139">
        <v>1</v>
      </c>
      <c r="E7" s="113">
        <f t="shared" si="0"/>
        <v>2</v>
      </c>
      <c r="F7" s="130">
        <f t="shared" si="1"/>
        <v>1</v>
      </c>
    </row>
    <row r="8" spans="1:6" ht="14.25" customHeight="1" x14ac:dyDescent="0.25">
      <c r="A8" s="147">
        <v>5</v>
      </c>
      <c r="B8" s="148" t="s">
        <v>348</v>
      </c>
      <c r="C8" s="139">
        <v>1</v>
      </c>
      <c r="D8" s="139">
        <v>1</v>
      </c>
      <c r="E8" s="113">
        <f t="shared" si="0"/>
        <v>2</v>
      </c>
      <c r="F8" s="130">
        <f t="shared" si="1"/>
        <v>1</v>
      </c>
    </row>
    <row r="9" spans="1:6" ht="14.25" customHeight="1" x14ac:dyDescent="0.25">
      <c r="A9" s="147">
        <v>6</v>
      </c>
      <c r="B9" s="150" t="s">
        <v>349</v>
      </c>
      <c r="C9" s="139">
        <v>1</v>
      </c>
      <c r="D9" s="139">
        <v>1</v>
      </c>
      <c r="E9" s="113">
        <f t="shared" si="0"/>
        <v>2</v>
      </c>
      <c r="F9" s="130">
        <f t="shared" si="1"/>
        <v>1</v>
      </c>
    </row>
    <row r="10" spans="1:6" ht="14.25" customHeight="1" x14ac:dyDescent="0.25">
      <c r="A10" s="147">
        <v>7</v>
      </c>
      <c r="B10" s="148" t="s">
        <v>350</v>
      </c>
      <c r="C10" s="139">
        <v>1</v>
      </c>
      <c r="D10" s="139">
        <v>1</v>
      </c>
      <c r="E10" s="113">
        <f t="shared" si="0"/>
        <v>2</v>
      </c>
      <c r="F10" s="130">
        <f t="shared" si="1"/>
        <v>1</v>
      </c>
    </row>
    <row r="11" spans="1:6" ht="14.25" customHeight="1" x14ac:dyDescent="0.25">
      <c r="A11" s="147">
        <v>9</v>
      </c>
      <c r="B11" s="148" t="s">
        <v>353</v>
      </c>
      <c r="C11" s="139">
        <v>1</v>
      </c>
      <c r="D11" s="139">
        <v>1</v>
      </c>
      <c r="E11" s="113">
        <f t="shared" si="0"/>
        <v>2</v>
      </c>
      <c r="F11" s="130">
        <f t="shared" si="1"/>
        <v>1</v>
      </c>
    </row>
    <row r="12" spans="1:6" ht="14.25" customHeight="1" x14ac:dyDescent="0.25">
      <c r="A12" s="147">
        <v>9</v>
      </c>
      <c r="B12" s="148" t="s">
        <v>354</v>
      </c>
      <c r="C12" s="139">
        <v>1</v>
      </c>
      <c r="D12" s="139">
        <v>1</v>
      </c>
      <c r="E12" s="113">
        <f t="shared" si="0"/>
        <v>2</v>
      </c>
      <c r="F12" s="130">
        <f t="shared" si="1"/>
        <v>1</v>
      </c>
    </row>
    <row r="13" spans="1:6" ht="14.25" customHeight="1" x14ac:dyDescent="0.25">
      <c r="A13" s="147">
        <v>10</v>
      </c>
      <c r="B13" s="148" t="s">
        <v>356</v>
      </c>
      <c r="C13" s="113">
        <v>0</v>
      </c>
      <c r="D13" s="113">
        <v>0</v>
      </c>
      <c r="E13" s="113">
        <f t="shared" si="0"/>
        <v>0</v>
      </c>
      <c r="F13" s="130">
        <f t="shared" si="1"/>
        <v>0</v>
      </c>
    </row>
    <row r="14" spans="1:6" ht="14.25" customHeight="1" x14ac:dyDescent="0.25">
      <c r="A14" s="149">
        <v>11</v>
      </c>
      <c r="B14" s="148" t="s">
        <v>357</v>
      </c>
      <c r="C14" s="113">
        <v>1</v>
      </c>
      <c r="D14" s="113">
        <v>1</v>
      </c>
      <c r="E14" s="113">
        <f t="shared" si="0"/>
        <v>2</v>
      </c>
      <c r="F14" s="130">
        <f t="shared" si="1"/>
        <v>1</v>
      </c>
    </row>
    <row r="15" spans="1:6" ht="14.25" customHeight="1" x14ac:dyDescent="0.25">
      <c r="A15" s="149">
        <v>12</v>
      </c>
      <c r="B15" s="148" t="s">
        <v>358</v>
      </c>
      <c r="C15" s="113">
        <v>1</v>
      </c>
      <c r="D15" s="113">
        <v>1</v>
      </c>
      <c r="E15" s="113">
        <f t="shared" si="0"/>
        <v>2</v>
      </c>
      <c r="F15" s="130">
        <f t="shared" si="1"/>
        <v>1</v>
      </c>
    </row>
    <row r="16" spans="1:6" ht="14.25" customHeight="1" x14ac:dyDescent="0.25">
      <c r="A16" s="149">
        <v>13</v>
      </c>
      <c r="B16" s="148" t="s">
        <v>359</v>
      </c>
      <c r="C16" s="113">
        <v>1</v>
      </c>
      <c r="D16" s="113">
        <v>0</v>
      </c>
      <c r="E16" s="113">
        <f t="shared" si="0"/>
        <v>1</v>
      </c>
      <c r="F16" s="130">
        <f t="shared" si="1"/>
        <v>0.5</v>
      </c>
    </row>
    <row r="17" spans="1:7" ht="14.25" customHeight="1" x14ac:dyDescent="0.25">
      <c r="A17" s="149">
        <v>14</v>
      </c>
      <c r="B17" s="148" t="s">
        <v>360</v>
      </c>
      <c r="C17" s="113">
        <v>0</v>
      </c>
      <c r="D17" s="113">
        <v>1</v>
      </c>
      <c r="E17" s="113">
        <f t="shared" si="0"/>
        <v>1</v>
      </c>
      <c r="F17" s="130">
        <f t="shared" si="1"/>
        <v>0.5</v>
      </c>
    </row>
    <row r="18" spans="1:7" ht="14.25" customHeight="1" x14ac:dyDescent="0.25">
      <c r="A18" s="119"/>
      <c r="B18" s="141" t="s">
        <v>342</v>
      </c>
      <c r="C18" s="113">
        <f t="shared" ref="C18:D18" si="2">SUM(C4:C17)</f>
        <v>12</v>
      </c>
      <c r="D18" s="113">
        <f t="shared" si="2"/>
        <v>12</v>
      </c>
      <c r="E18" s="119"/>
      <c r="F18" s="142"/>
      <c r="G18" s="143"/>
    </row>
    <row r="19" spans="1:7" ht="14.25" customHeight="1" x14ac:dyDescent="0.25"/>
    <row r="20" spans="1:7" ht="14.25" customHeight="1" x14ac:dyDescent="0.25"/>
    <row r="21" spans="1:7" ht="14.25" customHeight="1" x14ac:dyDescent="0.25"/>
    <row r="22" spans="1:7" ht="14.25" customHeight="1" x14ac:dyDescent="0.25"/>
    <row r="23" spans="1:7" ht="14.25" customHeight="1" x14ac:dyDescent="0.25"/>
    <row r="24" spans="1:7" ht="14.25" customHeight="1" x14ac:dyDescent="0.25"/>
    <row r="25" spans="1:7" ht="14.25" customHeight="1" x14ac:dyDescent="0.25"/>
    <row r="26" spans="1:7" ht="14.25" customHeight="1" x14ac:dyDescent="0.25"/>
    <row r="27" spans="1:7" ht="14.25" customHeight="1" x14ac:dyDescent="0.25"/>
    <row r="28" spans="1:7" ht="14.25" customHeight="1" x14ac:dyDescent="0.25"/>
    <row r="29" spans="1:7" ht="14.25" customHeight="1" x14ac:dyDescent="0.25"/>
    <row r="30" spans="1:7" ht="14.25" customHeight="1" x14ac:dyDescent="0.25"/>
    <row r="31" spans="1:7" ht="14.25" customHeight="1" x14ac:dyDescent="0.25"/>
    <row r="32" spans="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F2"/>
  </mergeCells>
  <pageMargins left="0.7" right="0.7" top="0.75" bottom="0.7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00"/>
  <sheetViews>
    <sheetView workbookViewId="0"/>
  </sheetViews>
  <sheetFormatPr baseColWidth="10" defaultColWidth="14.42578125" defaultRowHeight="15" customHeight="1" x14ac:dyDescent="0.25"/>
  <cols>
    <col min="1" max="1" width="12.140625" customWidth="1"/>
    <col min="2" max="2" width="40.42578125" customWidth="1"/>
    <col min="3" max="3" width="13.42578125" customWidth="1"/>
    <col min="4" max="5" width="12.140625" customWidth="1"/>
    <col min="6" max="6" width="20.85546875" customWidth="1"/>
  </cols>
  <sheetData>
    <row r="1" spans="1:5" ht="14.25" customHeight="1" x14ac:dyDescent="0.25"/>
    <row r="2" spans="1:5" ht="14.25" customHeight="1" x14ac:dyDescent="0.25">
      <c r="A2" s="441" t="s">
        <v>674</v>
      </c>
      <c r="B2" s="418"/>
      <c r="C2" s="418"/>
      <c r="D2" s="418"/>
      <c r="E2" s="419"/>
    </row>
    <row r="3" spans="1:5" ht="14.25" customHeight="1" x14ac:dyDescent="0.25">
      <c r="A3" s="133" t="s">
        <v>340</v>
      </c>
      <c r="B3" s="134"/>
      <c r="C3" s="144" t="s">
        <v>75</v>
      </c>
      <c r="D3" s="136" t="s">
        <v>342</v>
      </c>
      <c r="E3" s="136" t="s">
        <v>343</v>
      </c>
    </row>
    <row r="4" spans="1:5" ht="14.25" customHeight="1" x14ac:dyDescent="0.25">
      <c r="A4" s="147">
        <v>1</v>
      </c>
      <c r="B4" s="148" t="s">
        <v>344</v>
      </c>
      <c r="C4" s="139">
        <v>1</v>
      </c>
      <c r="D4" s="113">
        <f t="shared" ref="D4:D17" si="0">SUM(C4)</f>
        <v>1</v>
      </c>
      <c r="E4" s="130">
        <f t="shared" ref="E4:E17" si="1">D4/2</f>
        <v>0.5</v>
      </c>
    </row>
    <row r="5" spans="1:5" ht="14.25" customHeight="1" x14ac:dyDescent="0.25">
      <c r="A5" s="149">
        <v>2</v>
      </c>
      <c r="B5" s="148" t="s">
        <v>345</v>
      </c>
      <c r="C5" s="139">
        <v>1</v>
      </c>
      <c r="D5" s="113">
        <f t="shared" si="0"/>
        <v>1</v>
      </c>
      <c r="E5" s="130">
        <f t="shared" si="1"/>
        <v>0.5</v>
      </c>
    </row>
    <row r="6" spans="1:5" ht="14.25" customHeight="1" x14ac:dyDescent="0.25">
      <c r="A6" s="149">
        <v>3</v>
      </c>
      <c r="B6" s="148" t="s">
        <v>346</v>
      </c>
      <c r="C6" s="139">
        <v>1</v>
      </c>
      <c r="D6" s="113">
        <f t="shared" si="0"/>
        <v>1</v>
      </c>
      <c r="E6" s="130">
        <f t="shared" si="1"/>
        <v>0.5</v>
      </c>
    </row>
    <row r="7" spans="1:5" ht="14.25" customHeight="1" x14ac:dyDescent="0.25">
      <c r="A7" s="147">
        <v>4</v>
      </c>
      <c r="B7" s="148" t="s">
        <v>347</v>
      </c>
      <c r="C7" s="139">
        <v>1</v>
      </c>
      <c r="D7" s="113">
        <f t="shared" si="0"/>
        <v>1</v>
      </c>
      <c r="E7" s="130">
        <f t="shared" si="1"/>
        <v>0.5</v>
      </c>
    </row>
    <row r="8" spans="1:5" ht="14.25" customHeight="1" x14ac:dyDescent="0.25">
      <c r="A8" s="147">
        <v>5</v>
      </c>
      <c r="B8" s="148" t="s">
        <v>348</v>
      </c>
      <c r="C8" s="139">
        <v>1</v>
      </c>
      <c r="D8" s="113">
        <f t="shared" si="0"/>
        <v>1</v>
      </c>
      <c r="E8" s="130">
        <f t="shared" si="1"/>
        <v>0.5</v>
      </c>
    </row>
    <row r="9" spans="1:5" ht="14.25" customHeight="1" x14ac:dyDescent="0.25">
      <c r="A9" s="147">
        <v>6</v>
      </c>
      <c r="B9" s="150" t="s">
        <v>349</v>
      </c>
      <c r="C9" s="139">
        <v>1</v>
      </c>
      <c r="D9" s="113">
        <f t="shared" si="0"/>
        <v>1</v>
      </c>
      <c r="E9" s="130">
        <f t="shared" si="1"/>
        <v>0.5</v>
      </c>
    </row>
    <row r="10" spans="1:5" ht="14.25" customHeight="1" x14ac:dyDescent="0.25">
      <c r="A10" s="147">
        <v>7</v>
      </c>
      <c r="B10" s="148" t="s">
        <v>350</v>
      </c>
      <c r="C10" s="139">
        <v>1</v>
      </c>
      <c r="D10" s="113">
        <f t="shared" si="0"/>
        <v>1</v>
      </c>
      <c r="E10" s="130">
        <f t="shared" si="1"/>
        <v>0.5</v>
      </c>
    </row>
    <row r="11" spans="1:5" ht="14.25" customHeight="1" x14ac:dyDescent="0.25">
      <c r="A11" s="147">
        <v>9</v>
      </c>
      <c r="B11" s="148" t="s">
        <v>353</v>
      </c>
      <c r="C11" s="139">
        <v>1</v>
      </c>
      <c r="D11" s="113">
        <f t="shared" si="0"/>
        <v>1</v>
      </c>
      <c r="E11" s="130">
        <f t="shared" si="1"/>
        <v>0.5</v>
      </c>
    </row>
    <row r="12" spans="1:5" ht="14.25" customHeight="1" x14ac:dyDescent="0.25">
      <c r="A12" s="147">
        <v>9</v>
      </c>
      <c r="B12" s="148" t="s">
        <v>363</v>
      </c>
      <c r="C12" s="139">
        <v>1</v>
      </c>
      <c r="D12" s="113">
        <f t="shared" si="0"/>
        <v>1</v>
      </c>
      <c r="E12" s="130">
        <f t="shared" si="1"/>
        <v>0.5</v>
      </c>
    </row>
    <row r="13" spans="1:5" ht="14.25" customHeight="1" x14ac:dyDescent="0.25">
      <c r="A13" s="147">
        <v>10</v>
      </c>
      <c r="B13" s="148" t="s">
        <v>356</v>
      </c>
      <c r="C13" s="113">
        <v>1</v>
      </c>
      <c r="D13" s="113">
        <f t="shared" si="0"/>
        <v>1</v>
      </c>
      <c r="E13" s="130">
        <f t="shared" si="1"/>
        <v>0.5</v>
      </c>
    </row>
    <row r="14" spans="1:5" ht="14.25" customHeight="1" x14ac:dyDescent="0.25">
      <c r="A14" s="149">
        <v>11</v>
      </c>
      <c r="B14" s="148" t="s">
        <v>357</v>
      </c>
      <c r="C14" s="113">
        <v>1</v>
      </c>
      <c r="D14" s="113">
        <f t="shared" si="0"/>
        <v>1</v>
      </c>
      <c r="E14" s="130">
        <f t="shared" si="1"/>
        <v>0.5</v>
      </c>
    </row>
    <row r="15" spans="1:5" ht="14.25" customHeight="1" x14ac:dyDescent="0.25">
      <c r="A15" s="149">
        <v>12</v>
      </c>
      <c r="B15" s="148" t="s">
        <v>358</v>
      </c>
      <c r="C15" s="113">
        <v>1</v>
      </c>
      <c r="D15" s="113">
        <f t="shared" si="0"/>
        <v>1</v>
      </c>
      <c r="E15" s="130">
        <f t="shared" si="1"/>
        <v>0.5</v>
      </c>
    </row>
    <row r="16" spans="1:5" ht="14.25" customHeight="1" x14ac:dyDescent="0.25">
      <c r="A16" s="149">
        <v>13</v>
      </c>
      <c r="B16" s="148" t="s">
        <v>359</v>
      </c>
      <c r="C16" s="113">
        <v>1</v>
      </c>
      <c r="D16" s="113">
        <f t="shared" si="0"/>
        <v>1</v>
      </c>
      <c r="E16" s="130">
        <f t="shared" si="1"/>
        <v>0.5</v>
      </c>
    </row>
    <row r="17" spans="1:6" ht="14.25" customHeight="1" x14ac:dyDescent="0.25">
      <c r="A17" s="149">
        <v>14</v>
      </c>
      <c r="B17" s="148" t="s">
        <v>360</v>
      </c>
      <c r="C17" s="113">
        <v>0</v>
      </c>
      <c r="D17" s="113">
        <f t="shared" si="0"/>
        <v>0</v>
      </c>
      <c r="E17" s="130">
        <f t="shared" si="1"/>
        <v>0</v>
      </c>
    </row>
    <row r="18" spans="1:6" ht="14.25" customHeight="1" x14ac:dyDescent="0.25">
      <c r="A18" s="119"/>
      <c r="B18" s="141" t="s">
        <v>342</v>
      </c>
      <c r="C18" s="113">
        <f>SUM(C4:C17)</f>
        <v>13</v>
      </c>
      <c r="D18" s="119"/>
      <c r="E18" s="142"/>
      <c r="F18" s="143"/>
    </row>
    <row r="19" spans="1:6" ht="14.25" customHeight="1" x14ac:dyDescent="0.25"/>
    <row r="20" spans="1:6" ht="14.25" customHeight="1" x14ac:dyDescent="0.25"/>
    <row r="21" spans="1:6" ht="14.25" customHeight="1" x14ac:dyDescent="0.25"/>
    <row r="22" spans="1:6" ht="14.25" customHeight="1" x14ac:dyDescent="0.25"/>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E2"/>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JA3500"/>
  <sheetViews>
    <sheetView topLeftCell="V8" zoomScale="70" zoomScaleNormal="70" workbookViewId="0">
      <selection activeCell="C4" sqref="C4:C7"/>
    </sheetView>
  </sheetViews>
  <sheetFormatPr baseColWidth="10" defaultColWidth="14.42578125" defaultRowHeight="15" customHeight="1" x14ac:dyDescent="0.35"/>
  <cols>
    <col min="1" max="2" width="42.85546875" style="271" customWidth="1"/>
    <col min="3" max="3" width="37.140625" style="271" customWidth="1"/>
    <col min="4" max="4" width="55" style="272" customWidth="1"/>
    <col min="5" max="5" width="97.28515625" style="271" customWidth="1"/>
    <col min="6" max="6" width="32.85546875" style="271" customWidth="1"/>
    <col min="7" max="7" width="28.28515625" style="271" customWidth="1"/>
    <col min="8" max="8" width="33.28515625" style="271" customWidth="1"/>
    <col min="9" max="9" width="26.85546875" style="273" customWidth="1"/>
    <col min="10" max="10" width="33.28515625" style="315" customWidth="1"/>
    <col min="11" max="11" width="20.28515625" style="271" customWidth="1"/>
    <col min="12" max="12" width="35.28515625" style="271" customWidth="1"/>
    <col min="13" max="13" width="36" style="271" customWidth="1"/>
    <col min="14" max="14" width="45.7109375" style="271" customWidth="1"/>
    <col min="15" max="15" width="58.28515625" style="271" customWidth="1"/>
    <col min="16" max="16" width="50" style="271" customWidth="1"/>
    <col min="17" max="17" width="37" style="271" customWidth="1"/>
    <col min="18" max="18" width="52.140625" style="271" customWidth="1"/>
    <col min="19" max="19" width="40.140625" style="271" customWidth="1"/>
    <col min="20" max="20" width="68.7109375" style="271" customWidth="1"/>
    <col min="21" max="21" width="25.5703125" style="271" customWidth="1"/>
    <col min="22" max="22" width="27.7109375" style="271" customWidth="1"/>
    <col min="23" max="23" width="18.5703125" style="271" customWidth="1"/>
    <col min="24" max="24" width="18.7109375" style="271" customWidth="1"/>
    <col min="25" max="25" width="20.5703125" style="271" customWidth="1"/>
    <col min="26" max="26" width="29.140625" style="271" customWidth="1"/>
    <col min="27" max="27" width="28.5703125" style="271" customWidth="1"/>
    <col min="28" max="28" width="22.42578125" style="271" customWidth="1"/>
    <col min="29" max="29" width="11.42578125" style="271" customWidth="1"/>
    <col min="30" max="30" width="14.28515625" style="271" customWidth="1"/>
    <col min="31" max="31" width="11.42578125" style="271" customWidth="1"/>
    <col min="32" max="16384" width="14.42578125" style="271"/>
  </cols>
  <sheetData>
    <row r="1" spans="1:261" ht="54" customHeight="1" x14ac:dyDescent="0.2">
      <c r="A1" s="390" t="s">
        <v>675</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2"/>
    </row>
    <row r="2" spans="1:261" ht="59.25" customHeight="1" x14ac:dyDescent="0.2">
      <c r="A2" s="393" t="s">
        <v>705</v>
      </c>
      <c r="B2" s="393" t="s">
        <v>706</v>
      </c>
      <c r="C2" s="393" t="s">
        <v>707</v>
      </c>
      <c r="D2" s="393" t="s">
        <v>708</v>
      </c>
      <c r="E2" s="394" t="s">
        <v>676</v>
      </c>
      <c r="F2" s="394" t="s">
        <v>241</v>
      </c>
      <c r="G2" s="393" t="s">
        <v>677</v>
      </c>
      <c r="H2" s="393" t="s">
        <v>678</v>
      </c>
      <c r="I2" s="397" t="s">
        <v>679</v>
      </c>
      <c r="J2" s="394" t="s">
        <v>680</v>
      </c>
      <c r="K2" s="393" t="s">
        <v>681</v>
      </c>
      <c r="L2" s="393"/>
      <c r="M2" s="393"/>
      <c r="N2" s="393"/>
      <c r="O2" s="393"/>
      <c r="P2" s="393"/>
      <c r="Q2" s="393"/>
      <c r="R2" s="393"/>
      <c r="S2" s="393"/>
      <c r="T2" s="393"/>
      <c r="U2" s="393" t="s">
        <v>682</v>
      </c>
      <c r="V2" s="393" t="s">
        <v>683</v>
      </c>
      <c r="W2" s="401" t="s">
        <v>684</v>
      </c>
      <c r="X2" s="402"/>
      <c r="Y2" s="403"/>
      <c r="Z2" s="397" t="s">
        <v>685</v>
      </c>
      <c r="AA2" s="397" t="s">
        <v>686</v>
      </c>
      <c r="AB2" s="397" t="s">
        <v>687</v>
      </c>
      <c r="AC2" s="399" t="s">
        <v>688</v>
      </c>
      <c r="AD2" s="400"/>
      <c r="AE2" s="400"/>
    </row>
    <row r="3" spans="1:261" ht="48" customHeight="1" thickBot="1" x14ac:dyDescent="0.25">
      <c r="A3" s="393"/>
      <c r="B3" s="393"/>
      <c r="C3" s="393"/>
      <c r="D3" s="393"/>
      <c r="E3" s="394"/>
      <c r="F3" s="394"/>
      <c r="G3" s="393"/>
      <c r="H3" s="393"/>
      <c r="I3" s="398"/>
      <c r="J3" s="394"/>
      <c r="K3" s="274" t="s">
        <v>689</v>
      </c>
      <c r="L3" s="274" t="s">
        <v>690</v>
      </c>
      <c r="M3" s="274" t="s">
        <v>691</v>
      </c>
      <c r="N3" s="274" t="s">
        <v>692</v>
      </c>
      <c r="O3" s="274" t="s">
        <v>693</v>
      </c>
      <c r="P3" s="274" t="s">
        <v>694</v>
      </c>
      <c r="Q3" s="274" t="s">
        <v>695</v>
      </c>
      <c r="R3" s="274" t="s">
        <v>696</v>
      </c>
      <c r="S3" s="274" t="s">
        <v>697</v>
      </c>
      <c r="T3" s="275" t="s">
        <v>698</v>
      </c>
      <c r="U3" s="393"/>
      <c r="V3" s="393"/>
      <c r="W3" s="276" t="s">
        <v>699</v>
      </c>
      <c r="X3" s="276" t="s">
        <v>700</v>
      </c>
      <c r="Y3" s="276" t="s">
        <v>701</v>
      </c>
      <c r="Z3" s="398"/>
      <c r="AA3" s="398"/>
      <c r="AB3" s="398"/>
      <c r="AC3" s="277" t="s">
        <v>702</v>
      </c>
      <c r="AD3" s="278" t="s">
        <v>703</v>
      </c>
      <c r="AE3" s="279" t="s">
        <v>704</v>
      </c>
    </row>
    <row r="4" spans="1:261" s="289" customFormat="1" ht="120.75" customHeight="1" thickBot="1" x14ac:dyDescent="0.25">
      <c r="A4" s="404" t="s">
        <v>709</v>
      </c>
      <c r="B4" s="407" t="s">
        <v>710</v>
      </c>
      <c r="C4" s="407" t="s">
        <v>711</v>
      </c>
      <c r="D4" s="299" t="s">
        <v>712</v>
      </c>
      <c r="E4" s="308" t="s">
        <v>749</v>
      </c>
      <c r="F4" s="280" t="s">
        <v>726</v>
      </c>
      <c r="G4" s="280" t="s">
        <v>741</v>
      </c>
      <c r="H4" s="280" t="s">
        <v>729</v>
      </c>
      <c r="I4" s="281"/>
      <c r="J4" s="280" t="s">
        <v>733</v>
      </c>
      <c r="K4" s="282">
        <v>1</v>
      </c>
      <c r="L4" s="282">
        <v>0</v>
      </c>
      <c r="M4" s="282">
        <v>0</v>
      </c>
      <c r="N4" s="282">
        <v>0</v>
      </c>
      <c r="O4" s="282">
        <v>0</v>
      </c>
      <c r="P4" s="282">
        <v>0</v>
      </c>
      <c r="Q4" s="282">
        <v>0</v>
      </c>
      <c r="R4" s="282">
        <v>0</v>
      </c>
      <c r="S4" s="282">
        <v>0</v>
      </c>
      <c r="T4" s="282">
        <v>1</v>
      </c>
      <c r="U4" s="283">
        <f>SUM(K4:T4)</f>
        <v>2</v>
      </c>
      <c r="V4" s="284">
        <f>(+T4+S4+R4+Q4+P4+O4+N4+M4+L4+K4)/10</f>
        <v>0.2</v>
      </c>
      <c r="W4" s="285">
        <v>6</v>
      </c>
      <c r="X4" s="285">
        <v>5</v>
      </c>
      <c r="Y4" s="284">
        <f>X4/W4</f>
        <v>0.83333333333333337</v>
      </c>
      <c r="Z4" s="286">
        <f t="shared" ref="Z4:AA12" si="0">AVERAGE(Y4:Y4)</f>
        <v>0.83333333333333337</v>
      </c>
      <c r="AA4" s="287">
        <f t="shared" si="0"/>
        <v>0.83333333333333337</v>
      </c>
      <c r="AB4" s="384">
        <f>AVERAGE(AA4:AA12)</f>
        <v>0.96296296296296313</v>
      </c>
      <c r="AC4" s="288"/>
      <c r="AD4" s="288"/>
      <c r="AE4" s="288"/>
    </row>
    <row r="5" spans="1:261" s="289" customFormat="1" ht="115.5" customHeight="1" thickBot="1" x14ac:dyDescent="0.25">
      <c r="A5" s="405"/>
      <c r="B5" s="388"/>
      <c r="C5" s="388"/>
      <c r="D5" s="299" t="s">
        <v>724</v>
      </c>
      <c r="E5" s="308" t="s">
        <v>765</v>
      </c>
      <c r="F5" s="309" t="s">
        <v>727</v>
      </c>
      <c r="G5" s="280" t="s">
        <v>728</v>
      </c>
      <c r="H5" s="280" t="s">
        <v>729</v>
      </c>
      <c r="I5" s="281" t="s">
        <v>729</v>
      </c>
      <c r="J5" s="316" t="s">
        <v>757</v>
      </c>
      <c r="K5" s="282">
        <v>1</v>
      </c>
      <c r="L5" s="283">
        <v>1</v>
      </c>
      <c r="M5" s="283">
        <v>0</v>
      </c>
      <c r="N5" s="283">
        <v>1</v>
      </c>
      <c r="O5" s="283">
        <v>1</v>
      </c>
      <c r="P5" s="283">
        <v>1</v>
      </c>
      <c r="Q5" s="283">
        <v>0</v>
      </c>
      <c r="R5" s="283">
        <v>1</v>
      </c>
      <c r="S5" s="283">
        <v>1</v>
      </c>
      <c r="T5" s="283">
        <v>1</v>
      </c>
      <c r="U5" s="283">
        <f t="shared" ref="U5:U7" si="1">SUM(K5:T5)</f>
        <v>8</v>
      </c>
      <c r="V5" s="284">
        <f t="shared" ref="V5:V16" si="2">(+T5+S5+R5+Q5+P5+O5+N5+M5+L5+K5)/10</f>
        <v>0.8</v>
      </c>
      <c r="W5" s="285">
        <v>6</v>
      </c>
      <c r="X5" s="285">
        <v>6</v>
      </c>
      <c r="Y5" s="284">
        <f t="shared" ref="Y5:Y7" si="3">X5/W5</f>
        <v>1</v>
      </c>
      <c r="Z5" s="286">
        <f t="shared" si="0"/>
        <v>1</v>
      </c>
      <c r="AA5" s="290">
        <f t="shared" si="0"/>
        <v>1</v>
      </c>
      <c r="AB5" s="385"/>
    </row>
    <row r="6" spans="1:261" s="289" customFormat="1" ht="179.25" customHeight="1" thickBot="1" x14ac:dyDescent="0.25">
      <c r="A6" s="405"/>
      <c r="B6" s="388"/>
      <c r="C6" s="388"/>
      <c r="D6" s="299" t="s">
        <v>713</v>
      </c>
      <c r="E6" s="308" t="s">
        <v>754</v>
      </c>
      <c r="F6" s="280" t="s">
        <v>726</v>
      </c>
      <c r="G6" s="280" t="s">
        <v>741</v>
      </c>
      <c r="H6" s="280" t="s">
        <v>729</v>
      </c>
      <c r="I6" s="281" t="s">
        <v>729</v>
      </c>
      <c r="J6" s="316" t="s">
        <v>758</v>
      </c>
      <c r="K6" s="282">
        <v>1</v>
      </c>
      <c r="L6" s="282">
        <v>1</v>
      </c>
      <c r="M6" s="282">
        <v>1</v>
      </c>
      <c r="N6" s="282">
        <v>1</v>
      </c>
      <c r="O6" s="282">
        <v>1</v>
      </c>
      <c r="P6" s="282">
        <v>1</v>
      </c>
      <c r="Q6" s="282">
        <v>1</v>
      </c>
      <c r="R6" s="282">
        <v>1</v>
      </c>
      <c r="S6" s="282">
        <v>1</v>
      </c>
      <c r="T6" s="282">
        <v>1</v>
      </c>
      <c r="U6" s="283">
        <f t="shared" si="1"/>
        <v>10</v>
      </c>
      <c r="V6" s="284">
        <f>(+T6+S6+R6+Q6+P6+O6+N6+M6+L6+K6)/10</f>
        <v>1</v>
      </c>
      <c r="W6" s="285">
        <v>5</v>
      </c>
      <c r="X6" s="285">
        <v>5</v>
      </c>
      <c r="Y6" s="284">
        <f t="shared" si="3"/>
        <v>1</v>
      </c>
      <c r="Z6" s="286">
        <f t="shared" si="0"/>
        <v>1</v>
      </c>
      <c r="AA6" s="290">
        <f t="shared" si="0"/>
        <v>1</v>
      </c>
      <c r="AB6" s="385"/>
    </row>
    <row r="7" spans="1:261" s="289" customFormat="1" ht="197.25" customHeight="1" thickBot="1" x14ac:dyDescent="0.25">
      <c r="A7" s="405"/>
      <c r="B7" s="388"/>
      <c r="C7" s="389"/>
      <c r="D7" s="299" t="s">
        <v>714</v>
      </c>
      <c r="E7" s="310" t="s">
        <v>760</v>
      </c>
      <c r="F7" s="280" t="s">
        <v>726</v>
      </c>
      <c r="G7" s="306" t="s">
        <v>742</v>
      </c>
      <c r="H7" s="280" t="s">
        <v>729</v>
      </c>
      <c r="I7" s="281" t="s">
        <v>730</v>
      </c>
      <c r="J7" s="280" t="s">
        <v>743</v>
      </c>
      <c r="K7" s="282">
        <v>1</v>
      </c>
      <c r="L7" s="283">
        <v>1</v>
      </c>
      <c r="M7" s="283">
        <v>1</v>
      </c>
      <c r="N7" s="283">
        <v>1</v>
      </c>
      <c r="O7" s="283">
        <v>1</v>
      </c>
      <c r="P7" s="283">
        <v>1</v>
      </c>
      <c r="Q7" s="283">
        <v>1</v>
      </c>
      <c r="R7" s="283">
        <v>1</v>
      </c>
      <c r="S7" s="283">
        <v>1</v>
      </c>
      <c r="T7" s="283">
        <v>1</v>
      </c>
      <c r="U7" s="283">
        <f t="shared" si="1"/>
        <v>10</v>
      </c>
      <c r="V7" s="284">
        <f t="shared" ref="V7" si="4">(+T7+S7+R7+Q7+P7+O7+N7+M7+L7+K7)/10</f>
        <v>1</v>
      </c>
      <c r="W7" s="285">
        <v>7</v>
      </c>
      <c r="X7" s="285">
        <v>7</v>
      </c>
      <c r="Y7" s="284">
        <f t="shared" si="3"/>
        <v>1</v>
      </c>
      <c r="Z7" s="286">
        <f t="shared" si="0"/>
        <v>1</v>
      </c>
      <c r="AA7" s="290">
        <f t="shared" si="0"/>
        <v>1</v>
      </c>
      <c r="AB7" s="385"/>
    </row>
    <row r="8" spans="1:261" s="289" customFormat="1" ht="301.5" customHeight="1" thickBot="1" x14ac:dyDescent="0.25">
      <c r="A8" s="405"/>
      <c r="B8" s="388"/>
      <c r="C8" s="407" t="s">
        <v>715</v>
      </c>
      <c r="D8" s="299" t="s">
        <v>716</v>
      </c>
      <c r="E8" s="308" t="s">
        <v>763</v>
      </c>
      <c r="F8" s="280" t="s">
        <v>744</v>
      </c>
      <c r="G8" s="306" t="s">
        <v>742</v>
      </c>
      <c r="H8" s="280">
        <v>63</v>
      </c>
      <c r="I8" s="281" t="s">
        <v>730</v>
      </c>
      <c r="J8" s="280" t="s">
        <v>735</v>
      </c>
      <c r="K8" s="282">
        <v>1</v>
      </c>
      <c r="L8" s="282">
        <v>1</v>
      </c>
      <c r="M8" s="282">
        <v>1</v>
      </c>
      <c r="N8" s="282">
        <v>1</v>
      </c>
      <c r="O8" s="282">
        <v>1</v>
      </c>
      <c r="P8" s="282">
        <v>1</v>
      </c>
      <c r="Q8" s="282">
        <v>1</v>
      </c>
      <c r="R8" s="282">
        <v>1</v>
      </c>
      <c r="S8" s="282">
        <v>1</v>
      </c>
      <c r="T8" s="282">
        <v>1</v>
      </c>
      <c r="U8" s="283">
        <f t="shared" ref="U8:U16" si="5">SUM(K8:T8)</f>
        <v>10</v>
      </c>
      <c r="V8" s="284">
        <f t="shared" si="2"/>
        <v>1</v>
      </c>
      <c r="W8" s="285">
        <v>6</v>
      </c>
      <c r="X8" s="285">
        <v>5</v>
      </c>
      <c r="Y8" s="284">
        <f t="shared" ref="Y8:Y10" si="6">X8/W8</f>
        <v>0.83333333333333337</v>
      </c>
      <c r="Z8" s="286">
        <f t="shared" si="0"/>
        <v>0.83333333333333337</v>
      </c>
      <c r="AA8" s="290">
        <f t="shared" si="0"/>
        <v>0.83333333333333337</v>
      </c>
      <c r="AB8" s="385"/>
    </row>
    <row r="9" spans="1:261" s="289" customFormat="1" ht="141.75" customHeight="1" thickBot="1" x14ac:dyDescent="0.25">
      <c r="A9" s="405"/>
      <c r="B9" s="388"/>
      <c r="C9" s="388"/>
      <c r="D9" s="299" t="s">
        <v>725</v>
      </c>
      <c r="E9" s="308" t="s">
        <v>755</v>
      </c>
      <c r="F9" s="280" t="s">
        <v>736</v>
      </c>
      <c r="G9" s="280" t="s">
        <v>732</v>
      </c>
      <c r="H9" s="280" t="s">
        <v>729</v>
      </c>
      <c r="I9" s="281" t="s">
        <v>730</v>
      </c>
      <c r="J9" s="280" t="s">
        <v>745</v>
      </c>
      <c r="K9" s="282">
        <v>1</v>
      </c>
      <c r="L9" s="282">
        <v>1</v>
      </c>
      <c r="M9" s="282">
        <v>1</v>
      </c>
      <c r="N9" s="282">
        <v>1</v>
      </c>
      <c r="O9" s="282">
        <v>1</v>
      </c>
      <c r="P9" s="282">
        <v>1</v>
      </c>
      <c r="Q9" s="282">
        <v>0</v>
      </c>
      <c r="R9" s="282">
        <v>1</v>
      </c>
      <c r="S9" s="282">
        <v>0</v>
      </c>
      <c r="T9" s="282">
        <v>1</v>
      </c>
      <c r="U9" s="283">
        <f t="shared" si="5"/>
        <v>8</v>
      </c>
      <c r="V9" s="284">
        <f t="shared" si="2"/>
        <v>0.8</v>
      </c>
      <c r="W9" s="285">
        <v>7</v>
      </c>
      <c r="X9" s="285">
        <v>7</v>
      </c>
      <c r="Y9" s="284">
        <f t="shared" si="6"/>
        <v>1</v>
      </c>
      <c r="Z9" s="286">
        <f t="shared" si="0"/>
        <v>1</v>
      </c>
      <c r="AA9" s="290">
        <f t="shared" si="0"/>
        <v>1</v>
      </c>
      <c r="AB9" s="385"/>
    </row>
    <row r="10" spans="1:261" s="289" customFormat="1" ht="48.75" customHeight="1" thickBot="1" x14ac:dyDescent="0.25">
      <c r="A10" s="405"/>
      <c r="B10" s="388"/>
      <c r="C10" s="388"/>
      <c r="D10" s="299" t="s">
        <v>717</v>
      </c>
      <c r="E10" s="308" t="s">
        <v>759</v>
      </c>
      <c r="F10" s="280" t="s">
        <v>726</v>
      </c>
      <c r="G10" s="280" t="s">
        <v>732</v>
      </c>
      <c r="H10" s="280" t="s">
        <v>729</v>
      </c>
      <c r="I10" s="281" t="s">
        <v>730</v>
      </c>
      <c r="J10" s="280" t="s">
        <v>746</v>
      </c>
      <c r="K10" s="282">
        <v>1</v>
      </c>
      <c r="L10" s="282">
        <v>1</v>
      </c>
      <c r="M10" s="282">
        <v>1</v>
      </c>
      <c r="N10" s="282">
        <v>1</v>
      </c>
      <c r="O10" s="282">
        <v>1</v>
      </c>
      <c r="P10" s="282">
        <v>1</v>
      </c>
      <c r="Q10" s="282">
        <v>1</v>
      </c>
      <c r="R10" s="282">
        <v>1</v>
      </c>
      <c r="S10" s="282">
        <v>0</v>
      </c>
      <c r="T10" s="282">
        <v>1</v>
      </c>
      <c r="U10" s="283">
        <f t="shared" si="5"/>
        <v>9</v>
      </c>
      <c r="V10" s="284">
        <f t="shared" si="2"/>
        <v>0.9</v>
      </c>
      <c r="W10" s="285">
        <v>3</v>
      </c>
      <c r="X10" s="285">
        <v>3</v>
      </c>
      <c r="Y10" s="284">
        <f t="shared" si="6"/>
        <v>1</v>
      </c>
      <c r="Z10" s="286">
        <f t="shared" si="0"/>
        <v>1</v>
      </c>
      <c r="AA10" s="290">
        <f t="shared" si="0"/>
        <v>1</v>
      </c>
      <c r="AB10" s="385"/>
    </row>
    <row r="11" spans="1:261" s="289" customFormat="1" ht="50.25" customHeight="1" thickBot="1" x14ac:dyDescent="0.25">
      <c r="A11" s="405"/>
      <c r="B11" s="388"/>
      <c r="C11" s="388"/>
      <c r="D11" s="299" t="s">
        <v>718</v>
      </c>
      <c r="E11" s="308" t="s">
        <v>766</v>
      </c>
      <c r="F11" s="291" t="s">
        <v>737</v>
      </c>
      <c r="G11" s="291" t="s">
        <v>732</v>
      </c>
      <c r="H11" s="291" t="s">
        <v>729</v>
      </c>
      <c r="I11" s="292" t="s">
        <v>729</v>
      </c>
      <c r="J11" s="291" t="s">
        <v>751</v>
      </c>
      <c r="K11" s="282">
        <v>1</v>
      </c>
      <c r="L11" s="282">
        <v>1</v>
      </c>
      <c r="M11" s="282">
        <v>1</v>
      </c>
      <c r="N11" s="282">
        <v>1</v>
      </c>
      <c r="O11" s="282">
        <v>1</v>
      </c>
      <c r="P11" s="282">
        <v>1</v>
      </c>
      <c r="Q11" s="282">
        <v>1</v>
      </c>
      <c r="R11" s="282">
        <v>1</v>
      </c>
      <c r="S11" s="282">
        <v>1</v>
      </c>
      <c r="T11" s="282">
        <v>1</v>
      </c>
      <c r="U11" s="283">
        <f t="shared" si="5"/>
        <v>10</v>
      </c>
      <c r="V11" s="284">
        <f t="shared" si="2"/>
        <v>1</v>
      </c>
      <c r="W11" s="293">
        <v>1</v>
      </c>
      <c r="X11" s="293">
        <v>1</v>
      </c>
      <c r="Y11" s="286">
        <f t="shared" ref="Y11:Y12" si="7">X11/W11</f>
        <v>1</v>
      </c>
      <c r="Z11" s="286">
        <f t="shared" si="0"/>
        <v>1</v>
      </c>
      <c r="AA11" s="290">
        <f t="shared" si="0"/>
        <v>1</v>
      </c>
      <c r="AB11" s="385"/>
    </row>
    <row r="12" spans="1:261" s="298" customFormat="1" ht="123.75" customHeight="1" thickBot="1" x14ac:dyDescent="0.25">
      <c r="A12" s="405"/>
      <c r="B12" s="388"/>
      <c r="C12" s="389"/>
      <c r="D12" s="299" t="s">
        <v>719</v>
      </c>
      <c r="E12" s="308" t="s">
        <v>750</v>
      </c>
      <c r="F12" s="294" t="s">
        <v>738</v>
      </c>
      <c r="G12" s="294" t="s">
        <v>739</v>
      </c>
      <c r="H12" s="294">
        <v>14</v>
      </c>
      <c r="I12" s="295" t="s">
        <v>730</v>
      </c>
      <c r="J12" s="294" t="s">
        <v>752</v>
      </c>
      <c r="K12" s="282">
        <v>1</v>
      </c>
      <c r="L12" s="282">
        <v>1</v>
      </c>
      <c r="M12" s="282">
        <v>1</v>
      </c>
      <c r="N12" s="282">
        <v>1</v>
      </c>
      <c r="O12" s="282">
        <v>1</v>
      </c>
      <c r="P12" s="282">
        <v>1</v>
      </c>
      <c r="Q12" s="282">
        <v>1</v>
      </c>
      <c r="R12" s="282">
        <v>1</v>
      </c>
      <c r="S12" s="282">
        <v>0</v>
      </c>
      <c r="T12" s="282">
        <v>1</v>
      </c>
      <c r="U12" s="283">
        <f t="shared" si="5"/>
        <v>9</v>
      </c>
      <c r="V12" s="284">
        <f t="shared" si="2"/>
        <v>0.9</v>
      </c>
      <c r="W12" s="297">
        <v>3</v>
      </c>
      <c r="X12" s="297">
        <v>3</v>
      </c>
      <c r="Y12" s="296">
        <f t="shared" si="7"/>
        <v>1</v>
      </c>
      <c r="Z12" s="296">
        <f t="shared" si="0"/>
        <v>1</v>
      </c>
      <c r="AA12" s="304">
        <f t="shared" si="0"/>
        <v>1</v>
      </c>
      <c r="AB12" s="385"/>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c r="HG12" s="289"/>
      <c r="HH12" s="289"/>
      <c r="HI12" s="289"/>
      <c r="HJ12" s="289"/>
      <c r="HK12" s="289"/>
      <c r="HL12" s="289"/>
      <c r="HM12" s="289"/>
      <c r="HN12" s="289"/>
      <c r="HO12" s="289"/>
      <c r="HP12" s="289"/>
      <c r="HQ12" s="289"/>
      <c r="HR12" s="289"/>
      <c r="HS12" s="289"/>
      <c r="HT12" s="289"/>
      <c r="HU12" s="289"/>
      <c r="HV12" s="289"/>
      <c r="HW12" s="289"/>
      <c r="HX12" s="289"/>
      <c r="HY12" s="289"/>
      <c r="HZ12" s="289"/>
      <c r="IA12" s="289"/>
      <c r="IB12" s="289"/>
      <c r="IC12" s="289"/>
      <c r="ID12" s="289"/>
      <c r="IE12" s="289"/>
      <c r="IF12" s="289"/>
      <c r="IG12" s="289"/>
      <c r="IH12" s="289"/>
      <c r="II12" s="289"/>
      <c r="IJ12" s="289"/>
      <c r="IK12" s="289"/>
      <c r="IL12" s="289"/>
      <c r="IM12" s="289"/>
      <c r="IN12" s="289"/>
      <c r="IO12" s="289"/>
      <c r="IP12" s="289"/>
      <c r="IQ12" s="289"/>
      <c r="IR12" s="289"/>
      <c r="IS12" s="289"/>
      <c r="IT12" s="289"/>
      <c r="IU12" s="289"/>
      <c r="IV12" s="289"/>
      <c r="IW12" s="289"/>
      <c r="IX12" s="289"/>
      <c r="IY12" s="289"/>
      <c r="IZ12" s="289"/>
      <c r="JA12" s="289"/>
    </row>
    <row r="13" spans="1:261" ht="102" customHeight="1" thickBot="1" x14ac:dyDescent="0.25">
      <c r="A13" s="405"/>
      <c r="B13" s="388"/>
      <c r="C13" s="407" t="s">
        <v>720</v>
      </c>
      <c r="D13" s="300" t="s">
        <v>721</v>
      </c>
      <c r="E13" s="308" t="s">
        <v>761</v>
      </c>
      <c r="F13" s="311" t="s">
        <v>726</v>
      </c>
      <c r="G13" s="311" t="s">
        <v>732</v>
      </c>
      <c r="H13" s="271" t="s">
        <v>729</v>
      </c>
      <c r="I13" s="305"/>
      <c r="J13" s="312" t="s">
        <v>740</v>
      </c>
      <c r="K13" s="282">
        <v>1</v>
      </c>
      <c r="L13" s="282">
        <v>1</v>
      </c>
      <c r="M13" s="282">
        <v>1</v>
      </c>
      <c r="N13" s="282">
        <v>1</v>
      </c>
      <c r="O13" s="282">
        <v>1</v>
      </c>
      <c r="P13" s="282">
        <v>1</v>
      </c>
      <c r="Q13" s="282">
        <v>1</v>
      </c>
      <c r="R13" s="282">
        <v>1</v>
      </c>
      <c r="S13" s="282">
        <v>1</v>
      </c>
      <c r="T13" s="282">
        <v>1</v>
      </c>
      <c r="U13" s="283">
        <v>1</v>
      </c>
      <c r="V13" s="284">
        <f t="shared" si="2"/>
        <v>1</v>
      </c>
      <c r="W13" s="305">
        <v>4</v>
      </c>
      <c r="X13" s="305">
        <v>4</v>
      </c>
      <c r="Y13" s="296">
        <f t="shared" ref="Y13:Y16" si="8">X13/W13</f>
        <v>1</v>
      </c>
      <c r="Z13" s="296">
        <f t="shared" ref="Z13:Z16" si="9">AVERAGE(Y13:Y13)</f>
        <v>1</v>
      </c>
      <c r="AA13" s="304">
        <f t="shared" ref="AA13:AA16" si="10">AVERAGE(Z13:Z13)</f>
        <v>1</v>
      </c>
      <c r="AB13" s="385"/>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c r="DY13" s="302"/>
      <c r="DZ13" s="302"/>
      <c r="EA13" s="302"/>
      <c r="EB13" s="302"/>
      <c r="EC13" s="302"/>
      <c r="ED13" s="302"/>
      <c r="EE13" s="302"/>
      <c r="EF13" s="302"/>
      <c r="EG13" s="302"/>
      <c r="EH13" s="302"/>
      <c r="EI13" s="302"/>
      <c r="EJ13" s="302"/>
      <c r="EK13" s="302"/>
      <c r="EL13" s="302"/>
      <c r="EM13" s="302"/>
      <c r="EN13" s="302"/>
      <c r="EO13" s="302"/>
      <c r="EP13" s="302"/>
      <c r="EQ13" s="302"/>
      <c r="ER13" s="302"/>
      <c r="ES13" s="302"/>
      <c r="ET13" s="302"/>
      <c r="EU13" s="302"/>
      <c r="EV13" s="302"/>
      <c r="EW13" s="302"/>
      <c r="EX13" s="302"/>
      <c r="EY13" s="302"/>
      <c r="EZ13" s="302"/>
      <c r="FA13" s="302"/>
      <c r="FB13" s="302"/>
      <c r="FC13" s="302"/>
      <c r="FD13" s="302"/>
      <c r="FE13" s="302"/>
      <c r="FF13" s="302"/>
      <c r="FG13" s="302"/>
      <c r="FH13" s="302"/>
      <c r="FI13" s="302"/>
      <c r="FJ13" s="302"/>
      <c r="FK13" s="302"/>
      <c r="FL13" s="302"/>
      <c r="FM13" s="302"/>
      <c r="FN13" s="302"/>
      <c r="FO13" s="302"/>
      <c r="FP13" s="302"/>
      <c r="FQ13" s="302"/>
      <c r="FR13" s="302"/>
      <c r="FS13" s="302"/>
      <c r="FT13" s="302"/>
      <c r="FU13" s="302"/>
      <c r="FV13" s="302"/>
      <c r="FW13" s="302"/>
      <c r="FX13" s="302"/>
      <c r="FY13" s="302"/>
      <c r="FZ13" s="302"/>
      <c r="GA13" s="302"/>
      <c r="GB13" s="302"/>
      <c r="GC13" s="302"/>
      <c r="GD13" s="302"/>
      <c r="GE13" s="302"/>
      <c r="GF13" s="302"/>
      <c r="GG13" s="302"/>
      <c r="GH13" s="302"/>
      <c r="GI13" s="302"/>
      <c r="GJ13" s="302"/>
      <c r="GK13" s="302"/>
      <c r="GL13" s="302"/>
      <c r="GM13" s="302"/>
      <c r="GN13" s="302"/>
      <c r="GO13" s="302"/>
      <c r="GP13" s="302"/>
      <c r="GQ13" s="302"/>
      <c r="GR13" s="302"/>
      <c r="GS13" s="302"/>
      <c r="GT13" s="302"/>
      <c r="GU13" s="302"/>
      <c r="GV13" s="302"/>
      <c r="GW13" s="302"/>
      <c r="GX13" s="302"/>
      <c r="GY13" s="302"/>
      <c r="GZ13" s="302"/>
      <c r="HA13" s="302"/>
      <c r="HB13" s="302"/>
      <c r="HC13" s="302"/>
      <c r="HD13" s="302"/>
      <c r="HE13" s="302"/>
      <c r="HF13" s="302"/>
      <c r="HG13" s="302"/>
      <c r="HH13" s="302"/>
      <c r="HI13" s="302"/>
      <c r="HJ13" s="302"/>
      <c r="HK13" s="302"/>
      <c r="HL13" s="302"/>
      <c r="HM13" s="302"/>
      <c r="HN13" s="302"/>
      <c r="HO13" s="302"/>
      <c r="HP13" s="302"/>
      <c r="HQ13" s="302"/>
      <c r="HR13" s="302"/>
      <c r="HS13" s="302"/>
      <c r="HT13" s="302"/>
      <c r="HU13" s="302"/>
      <c r="HV13" s="302"/>
      <c r="HW13" s="302"/>
      <c r="HX13" s="302"/>
      <c r="HY13" s="302"/>
      <c r="HZ13" s="302"/>
      <c r="IA13" s="302"/>
      <c r="IB13" s="302"/>
      <c r="IC13" s="302"/>
      <c r="ID13" s="302"/>
      <c r="IE13" s="302"/>
      <c r="IF13" s="302"/>
      <c r="IG13" s="302"/>
      <c r="IH13" s="302"/>
      <c r="II13" s="302"/>
      <c r="IJ13" s="302"/>
      <c r="IK13" s="302"/>
      <c r="IL13" s="302"/>
      <c r="IM13" s="302"/>
      <c r="IN13" s="302"/>
      <c r="IO13" s="302"/>
      <c r="IP13" s="302"/>
      <c r="IQ13" s="302"/>
      <c r="IR13" s="302"/>
      <c r="IS13" s="302"/>
      <c r="IT13" s="302"/>
      <c r="IU13" s="302"/>
      <c r="IV13" s="302"/>
      <c r="IW13" s="302"/>
      <c r="IX13" s="302"/>
      <c r="IY13" s="302"/>
      <c r="IZ13" s="302"/>
      <c r="JA13" s="302"/>
    </row>
    <row r="14" spans="1:261" ht="130.5" customHeight="1" thickBot="1" x14ac:dyDescent="0.25">
      <c r="A14" s="405"/>
      <c r="B14" s="388"/>
      <c r="C14" s="388"/>
      <c r="D14" s="300" t="s">
        <v>747</v>
      </c>
      <c r="E14" s="310" t="s">
        <v>756</v>
      </c>
      <c r="F14" s="305" t="s">
        <v>748</v>
      </c>
      <c r="G14" s="307" t="s">
        <v>734</v>
      </c>
      <c r="H14" s="305" t="s">
        <v>729</v>
      </c>
      <c r="I14" s="305" t="s">
        <v>730</v>
      </c>
      <c r="J14" s="313" t="s">
        <v>731</v>
      </c>
      <c r="K14" s="282">
        <v>1</v>
      </c>
      <c r="L14" s="283">
        <v>1</v>
      </c>
      <c r="M14" s="283">
        <v>1</v>
      </c>
      <c r="N14" s="283">
        <v>1</v>
      </c>
      <c r="O14" s="283">
        <v>1</v>
      </c>
      <c r="P14" s="283">
        <v>1</v>
      </c>
      <c r="Q14" s="283">
        <v>1</v>
      </c>
      <c r="R14" s="283">
        <v>1</v>
      </c>
      <c r="S14" s="283">
        <v>1</v>
      </c>
      <c r="T14" s="283">
        <v>1</v>
      </c>
      <c r="U14" s="283">
        <f t="shared" si="5"/>
        <v>10</v>
      </c>
      <c r="V14" s="284">
        <f t="shared" si="2"/>
        <v>1</v>
      </c>
      <c r="W14" s="305">
        <v>6</v>
      </c>
      <c r="X14" s="305">
        <v>6</v>
      </c>
      <c r="Y14" s="296">
        <f t="shared" si="8"/>
        <v>1</v>
      </c>
      <c r="Z14" s="296">
        <f t="shared" si="9"/>
        <v>1</v>
      </c>
      <c r="AA14" s="304">
        <f t="shared" si="10"/>
        <v>1</v>
      </c>
      <c r="AB14" s="385"/>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02"/>
      <c r="CH14" s="302"/>
      <c r="CI14" s="302"/>
      <c r="CJ14" s="302"/>
      <c r="CK14" s="302"/>
      <c r="CL14" s="302"/>
      <c r="CM14" s="302"/>
      <c r="CN14" s="302"/>
      <c r="CO14" s="302"/>
      <c r="CP14" s="302"/>
      <c r="CQ14" s="302"/>
      <c r="CR14" s="302"/>
      <c r="CS14" s="302"/>
      <c r="CT14" s="302"/>
      <c r="CU14" s="302"/>
      <c r="CV14" s="302"/>
      <c r="CW14" s="302"/>
      <c r="CX14" s="302"/>
      <c r="CY14" s="302"/>
      <c r="CZ14" s="302"/>
      <c r="DA14" s="302"/>
      <c r="DB14" s="302"/>
      <c r="DC14" s="302"/>
      <c r="DD14" s="302"/>
      <c r="DE14" s="302"/>
      <c r="DF14" s="302"/>
      <c r="DG14" s="302"/>
      <c r="DH14" s="302"/>
      <c r="DI14" s="302"/>
      <c r="DJ14" s="302"/>
      <c r="DK14" s="302"/>
      <c r="DL14" s="302"/>
      <c r="DM14" s="302"/>
      <c r="DN14" s="302"/>
      <c r="DO14" s="302"/>
      <c r="DP14" s="302"/>
      <c r="DQ14" s="302"/>
      <c r="DR14" s="302"/>
      <c r="DS14" s="302"/>
      <c r="DT14" s="302"/>
      <c r="DU14" s="302"/>
      <c r="DV14" s="302"/>
      <c r="DW14" s="302"/>
      <c r="DX14" s="302"/>
      <c r="DY14" s="302"/>
      <c r="DZ14" s="302"/>
      <c r="EA14" s="302"/>
      <c r="EB14" s="302"/>
      <c r="EC14" s="302"/>
      <c r="ED14" s="302"/>
      <c r="EE14" s="302"/>
      <c r="EF14" s="302"/>
      <c r="EG14" s="302"/>
      <c r="EH14" s="302"/>
      <c r="EI14" s="302"/>
      <c r="EJ14" s="302"/>
      <c r="EK14" s="302"/>
      <c r="EL14" s="302"/>
      <c r="EM14" s="302"/>
      <c r="EN14" s="302"/>
      <c r="EO14" s="302"/>
      <c r="EP14" s="302"/>
      <c r="EQ14" s="302"/>
      <c r="ER14" s="302"/>
      <c r="ES14" s="302"/>
      <c r="ET14" s="302"/>
      <c r="EU14" s="302"/>
      <c r="EV14" s="302"/>
      <c r="EW14" s="302"/>
      <c r="EX14" s="302"/>
      <c r="EY14" s="302"/>
      <c r="EZ14" s="302"/>
      <c r="FA14" s="302"/>
      <c r="FB14" s="302"/>
      <c r="FC14" s="302"/>
      <c r="FD14" s="302"/>
      <c r="FE14" s="302"/>
      <c r="FF14" s="302"/>
      <c r="FG14" s="302"/>
      <c r="FH14" s="302"/>
      <c r="FI14" s="302"/>
      <c r="FJ14" s="302"/>
      <c r="FK14" s="302"/>
      <c r="FL14" s="302"/>
      <c r="FM14" s="302"/>
      <c r="FN14" s="302"/>
      <c r="FO14" s="302"/>
      <c r="FP14" s="302"/>
      <c r="FQ14" s="302"/>
      <c r="FR14" s="302"/>
      <c r="FS14" s="302"/>
      <c r="FT14" s="302"/>
      <c r="FU14" s="302"/>
      <c r="FV14" s="302"/>
      <c r="FW14" s="302"/>
      <c r="FX14" s="302"/>
      <c r="FY14" s="302"/>
      <c r="FZ14" s="302"/>
      <c r="GA14" s="302"/>
      <c r="GB14" s="302"/>
      <c r="GC14" s="302"/>
      <c r="GD14" s="302"/>
      <c r="GE14" s="302"/>
      <c r="GF14" s="302"/>
      <c r="GG14" s="302"/>
      <c r="GH14" s="302"/>
      <c r="GI14" s="302"/>
      <c r="GJ14" s="302"/>
      <c r="GK14" s="302"/>
      <c r="GL14" s="302"/>
      <c r="GM14" s="302"/>
      <c r="GN14" s="302"/>
      <c r="GO14" s="302"/>
      <c r="GP14" s="302"/>
      <c r="GQ14" s="302"/>
      <c r="GR14" s="302"/>
      <c r="GS14" s="302"/>
      <c r="GT14" s="302"/>
      <c r="GU14" s="302"/>
      <c r="GV14" s="302"/>
      <c r="GW14" s="302"/>
      <c r="GX14" s="302"/>
      <c r="GY14" s="302"/>
      <c r="GZ14" s="302"/>
      <c r="HA14" s="302"/>
      <c r="HB14" s="302"/>
      <c r="HC14" s="302"/>
      <c r="HD14" s="302"/>
      <c r="HE14" s="302"/>
      <c r="HF14" s="302"/>
      <c r="HG14" s="302"/>
      <c r="HH14" s="302"/>
      <c r="HI14" s="302"/>
      <c r="HJ14" s="302"/>
      <c r="HK14" s="302"/>
      <c r="HL14" s="302"/>
      <c r="HM14" s="302"/>
      <c r="HN14" s="302"/>
      <c r="HO14" s="302"/>
      <c r="HP14" s="302"/>
      <c r="HQ14" s="302"/>
      <c r="HR14" s="302"/>
      <c r="HS14" s="302"/>
      <c r="HT14" s="302"/>
      <c r="HU14" s="302"/>
      <c r="HV14" s="302"/>
      <c r="HW14" s="302"/>
      <c r="HX14" s="302"/>
      <c r="HY14" s="302"/>
      <c r="HZ14" s="302"/>
      <c r="IA14" s="302"/>
      <c r="IB14" s="302"/>
      <c r="IC14" s="302"/>
      <c r="ID14" s="302"/>
      <c r="IE14" s="302"/>
      <c r="IF14" s="302"/>
      <c r="IG14" s="302"/>
      <c r="IH14" s="302"/>
      <c r="II14" s="302"/>
      <c r="IJ14" s="302"/>
      <c r="IK14" s="302"/>
      <c r="IL14" s="302"/>
      <c r="IM14" s="302"/>
      <c r="IN14" s="302"/>
      <c r="IO14" s="302"/>
      <c r="IP14" s="302"/>
      <c r="IQ14" s="302"/>
      <c r="IR14" s="302"/>
      <c r="IS14" s="302"/>
      <c r="IT14" s="302"/>
      <c r="IU14" s="302"/>
      <c r="IV14" s="302"/>
      <c r="IW14" s="302"/>
      <c r="IX14" s="302"/>
      <c r="IY14" s="302"/>
      <c r="IZ14" s="302"/>
      <c r="JA14" s="302"/>
    </row>
    <row r="15" spans="1:261" ht="109.5" customHeight="1" thickBot="1" x14ac:dyDescent="0.25">
      <c r="A15" s="405"/>
      <c r="B15" s="388"/>
      <c r="C15" s="388"/>
      <c r="D15" s="300" t="s">
        <v>722</v>
      </c>
      <c r="E15" s="308" t="s">
        <v>762</v>
      </c>
      <c r="F15" s="305" t="s">
        <v>726</v>
      </c>
      <c r="G15" s="305" t="s">
        <v>732</v>
      </c>
      <c r="H15" s="305" t="s">
        <v>729</v>
      </c>
      <c r="I15" s="305" t="s">
        <v>729</v>
      </c>
      <c r="J15" s="314" t="s">
        <v>753</v>
      </c>
      <c r="K15" s="282">
        <v>1</v>
      </c>
      <c r="L15" s="282">
        <v>1</v>
      </c>
      <c r="M15" s="282">
        <v>1</v>
      </c>
      <c r="N15" s="282">
        <v>1</v>
      </c>
      <c r="O15" s="282">
        <v>1</v>
      </c>
      <c r="P15" s="282">
        <v>1</v>
      </c>
      <c r="Q15" s="282">
        <v>1</v>
      </c>
      <c r="R15" s="282">
        <v>1</v>
      </c>
      <c r="S15" s="282">
        <v>1</v>
      </c>
      <c r="T15" s="282">
        <v>1</v>
      </c>
      <c r="U15" s="283">
        <f t="shared" si="5"/>
        <v>10</v>
      </c>
      <c r="V15" s="284">
        <f t="shared" si="2"/>
        <v>1</v>
      </c>
      <c r="W15" s="305">
        <v>3</v>
      </c>
      <c r="X15" s="305">
        <v>3</v>
      </c>
      <c r="Y15" s="296">
        <f t="shared" si="8"/>
        <v>1</v>
      </c>
      <c r="Z15" s="296">
        <f t="shared" si="9"/>
        <v>1</v>
      </c>
      <c r="AA15" s="304">
        <f t="shared" si="10"/>
        <v>1</v>
      </c>
      <c r="AB15" s="385"/>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02"/>
      <c r="CH15" s="302"/>
      <c r="CI15" s="302"/>
      <c r="CJ15" s="302"/>
      <c r="CK15" s="302"/>
      <c r="CL15" s="302"/>
      <c r="CM15" s="302"/>
      <c r="CN15" s="302"/>
      <c r="CO15" s="302"/>
      <c r="CP15" s="302"/>
      <c r="CQ15" s="302"/>
      <c r="CR15" s="302"/>
      <c r="CS15" s="302"/>
      <c r="CT15" s="302"/>
      <c r="CU15" s="302"/>
      <c r="CV15" s="302"/>
      <c r="CW15" s="302"/>
      <c r="CX15" s="302"/>
      <c r="CY15" s="302"/>
      <c r="CZ15" s="302"/>
      <c r="DA15" s="302"/>
      <c r="DB15" s="302"/>
      <c r="DC15" s="302"/>
      <c r="DD15" s="302"/>
      <c r="DE15" s="302"/>
      <c r="DF15" s="302"/>
      <c r="DG15" s="302"/>
      <c r="DH15" s="302"/>
      <c r="DI15" s="302"/>
      <c r="DJ15" s="302"/>
      <c r="DK15" s="302"/>
      <c r="DL15" s="302"/>
      <c r="DM15" s="302"/>
      <c r="DN15" s="302"/>
      <c r="DO15" s="302"/>
      <c r="DP15" s="302"/>
      <c r="DQ15" s="302"/>
      <c r="DR15" s="302"/>
      <c r="DS15" s="302"/>
      <c r="DT15" s="302"/>
      <c r="DU15" s="302"/>
      <c r="DV15" s="302"/>
      <c r="DW15" s="302"/>
      <c r="DX15" s="302"/>
      <c r="DY15" s="302"/>
      <c r="DZ15" s="302"/>
      <c r="EA15" s="302"/>
      <c r="EB15" s="302"/>
      <c r="EC15" s="302"/>
      <c r="ED15" s="302"/>
      <c r="EE15" s="302"/>
      <c r="EF15" s="302"/>
      <c r="EG15" s="302"/>
      <c r="EH15" s="302"/>
      <c r="EI15" s="302"/>
      <c r="EJ15" s="302"/>
      <c r="EK15" s="302"/>
      <c r="EL15" s="302"/>
      <c r="EM15" s="302"/>
      <c r="EN15" s="302"/>
      <c r="EO15" s="302"/>
      <c r="EP15" s="302"/>
      <c r="EQ15" s="302"/>
      <c r="ER15" s="302"/>
      <c r="ES15" s="302"/>
      <c r="ET15" s="302"/>
      <c r="EU15" s="302"/>
      <c r="EV15" s="302"/>
      <c r="EW15" s="302"/>
      <c r="EX15" s="302"/>
      <c r="EY15" s="302"/>
      <c r="EZ15" s="302"/>
      <c r="FA15" s="302"/>
      <c r="FB15" s="302"/>
      <c r="FC15" s="302"/>
      <c r="FD15" s="302"/>
      <c r="FE15" s="302"/>
      <c r="FF15" s="302"/>
      <c r="FG15" s="302"/>
      <c r="FH15" s="302"/>
      <c r="FI15" s="302"/>
      <c r="FJ15" s="302"/>
      <c r="FK15" s="302"/>
      <c r="FL15" s="302"/>
      <c r="FM15" s="302"/>
      <c r="FN15" s="302"/>
      <c r="FO15" s="302"/>
      <c r="FP15" s="302"/>
      <c r="FQ15" s="302"/>
      <c r="FR15" s="302"/>
      <c r="FS15" s="302"/>
      <c r="FT15" s="302"/>
      <c r="FU15" s="302"/>
      <c r="FV15" s="302"/>
      <c r="FW15" s="302"/>
      <c r="FX15" s="302"/>
      <c r="FY15" s="302"/>
      <c r="FZ15" s="302"/>
      <c r="GA15" s="302"/>
      <c r="GB15" s="302"/>
      <c r="GC15" s="302"/>
      <c r="GD15" s="302"/>
      <c r="GE15" s="302"/>
      <c r="GF15" s="302"/>
      <c r="GG15" s="302"/>
      <c r="GH15" s="302"/>
      <c r="GI15" s="302"/>
      <c r="GJ15" s="302"/>
      <c r="GK15" s="302"/>
      <c r="GL15" s="302"/>
      <c r="GM15" s="302"/>
      <c r="GN15" s="302"/>
      <c r="GO15" s="302"/>
      <c r="GP15" s="302"/>
      <c r="GQ15" s="302"/>
      <c r="GR15" s="302"/>
      <c r="GS15" s="302"/>
      <c r="GT15" s="302"/>
      <c r="GU15" s="302"/>
      <c r="GV15" s="302"/>
      <c r="GW15" s="302"/>
      <c r="GX15" s="302"/>
      <c r="GY15" s="302"/>
      <c r="GZ15" s="302"/>
      <c r="HA15" s="302"/>
      <c r="HB15" s="302"/>
      <c r="HC15" s="302"/>
      <c r="HD15" s="302"/>
      <c r="HE15" s="302"/>
      <c r="HF15" s="302"/>
      <c r="HG15" s="302"/>
      <c r="HH15" s="302"/>
      <c r="HI15" s="302"/>
      <c r="HJ15" s="302"/>
      <c r="HK15" s="302"/>
      <c r="HL15" s="302"/>
      <c r="HM15" s="302"/>
      <c r="HN15" s="302"/>
      <c r="HO15" s="302"/>
      <c r="HP15" s="302"/>
      <c r="HQ15" s="302"/>
      <c r="HR15" s="302"/>
      <c r="HS15" s="302"/>
      <c r="HT15" s="302"/>
      <c r="HU15" s="302"/>
      <c r="HV15" s="302"/>
      <c r="HW15" s="302"/>
      <c r="HX15" s="302"/>
      <c r="HY15" s="302"/>
      <c r="HZ15" s="302"/>
      <c r="IA15" s="302"/>
      <c r="IB15" s="302"/>
      <c r="IC15" s="302"/>
      <c r="ID15" s="302"/>
      <c r="IE15" s="302"/>
      <c r="IF15" s="302"/>
      <c r="IG15" s="302"/>
      <c r="IH15" s="302"/>
      <c r="II15" s="302"/>
      <c r="IJ15" s="302"/>
      <c r="IK15" s="302"/>
      <c r="IL15" s="302"/>
      <c r="IM15" s="302"/>
      <c r="IN15" s="302"/>
      <c r="IO15" s="302"/>
      <c r="IP15" s="302"/>
      <c r="IQ15" s="302"/>
      <c r="IR15" s="302"/>
      <c r="IS15" s="302"/>
      <c r="IT15" s="302"/>
      <c r="IU15" s="302"/>
      <c r="IV15" s="302"/>
      <c r="IW15" s="302"/>
      <c r="IX15" s="302"/>
      <c r="IY15" s="302"/>
      <c r="IZ15" s="302"/>
      <c r="JA15" s="302"/>
    </row>
    <row r="16" spans="1:261" s="298" customFormat="1" ht="114" customHeight="1" thickBot="1" x14ac:dyDescent="0.25">
      <c r="A16" s="406"/>
      <c r="B16" s="389"/>
      <c r="C16" s="389"/>
      <c r="D16" s="303" t="s">
        <v>723</v>
      </c>
      <c r="E16" s="308" t="s">
        <v>764</v>
      </c>
      <c r="F16" s="305" t="s">
        <v>726</v>
      </c>
      <c r="G16" s="305" t="s">
        <v>732</v>
      </c>
      <c r="H16" s="305"/>
      <c r="I16" s="305"/>
      <c r="J16" s="314" t="s">
        <v>753</v>
      </c>
      <c r="K16" s="282">
        <v>1</v>
      </c>
      <c r="L16" s="282">
        <v>0</v>
      </c>
      <c r="M16" s="282">
        <v>0</v>
      </c>
      <c r="N16" s="282">
        <v>1</v>
      </c>
      <c r="O16" s="282">
        <v>1</v>
      </c>
      <c r="P16" s="282">
        <v>0</v>
      </c>
      <c r="Q16" s="282">
        <v>0</v>
      </c>
      <c r="R16" s="282">
        <v>1</v>
      </c>
      <c r="S16" s="282">
        <v>0</v>
      </c>
      <c r="T16" s="282">
        <v>0</v>
      </c>
      <c r="U16" s="283">
        <f t="shared" si="5"/>
        <v>4</v>
      </c>
      <c r="V16" s="284">
        <f t="shared" si="2"/>
        <v>0.4</v>
      </c>
      <c r="W16" s="305">
        <v>4</v>
      </c>
      <c r="X16" s="305">
        <v>3</v>
      </c>
      <c r="Y16" s="296">
        <f t="shared" si="8"/>
        <v>0.75</v>
      </c>
      <c r="Z16" s="296">
        <f t="shared" si="9"/>
        <v>0.75</v>
      </c>
      <c r="AA16" s="304">
        <f t="shared" si="10"/>
        <v>0.75</v>
      </c>
      <c r="AB16" s="386"/>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row>
    <row r="17" spans="9:9" ht="15.75" customHeight="1" x14ac:dyDescent="0.35">
      <c r="I17" s="271"/>
    </row>
    <row r="18" spans="9:9" ht="15.75" customHeight="1" x14ac:dyDescent="0.35">
      <c r="I18" s="271"/>
    </row>
    <row r="19" spans="9:9" ht="15.75" customHeight="1" x14ac:dyDescent="0.35">
      <c r="I19" s="271"/>
    </row>
    <row r="20" spans="9:9" ht="15.75" customHeight="1" x14ac:dyDescent="0.35">
      <c r="I20" s="271"/>
    </row>
    <row r="21" spans="9:9" ht="15.75" customHeight="1" x14ac:dyDescent="0.35">
      <c r="I21" s="271"/>
    </row>
    <row r="22" spans="9:9" ht="15.75" customHeight="1" x14ac:dyDescent="0.35">
      <c r="I22" s="271"/>
    </row>
    <row r="23" spans="9:9" ht="15.75" customHeight="1" x14ac:dyDescent="0.35">
      <c r="I23" s="271"/>
    </row>
    <row r="24" spans="9:9" ht="15.75" customHeight="1" x14ac:dyDescent="0.35">
      <c r="I24" s="271"/>
    </row>
    <row r="25" spans="9:9" ht="15.75" customHeight="1" x14ac:dyDescent="0.35">
      <c r="I25" s="271"/>
    </row>
    <row r="26" spans="9:9" ht="15.75" customHeight="1" x14ac:dyDescent="0.35">
      <c r="I26" s="271"/>
    </row>
    <row r="27" spans="9:9" ht="15.75" customHeight="1" x14ac:dyDescent="0.35">
      <c r="I27" s="271"/>
    </row>
    <row r="28" spans="9:9" ht="15.75" customHeight="1" x14ac:dyDescent="0.35">
      <c r="I28" s="271"/>
    </row>
    <row r="29" spans="9:9" ht="15.75" customHeight="1" x14ac:dyDescent="0.35">
      <c r="I29" s="271"/>
    </row>
    <row r="30" spans="9:9" ht="15.75" customHeight="1" x14ac:dyDescent="0.35">
      <c r="I30" s="271"/>
    </row>
    <row r="31" spans="9:9" ht="15.75" customHeight="1" x14ac:dyDescent="0.35">
      <c r="I31" s="271"/>
    </row>
    <row r="32" spans="9:9" ht="15.75" customHeight="1" x14ac:dyDescent="0.35">
      <c r="I32" s="271"/>
    </row>
    <row r="33" spans="9:9" ht="15.75" customHeight="1" x14ac:dyDescent="0.35">
      <c r="I33" s="271"/>
    </row>
    <row r="34" spans="9:9" ht="15.75" customHeight="1" x14ac:dyDescent="0.35">
      <c r="I34" s="271"/>
    </row>
    <row r="35" spans="9:9" ht="15.75" customHeight="1" x14ac:dyDescent="0.35">
      <c r="I35" s="271"/>
    </row>
    <row r="36" spans="9:9" ht="15.75" customHeight="1" x14ac:dyDescent="0.35">
      <c r="I36" s="271"/>
    </row>
    <row r="37" spans="9:9" ht="15.75" customHeight="1" x14ac:dyDescent="0.35">
      <c r="I37" s="271"/>
    </row>
    <row r="38" spans="9:9" ht="15.75" customHeight="1" x14ac:dyDescent="0.35">
      <c r="I38" s="271"/>
    </row>
    <row r="39" spans="9:9" ht="15.75" customHeight="1" x14ac:dyDescent="0.35">
      <c r="I39" s="271"/>
    </row>
    <row r="40" spans="9:9" ht="15.75" customHeight="1" x14ac:dyDescent="0.35">
      <c r="I40" s="271"/>
    </row>
    <row r="41" spans="9:9" ht="15.75" customHeight="1" x14ac:dyDescent="0.35">
      <c r="I41" s="271"/>
    </row>
    <row r="42" spans="9:9" ht="15.75" customHeight="1" x14ac:dyDescent="0.35">
      <c r="I42" s="271"/>
    </row>
    <row r="43" spans="9:9" ht="15.75" customHeight="1" x14ac:dyDescent="0.35">
      <c r="I43" s="271"/>
    </row>
    <row r="44" spans="9:9" ht="15.75" customHeight="1" x14ac:dyDescent="0.35">
      <c r="I44" s="271"/>
    </row>
    <row r="45" spans="9:9" ht="15.75" customHeight="1" x14ac:dyDescent="0.35">
      <c r="I45" s="271"/>
    </row>
    <row r="46" spans="9:9" ht="15.75" customHeight="1" x14ac:dyDescent="0.35">
      <c r="I46" s="271"/>
    </row>
    <row r="47" spans="9:9" ht="15.75" customHeight="1" x14ac:dyDescent="0.35">
      <c r="I47" s="271"/>
    </row>
    <row r="48" spans="9:9" ht="15.75" customHeight="1" x14ac:dyDescent="0.35">
      <c r="I48" s="271"/>
    </row>
    <row r="49" spans="9:9" ht="15.75" customHeight="1" x14ac:dyDescent="0.35">
      <c r="I49" s="271"/>
    </row>
    <row r="50" spans="9:9" ht="15.75" customHeight="1" x14ac:dyDescent="0.35">
      <c r="I50" s="271"/>
    </row>
    <row r="51" spans="9:9" ht="15.75" customHeight="1" x14ac:dyDescent="0.35">
      <c r="I51" s="271"/>
    </row>
    <row r="52" spans="9:9" ht="15.75" customHeight="1" x14ac:dyDescent="0.35">
      <c r="I52" s="271"/>
    </row>
    <row r="53" spans="9:9" ht="15.75" customHeight="1" x14ac:dyDescent="0.35">
      <c r="I53" s="271"/>
    </row>
    <row r="54" spans="9:9" ht="15.75" customHeight="1" x14ac:dyDescent="0.35">
      <c r="I54" s="271"/>
    </row>
    <row r="55" spans="9:9" ht="15.75" customHeight="1" x14ac:dyDescent="0.35">
      <c r="I55" s="271"/>
    </row>
    <row r="56" spans="9:9" ht="15.75" customHeight="1" x14ac:dyDescent="0.35">
      <c r="I56" s="271"/>
    </row>
    <row r="57" spans="9:9" ht="15.75" customHeight="1" x14ac:dyDescent="0.35">
      <c r="I57" s="271"/>
    </row>
    <row r="58" spans="9:9" ht="15.75" customHeight="1" x14ac:dyDescent="0.35">
      <c r="I58" s="271"/>
    </row>
    <row r="59" spans="9:9" ht="15.75" customHeight="1" x14ac:dyDescent="0.35">
      <c r="I59" s="271"/>
    </row>
    <row r="60" spans="9:9" ht="15.75" customHeight="1" x14ac:dyDescent="0.35">
      <c r="I60" s="271"/>
    </row>
    <row r="61" spans="9:9" ht="15.75" customHeight="1" x14ac:dyDescent="0.35">
      <c r="I61" s="271"/>
    </row>
    <row r="62" spans="9:9" ht="15.75" customHeight="1" x14ac:dyDescent="0.35">
      <c r="I62" s="271"/>
    </row>
    <row r="63" spans="9:9" ht="15.75" customHeight="1" x14ac:dyDescent="0.35">
      <c r="I63" s="271"/>
    </row>
    <row r="64" spans="9:9" ht="15.75" customHeight="1" x14ac:dyDescent="0.35">
      <c r="I64" s="271"/>
    </row>
    <row r="65" spans="9:9" ht="15.75" customHeight="1" x14ac:dyDescent="0.35">
      <c r="I65" s="271"/>
    </row>
    <row r="66" spans="9:9" ht="15.75" customHeight="1" x14ac:dyDescent="0.35">
      <c r="I66" s="271"/>
    </row>
    <row r="67" spans="9:9" ht="15.75" customHeight="1" x14ac:dyDescent="0.35">
      <c r="I67" s="271"/>
    </row>
    <row r="68" spans="9:9" ht="15.75" customHeight="1" x14ac:dyDescent="0.35">
      <c r="I68" s="271"/>
    </row>
    <row r="69" spans="9:9" ht="15.75" customHeight="1" x14ac:dyDescent="0.35">
      <c r="I69" s="271"/>
    </row>
    <row r="70" spans="9:9" ht="15.75" customHeight="1" x14ac:dyDescent="0.35">
      <c r="I70" s="271"/>
    </row>
    <row r="71" spans="9:9" ht="15.75" customHeight="1" x14ac:dyDescent="0.35">
      <c r="I71" s="271"/>
    </row>
    <row r="72" spans="9:9" ht="15.75" customHeight="1" x14ac:dyDescent="0.35">
      <c r="I72" s="271"/>
    </row>
    <row r="73" spans="9:9" ht="15.75" customHeight="1" x14ac:dyDescent="0.35">
      <c r="I73" s="271"/>
    </row>
    <row r="74" spans="9:9" ht="15.75" customHeight="1" x14ac:dyDescent="0.35">
      <c r="I74" s="271"/>
    </row>
    <row r="75" spans="9:9" ht="15.75" customHeight="1" x14ac:dyDescent="0.35">
      <c r="I75" s="271"/>
    </row>
    <row r="76" spans="9:9" ht="15.75" customHeight="1" x14ac:dyDescent="0.35">
      <c r="I76" s="271"/>
    </row>
    <row r="77" spans="9:9" ht="15.75" customHeight="1" x14ac:dyDescent="0.35">
      <c r="I77" s="271"/>
    </row>
    <row r="78" spans="9:9" ht="15.75" customHeight="1" x14ac:dyDescent="0.35">
      <c r="I78" s="271"/>
    </row>
    <row r="79" spans="9:9" ht="15.75" customHeight="1" x14ac:dyDescent="0.35">
      <c r="I79" s="271"/>
    </row>
    <row r="80" spans="9:9" ht="15.75" customHeight="1" x14ac:dyDescent="0.35">
      <c r="I80" s="271"/>
    </row>
    <row r="81" spans="9:9" ht="15.75" customHeight="1" x14ac:dyDescent="0.35">
      <c r="I81" s="271"/>
    </row>
    <row r="82" spans="9:9" ht="15.75" customHeight="1" x14ac:dyDescent="0.35">
      <c r="I82" s="271"/>
    </row>
    <row r="83" spans="9:9" ht="15.75" customHeight="1" x14ac:dyDescent="0.35">
      <c r="I83" s="271"/>
    </row>
    <row r="84" spans="9:9" ht="15.75" customHeight="1" x14ac:dyDescent="0.35">
      <c r="I84" s="271"/>
    </row>
    <row r="85" spans="9:9" ht="15.75" customHeight="1" x14ac:dyDescent="0.35">
      <c r="I85" s="271"/>
    </row>
    <row r="86" spans="9:9" ht="15.75" customHeight="1" x14ac:dyDescent="0.35">
      <c r="I86" s="271"/>
    </row>
    <row r="87" spans="9:9" ht="15.75" customHeight="1" x14ac:dyDescent="0.35">
      <c r="I87" s="271"/>
    </row>
    <row r="88" spans="9:9" ht="15.75" customHeight="1" x14ac:dyDescent="0.35">
      <c r="I88" s="271"/>
    </row>
    <row r="89" spans="9:9" ht="15.75" customHeight="1" x14ac:dyDescent="0.35">
      <c r="I89" s="271"/>
    </row>
    <row r="90" spans="9:9" ht="15.75" customHeight="1" x14ac:dyDescent="0.35">
      <c r="I90" s="271"/>
    </row>
    <row r="91" spans="9:9" ht="15.75" customHeight="1" x14ac:dyDescent="0.35">
      <c r="I91" s="271"/>
    </row>
    <row r="92" spans="9:9" ht="15.75" customHeight="1" x14ac:dyDescent="0.35">
      <c r="I92" s="271"/>
    </row>
    <row r="93" spans="9:9" ht="15.75" customHeight="1" x14ac:dyDescent="0.35">
      <c r="I93" s="271"/>
    </row>
    <row r="94" spans="9:9" ht="15.75" customHeight="1" x14ac:dyDescent="0.35">
      <c r="I94" s="271"/>
    </row>
    <row r="95" spans="9:9" ht="15.75" customHeight="1" x14ac:dyDescent="0.35">
      <c r="I95" s="271"/>
    </row>
    <row r="96" spans="9:9" ht="15.75" customHeight="1" x14ac:dyDescent="0.35">
      <c r="I96" s="271"/>
    </row>
    <row r="97" spans="9:9" ht="15.75" customHeight="1" x14ac:dyDescent="0.35">
      <c r="I97" s="271"/>
    </row>
    <row r="98" spans="9:9" ht="15.75" customHeight="1" x14ac:dyDescent="0.35">
      <c r="I98" s="271"/>
    </row>
    <row r="99" spans="9:9" ht="15.75" customHeight="1" x14ac:dyDescent="0.35">
      <c r="I99" s="271"/>
    </row>
    <row r="100" spans="9:9" ht="15.75" customHeight="1" x14ac:dyDescent="0.35">
      <c r="I100" s="271"/>
    </row>
    <row r="101" spans="9:9" ht="15.75" customHeight="1" x14ac:dyDescent="0.35">
      <c r="I101" s="271"/>
    </row>
    <row r="102" spans="9:9" ht="15.75" customHeight="1" x14ac:dyDescent="0.35">
      <c r="I102" s="271"/>
    </row>
    <row r="103" spans="9:9" ht="15.75" customHeight="1" x14ac:dyDescent="0.35">
      <c r="I103" s="271"/>
    </row>
    <row r="104" spans="9:9" ht="15.75" customHeight="1" x14ac:dyDescent="0.35">
      <c r="I104" s="271"/>
    </row>
    <row r="105" spans="9:9" ht="15.75" customHeight="1" x14ac:dyDescent="0.35">
      <c r="I105" s="271"/>
    </row>
    <row r="106" spans="9:9" ht="15.75" customHeight="1" x14ac:dyDescent="0.35">
      <c r="I106" s="271"/>
    </row>
    <row r="107" spans="9:9" ht="15.75" customHeight="1" x14ac:dyDescent="0.35">
      <c r="I107" s="271"/>
    </row>
    <row r="108" spans="9:9" ht="15.75" customHeight="1" x14ac:dyDescent="0.35">
      <c r="I108" s="271"/>
    </row>
    <row r="109" spans="9:9" ht="15.75" customHeight="1" x14ac:dyDescent="0.35">
      <c r="I109" s="271"/>
    </row>
    <row r="110" spans="9:9" ht="15.75" customHeight="1" x14ac:dyDescent="0.35">
      <c r="I110" s="271"/>
    </row>
    <row r="111" spans="9:9" ht="15.75" customHeight="1" x14ac:dyDescent="0.35">
      <c r="I111" s="271"/>
    </row>
    <row r="112" spans="9:9" ht="15.75" customHeight="1" x14ac:dyDescent="0.35">
      <c r="I112" s="271"/>
    </row>
    <row r="113" spans="9:9" ht="15.75" customHeight="1" x14ac:dyDescent="0.35">
      <c r="I113" s="271"/>
    </row>
    <row r="114" spans="9:9" ht="15.75" customHeight="1" x14ac:dyDescent="0.35">
      <c r="I114" s="271"/>
    </row>
    <row r="115" spans="9:9" ht="15.75" customHeight="1" x14ac:dyDescent="0.35">
      <c r="I115" s="271"/>
    </row>
    <row r="116" spans="9:9" ht="15.75" customHeight="1" x14ac:dyDescent="0.35">
      <c r="I116" s="271"/>
    </row>
    <row r="117" spans="9:9" ht="15.75" customHeight="1" x14ac:dyDescent="0.35">
      <c r="I117" s="271"/>
    </row>
    <row r="118" spans="9:9" ht="15.75" customHeight="1" x14ac:dyDescent="0.35">
      <c r="I118" s="271"/>
    </row>
    <row r="119" spans="9:9" ht="15.75" customHeight="1" x14ac:dyDescent="0.35">
      <c r="I119" s="271"/>
    </row>
    <row r="120" spans="9:9" ht="15.75" customHeight="1" x14ac:dyDescent="0.35">
      <c r="I120" s="271"/>
    </row>
    <row r="121" spans="9:9" ht="15.75" customHeight="1" x14ac:dyDescent="0.35">
      <c r="I121" s="271"/>
    </row>
    <row r="122" spans="9:9" ht="15.75" customHeight="1" x14ac:dyDescent="0.35">
      <c r="I122" s="271"/>
    </row>
    <row r="123" spans="9:9" ht="15.75" customHeight="1" x14ac:dyDescent="0.35">
      <c r="I123" s="271"/>
    </row>
    <row r="124" spans="9:9" ht="15.75" customHeight="1" x14ac:dyDescent="0.35">
      <c r="I124" s="271"/>
    </row>
    <row r="125" spans="9:9" ht="15.75" customHeight="1" x14ac:dyDescent="0.35">
      <c r="I125" s="271"/>
    </row>
    <row r="126" spans="9:9" ht="15.75" customHeight="1" x14ac:dyDescent="0.35">
      <c r="I126" s="271"/>
    </row>
    <row r="127" spans="9:9" ht="15.75" customHeight="1" x14ac:dyDescent="0.35">
      <c r="I127" s="271"/>
    </row>
    <row r="128" spans="9:9" ht="15.75" customHeight="1" x14ac:dyDescent="0.35">
      <c r="I128" s="271"/>
    </row>
    <row r="129" spans="9:9" ht="15.75" customHeight="1" x14ac:dyDescent="0.35">
      <c r="I129" s="271"/>
    </row>
    <row r="130" spans="9:9" ht="15.75" customHeight="1" x14ac:dyDescent="0.35">
      <c r="I130" s="271"/>
    </row>
    <row r="131" spans="9:9" ht="15.75" customHeight="1" x14ac:dyDescent="0.35">
      <c r="I131" s="271"/>
    </row>
    <row r="132" spans="9:9" ht="15.75" customHeight="1" x14ac:dyDescent="0.35">
      <c r="I132" s="271"/>
    </row>
    <row r="133" spans="9:9" ht="15.75" customHeight="1" x14ac:dyDescent="0.35">
      <c r="I133" s="271"/>
    </row>
    <row r="134" spans="9:9" ht="15.75" customHeight="1" x14ac:dyDescent="0.35">
      <c r="I134" s="271"/>
    </row>
    <row r="135" spans="9:9" ht="15.75" customHeight="1" x14ac:dyDescent="0.35">
      <c r="I135" s="271"/>
    </row>
    <row r="136" spans="9:9" ht="15.75" customHeight="1" x14ac:dyDescent="0.35">
      <c r="I136" s="271"/>
    </row>
    <row r="137" spans="9:9" ht="15.75" customHeight="1" x14ac:dyDescent="0.35">
      <c r="I137" s="271"/>
    </row>
    <row r="138" spans="9:9" ht="15.75" customHeight="1" x14ac:dyDescent="0.35">
      <c r="I138" s="271"/>
    </row>
    <row r="139" spans="9:9" ht="15.75" customHeight="1" x14ac:dyDescent="0.35">
      <c r="I139" s="271"/>
    </row>
    <row r="140" spans="9:9" ht="15.75" customHeight="1" x14ac:dyDescent="0.35">
      <c r="I140" s="271"/>
    </row>
    <row r="141" spans="9:9" ht="15.75" customHeight="1" x14ac:dyDescent="0.35">
      <c r="I141" s="271"/>
    </row>
    <row r="142" spans="9:9" ht="15.75" customHeight="1" x14ac:dyDescent="0.35">
      <c r="I142" s="271"/>
    </row>
    <row r="143" spans="9:9" ht="15.75" customHeight="1" x14ac:dyDescent="0.35">
      <c r="I143" s="271"/>
    </row>
    <row r="144" spans="9:9" ht="15.75" customHeight="1" x14ac:dyDescent="0.35">
      <c r="I144" s="271"/>
    </row>
    <row r="145" spans="9:9" ht="15.75" customHeight="1" x14ac:dyDescent="0.35">
      <c r="I145" s="271"/>
    </row>
    <row r="146" spans="9:9" ht="15.75" customHeight="1" x14ac:dyDescent="0.35">
      <c r="I146" s="271"/>
    </row>
    <row r="147" spans="9:9" ht="15.75" customHeight="1" x14ac:dyDescent="0.35">
      <c r="I147" s="271"/>
    </row>
    <row r="148" spans="9:9" ht="15.75" customHeight="1" x14ac:dyDescent="0.35">
      <c r="I148" s="271"/>
    </row>
    <row r="149" spans="9:9" ht="15.75" customHeight="1" x14ac:dyDescent="0.35">
      <c r="I149" s="271"/>
    </row>
    <row r="150" spans="9:9" ht="15.75" customHeight="1" x14ac:dyDescent="0.35">
      <c r="I150" s="271"/>
    </row>
    <row r="151" spans="9:9" ht="15.75" customHeight="1" x14ac:dyDescent="0.35">
      <c r="I151" s="271"/>
    </row>
    <row r="152" spans="9:9" ht="15.75" customHeight="1" x14ac:dyDescent="0.35">
      <c r="I152" s="271"/>
    </row>
    <row r="153" spans="9:9" ht="15.75" customHeight="1" x14ac:dyDescent="0.35">
      <c r="I153" s="271"/>
    </row>
    <row r="154" spans="9:9" ht="15.75" customHeight="1" x14ac:dyDescent="0.35">
      <c r="I154" s="271"/>
    </row>
    <row r="155" spans="9:9" ht="15.75" customHeight="1" x14ac:dyDescent="0.35">
      <c r="I155" s="271"/>
    </row>
    <row r="156" spans="9:9" ht="15.75" customHeight="1" x14ac:dyDescent="0.35">
      <c r="I156" s="271"/>
    </row>
    <row r="157" spans="9:9" ht="15.75" customHeight="1" x14ac:dyDescent="0.35">
      <c r="I157" s="271"/>
    </row>
    <row r="158" spans="9:9" ht="15.75" customHeight="1" x14ac:dyDescent="0.35">
      <c r="I158" s="271"/>
    </row>
    <row r="159" spans="9:9" ht="15.75" customHeight="1" x14ac:dyDescent="0.35">
      <c r="I159" s="271"/>
    </row>
    <row r="160" spans="9:9" ht="15.75" customHeight="1" x14ac:dyDescent="0.35">
      <c r="I160" s="271"/>
    </row>
    <row r="161" spans="9:9" ht="15.75" customHeight="1" x14ac:dyDescent="0.35">
      <c r="I161" s="271"/>
    </row>
    <row r="162" spans="9:9" ht="15.75" customHeight="1" x14ac:dyDescent="0.35">
      <c r="I162" s="271"/>
    </row>
    <row r="163" spans="9:9" ht="15.75" customHeight="1" x14ac:dyDescent="0.35">
      <c r="I163" s="271"/>
    </row>
    <row r="164" spans="9:9" ht="15.75" customHeight="1" x14ac:dyDescent="0.35">
      <c r="I164" s="271"/>
    </row>
    <row r="165" spans="9:9" ht="15.75" customHeight="1" x14ac:dyDescent="0.35">
      <c r="I165" s="271"/>
    </row>
    <row r="166" spans="9:9" ht="15.75" customHeight="1" x14ac:dyDescent="0.35">
      <c r="I166" s="271"/>
    </row>
    <row r="167" spans="9:9" ht="15.75" customHeight="1" x14ac:dyDescent="0.35">
      <c r="I167" s="271"/>
    </row>
    <row r="168" spans="9:9" ht="15.75" customHeight="1" x14ac:dyDescent="0.35">
      <c r="I168" s="271"/>
    </row>
    <row r="169" spans="9:9" ht="15.75" customHeight="1" x14ac:dyDescent="0.35">
      <c r="I169" s="271"/>
    </row>
    <row r="170" spans="9:9" ht="15.75" customHeight="1" x14ac:dyDescent="0.35">
      <c r="I170" s="271"/>
    </row>
    <row r="171" spans="9:9" ht="15.75" customHeight="1" x14ac:dyDescent="0.35">
      <c r="I171" s="271"/>
    </row>
    <row r="172" spans="9:9" ht="15.75" customHeight="1" x14ac:dyDescent="0.35">
      <c r="I172" s="271"/>
    </row>
    <row r="173" spans="9:9" ht="15.75" customHeight="1" x14ac:dyDescent="0.35">
      <c r="I173" s="271"/>
    </row>
    <row r="174" spans="9:9" ht="15.75" customHeight="1" x14ac:dyDescent="0.35">
      <c r="I174" s="271"/>
    </row>
    <row r="175" spans="9:9" ht="15.75" customHeight="1" x14ac:dyDescent="0.35">
      <c r="I175" s="271"/>
    </row>
    <row r="176" spans="9:9" ht="15.75" customHeight="1" x14ac:dyDescent="0.35">
      <c r="I176" s="271"/>
    </row>
    <row r="177" spans="9:9" ht="15.75" customHeight="1" x14ac:dyDescent="0.35">
      <c r="I177" s="271"/>
    </row>
    <row r="178" spans="9:9" ht="15.75" customHeight="1" x14ac:dyDescent="0.35">
      <c r="I178" s="271"/>
    </row>
    <row r="179" spans="9:9" ht="15.75" customHeight="1" x14ac:dyDescent="0.35">
      <c r="I179" s="271"/>
    </row>
    <row r="180" spans="9:9" ht="15.75" customHeight="1" x14ac:dyDescent="0.35">
      <c r="I180" s="271"/>
    </row>
    <row r="181" spans="9:9" ht="15.75" customHeight="1" x14ac:dyDescent="0.35">
      <c r="I181" s="271"/>
    </row>
    <row r="182" spans="9:9" ht="15.75" customHeight="1" x14ac:dyDescent="0.35">
      <c r="I182" s="271"/>
    </row>
    <row r="183" spans="9:9" ht="15.75" customHeight="1" x14ac:dyDescent="0.35">
      <c r="I183" s="271"/>
    </row>
    <row r="184" spans="9:9" ht="15.75" customHeight="1" x14ac:dyDescent="0.35">
      <c r="I184" s="271"/>
    </row>
    <row r="185" spans="9:9" ht="15.75" customHeight="1" x14ac:dyDescent="0.35">
      <c r="I185" s="271"/>
    </row>
    <row r="186" spans="9:9" ht="15.75" customHeight="1" x14ac:dyDescent="0.35">
      <c r="I186" s="271"/>
    </row>
    <row r="187" spans="9:9" ht="15.75" customHeight="1" x14ac:dyDescent="0.35">
      <c r="I187" s="271"/>
    </row>
    <row r="188" spans="9:9" ht="15.75" customHeight="1" x14ac:dyDescent="0.35">
      <c r="I188" s="271"/>
    </row>
    <row r="189" spans="9:9" ht="15.75" customHeight="1" x14ac:dyDescent="0.35">
      <c r="I189" s="271"/>
    </row>
    <row r="190" spans="9:9" ht="15.75" customHeight="1" x14ac:dyDescent="0.35">
      <c r="I190" s="271"/>
    </row>
    <row r="191" spans="9:9" ht="15.75" customHeight="1" x14ac:dyDescent="0.35">
      <c r="I191" s="271"/>
    </row>
    <row r="192" spans="9:9" ht="15.75" customHeight="1" x14ac:dyDescent="0.35">
      <c r="I192" s="271"/>
    </row>
    <row r="193" spans="9:9" ht="15.75" customHeight="1" x14ac:dyDescent="0.35">
      <c r="I193" s="271"/>
    </row>
    <row r="194" spans="9:9" ht="15.75" customHeight="1" x14ac:dyDescent="0.35">
      <c r="I194" s="271"/>
    </row>
    <row r="195" spans="9:9" ht="15.75" customHeight="1" x14ac:dyDescent="0.35">
      <c r="I195" s="271"/>
    </row>
    <row r="196" spans="9:9" ht="15.75" customHeight="1" x14ac:dyDescent="0.35">
      <c r="I196" s="271"/>
    </row>
    <row r="197" spans="9:9" ht="15.75" customHeight="1" x14ac:dyDescent="0.35">
      <c r="I197" s="271"/>
    </row>
    <row r="198" spans="9:9" ht="15.75" customHeight="1" x14ac:dyDescent="0.35">
      <c r="I198" s="271"/>
    </row>
    <row r="199" spans="9:9" ht="15.75" customHeight="1" x14ac:dyDescent="0.35">
      <c r="I199" s="271"/>
    </row>
    <row r="200" spans="9:9" ht="15.75" customHeight="1" x14ac:dyDescent="0.35">
      <c r="I200" s="271"/>
    </row>
    <row r="201" spans="9:9" ht="15.75" customHeight="1" x14ac:dyDescent="0.35">
      <c r="I201" s="271"/>
    </row>
    <row r="202" spans="9:9" ht="15.75" customHeight="1" x14ac:dyDescent="0.35">
      <c r="I202" s="271"/>
    </row>
    <row r="203" spans="9:9" ht="15.75" customHeight="1" x14ac:dyDescent="0.35">
      <c r="I203" s="271"/>
    </row>
    <row r="204" spans="9:9" ht="15.75" customHeight="1" x14ac:dyDescent="0.35">
      <c r="I204" s="271"/>
    </row>
    <row r="205" spans="9:9" ht="15.75" customHeight="1" x14ac:dyDescent="0.35">
      <c r="I205" s="271"/>
    </row>
    <row r="206" spans="9:9" ht="15.75" customHeight="1" x14ac:dyDescent="0.35">
      <c r="I206" s="271"/>
    </row>
    <row r="207" spans="9:9" ht="15.75" customHeight="1" x14ac:dyDescent="0.35">
      <c r="I207" s="271"/>
    </row>
    <row r="208" spans="9:9" ht="15.75" customHeight="1" x14ac:dyDescent="0.35">
      <c r="I208" s="271"/>
    </row>
    <row r="209" spans="9:9" ht="15.75" customHeight="1" x14ac:dyDescent="0.35">
      <c r="I209" s="271"/>
    </row>
    <row r="210" spans="9:9" ht="15.75" customHeight="1" x14ac:dyDescent="0.35">
      <c r="I210" s="271"/>
    </row>
    <row r="211" spans="9:9" ht="15.75" customHeight="1" x14ac:dyDescent="0.35">
      <c r="I211" s="271"/>
    </row>
    <row r="212" spans="9:9" ht="15.75" customHeight="1" x14ac:dyDescent="0.35">
      <c r="I212" s="271"/>
    </row>
    <row r="213" spans="9:9" ht="15.75" customHeight="1" x14ac:dyDescent="0.35">
      <c r="I213" s="271"/>
    </row>
    <row r="214" spans="9:9" ht="15.75" customHeight="1" x14ac:dyDescent="0.35">
      <c r="I214" s="271"/>
    </row>
    <row r="215" spans="9:9" ht="15.75" customHeight="1" x14ac:dyDescent="0.35">
      <c r="I215" s="271"/>
    </row>
    <row r="216" spans="9:9" ht="15.75" customHeight="1" x14ac:dyDescent="0.35">
      <c r="I216" s="271"/>
    </row>
    <row r="217" spans="9:9" ht="15.75" customHeight="1" x14ac:dyDescent="0.35">
      <c r="I217" s="271"/>
    </row>
    <row r="218" spans="9:9" ht="15.75" customHeight="1" x14ac:dyDescent="0.35">
      <c r="I218" s="271"/>
    </row>
    <row r="219" spans="9:9" ht="15.75" customHeight="1" x14ac:dyDescent="0.35">
      <c r="I219" s="271"/>
    </row>
    <row r="220" spans="9:9" ht="15.75" customHeight="1" x14ac:dyDescent="0.35">
      <c r="I220" s="271"/>
    </row>
    <row r="221" spans="9:9" ht="15.75" customHeight="1" x14ac:dyDescent="0.35">
      <c r="I221" s="271"/>
    </row>
    <row r="222" spans="9:9" ht="15.75" customHeight="1" x14ac:dyDescent="0.35">
      <c r="I222" s="271"/>
    </row>
    <row r="223" spans="9:9" ht="15.75" customHeight="1" x14ac:dyDescent="0.35">
      <c r="I223" s="271"/>
    </row>
    <row r="224" spans="9:9" ht="15.75" customHeight="1" x14ac:dyDescent="0.35">
      <c r="I224" s="271"/>
    </row>
    <row r="225" spans="9:9" ht="15.75" customHeight="1" x14ac:dyDescent="0.35">
      <c r="I225" s="271"/>
    </row>
    <row r="226" spans="9:9" ht="15.75" customHeight="1" x14ac:dyDescent="0.35">
      <c r="I226" s="271"/>
    </row>
    <row r="227" spans="9:9" ht="15.75" customHeight="1" x14ac:dyDescent="0.35">
      <c r="I227" s="271"/>
    </row>
    <row r="228" spans="9:9" ht="15.75" customHeight="1" x14ac:dyDescent="0.35">
      <c r="I228" s="271"/>
    </row>
    <row r="229" spans="9:9" ht="15.75" customHeight="1" x14ac:dyDescent="0.35">
      <c r="I229" s="271"/>
    </row>
    <row r="230" spans="9:9" ht="15.75" customHeight="1" x14ac:dyDescent="0.35">
      <c r="I230" s="271"/>
    </row>
    <row r="231" spans="9:9" ht="15.75" customHeight="1" x14ac:dyDescent="0.35">
      <c r="I231" s="271"/>
    </row>
    <row r="232" spans="9:9" ht="15.75" customHeight="1" x14ac:dyDescent="0.35">
      <c r="I232" s="271"/>
    </row>
    <row r="233" spans="9:9" ht="15.75" customHeight="1" x14ac:dyDescent="0.35">
      <c r="I233" s="271"/>
    </row>
    <row r="234" spans="9:9" ht="15.75" customHeight="1" x14ac:dyDescent="0.35">
      <c r="I234" s="271"/>
    </row>
    <row r="235" spans="9:9" ht="15.75" customHeight="1" x14ac:dyDescent="0.35">
      <c r="I235" s="271"/>
    </row>
    <row r="236" spans="9:9" ht="15.75" customHeight="1" x14ac:dyDescent="0.35">
      <c r="I236" s="271"/>
    </row>
    <row r="237" spans="9:9" ht="15.75" customHeight="1" x14ac:dyDescent="0.35">
      <c r="I237" s="271"/>
    </row>
    <row r="238" spans="9:9" ht="15.75" customHeight="1" x14ac:dyDescent="0.35">
      <c r="I238" s="271"/>
    </row>
    <row r="239" spans="9:9" ht="15.75" customHeight="1" x14ac:dyDescent="0.35">
      <c r="I239" s="271"/>
    </row>
    <row r="240" spans="9:9" ht="15.75" customHeight="1" x14ac:dyDescent="0.35">
      <c r="I240" s="271"/>
    </row>
    <row r="241" spans="9:9" ht="15.75" customHeight="1" x14ac:dyDescent="0.35">
      <c r="I241" s="271"/>
    </row>
    <row r="242" spans="9:9" ht="15.75" customHeight="1" x14ac:dyDescent="0.35">
      <c r="I242" s="271"/>
    </row>
    <row r="243" spans="9:9" ht="15.75" customHeight="1" x14ac:dyDescent="0.35">
      <c r="I243" s="271"/>
    </row>
    <row r="244" spans="9:9" ht="15.75" customHeight="1" x14ac:dyDescent="0.35">
      <c r="I244" s="271"/>
    </row>
    <row r="245" spans="9:9" ht="15.75" customHeight="1" x14ac:dyDescent="0.35">
      <c r="I245" s="271"/>
    </row>
    <row r="246" spans="9:9" ht="15.75" customHeight="1" x14ac:dyDescent="0.35">
      <c r="I246" s="271"/>
    </row>
    <row r="247" spans="9:9" ht="15.75" customHeight="1" x14ac:dyDescent="0.35">
      <c r="I247" s="271"/>
    </row>
    <row r="248" spans="9:9" ht="15.75" customHeight="1" x14ac:dyDescent="0.35">
      <c r="I248" s="271"/>
    </row>
    <row r="249" spans="9:9" ht="15.75" customHeight="1" x14ac:dyDescent="0.35">
      <c r="I249" s="271"/>
    </row>
    <row r="250" spans="9:9" ht="15.75" customHeight="1" x14ac:dyDescent="0.35">
      <c r="I250" s="271"/>
    </row>
    <row r="251" spans="9:9" ht="15.75" customHeight="1" x14ac:dyDescent="0.35">
      <c r="I251" s="271"/>
    </row>
    <row r="252" spans="9:9" ht="15.75" customHeight="1" x14ac:dyDescent="0.35">
      <c r="I252" s="271"/>
    </row>
    <row r="253" spans="9:9" ht="15.75" customHeight="1" x14ac:dyDescent="0.35">
      <c r="I253" s="271"/>
    </row>
    <row r="254" spans="9:9" ht="15.75" customHeight="1" x14ac:dyDescent="0.35">
      <c r="I254" s="271"/>
    </row>
    <row r="255" spans="9:9" ht="15.75" customHeight="1" x14ac:dyDescent="0.35">
      <c r="I255" s="271"/>
    </row>
    <row r="256" spans="9:9" ht="15.75" customHeight="1" x14ac:dyDescent="0.35">
      <c r="I256" s="271"/>
    </row>
    <row r="257" spans="9:9" ht="15.75" customHeight="1" x14ac:dyDescent="0.35">
      <c r="I257" s="271"/>
    </row>
    <row r="258" spans="9:9" ht="15.75" customHeight="1" x14ac:dyDescent="0.35">
      <c r="I258" s="271"/>
    </row>
    <row r="259" spans="9:9" ht="15.75" customHeight="1" x14ac:dyDescent="0.35">
      <c r="I259" s="271"/>
    </row>
    <row r="260" spans="9:9" ht="15.75" customHeight="1" x14ac:dyDescent="0.35">
      <c r="I260" s="271"/>
    </row>
    <row r="261" spans="9:9" ht="15.75" customHeight="1" x14ac:dyDescent="0.35">
      <c r="I261" s="271"/>
    </row>
    <row r="262" spans="9:9" ht="15.75" customHeight="1" x14ac:dyDescent="0.35">
      <c r="I262" s="271"/>
    </row>
    <row r="263" spans="9:9" ht="15.75" customHeight="1" x14ac:dyDescent="0.35">
      <c r="I263" s="271"/>
    </row>
    <row r="264" spans="9:9" ht="15.75" customHeight="1" x14ac:dyDescent="0.35">
      <c r="I264" s="271"/>
    </row>
    <row r="265" spans="9:9" ht="15.75" customHeight="1" x14ac:dyDescent="0.35">
      <c r="I265" s="271"/>
    </row>
    <row r="266" spans="9:9" ht="15.75" customHeight="1" x14ac:dyDescent="0.35">
      <c r="I266" s="271"/>
    </row>
    <row r="267" spans="9:9" ht="15.75" customHeight="1" x14ac:dyDescent="0.35">
      <c r="I267" s="271"/>
    </row>
    <row r="268" spans="9:9" ht="15.75" customHeight="1" x14ac:dyDescent="0.35">
      <c r="I268" s="271"/>
    </row>
    <row r="269" spans="9:9" ht="15.75" customHeight="1" x14ac:dyDescent="0.35">
      <c r="I269" s="271"/>
    </row>
    <row r="270" spans="9:9" ht="15.75" customHeight="1" x14ac:dyDescent="0.35">
      <c r="I270" s="271"/>
    </row>
    <row r="271" spans="9:9" ht="15.75" customHeight="1" x14ac:dyDescent="0.35">
      <c r="I271" s="271"/>
    </row>
    <row r="272" spans="9:9" ht="15.75" customHeight="1" x14ac:dyDescent="0.35">
      <c r="I272" s="271"/>
    </row>
    <row r="273" spans="9:9" ht="15.75" customHeight="1" x14ac:dyDescent="0.35">
      <c r="I273" s="271"/>
    </row>
    <row r="274" spans="9:9" ht="15.75" customHeight="1" x14ac:dyDescent="0.35">
      <c r="I274" s="271"/>
    </row>
    <row r="275" spans="9:9" ht="15.75" customHeight="1" x14ac:dyDescent="0.35">
      <c r="I275" s="271"/>
    </row>
    <row r="276" spans="9:9" ht="15.75" customHeight="1" x14ac:dyDescent="0.35">
      <c r="I276" s="271"/>
    </row>
    <row r="277" spans="9:9" ht="15.75" customHeight="1" x14ac:dyDescent="0.35">
      <c r="I277" s="271"/>
    </row>
    <row r="278" spans="9:9" ht="15.75" customHeight="1" x14ac:dyDescent="0.35">
      <c r="I278" s="271"/>
    </row>
    <row r="279" spans="9:9" ht="15.75" customHeight="1" x14ac:dyDescent="0.35">
      <c r="I279" s="271"/>
    </row>
    <row r="280" spans="9:9" ht="15.75" customHeight="1" x14ac:dyDescent="0.35">
      <c r="I280" s="271"/>
    </row>
    <row r="281" spans="9:9" ht="15.75" customHeight="1" x14ac:dyDescent="0.35">
      <c r="I281" s="271"/>
    </row>
    <row r="282" spans="9:9" ht="15.75" customHeight="1" x14ac:dyDescent="0.35">
      <c r="I282" s="271"/>
    </row>
    <row r="283" spans="9:9" ht="15.75" customHeight="1" x14ac:dyDescent="0.35">
      <c r="I283" s="271"/>
    </row>
    <row r="284" spans="9:9" ht="15.75" customHeight="1" x14ac:dyDescent="0.35">
      <c r="I284" s="271"/>
    </row>
    <row r="285" spans="9:9" ht="15.75" customHeight="1" x14ac:dyDescent="0.35">
      <c r="I285" s="271"/>
    </row>
    <row r="286" spans="9:9" ht="15.75" customHeight="1" x14ac:dyDescent="0.35">
      <c r="I286" s="271"/>
    </row>
    <row r="287" spans="9:9" ht="15.75" customHeight="1" x14ac:dyDescent="0.35">
      <c r="I287" s="271"/>
    </row>
    <row r="288" spans="9:9" ht="15.75" customHeight="1" x14ac:dyDescent="0.35">
      <c r="I288" s="271"/>
    </row>
    <row r="289" spans="9:9" ht="15.75" customHeight="1" x14ac:dyDescent="0.35">
      <c r="I289" s="271"/>
    </row>
    <row r="290" spans="9:9" ht="15.75" customHeight="1" x14ac:dyDescent="0.35">
      <c r="I290" s="271"/>
    </row>
    <row r="291" spans="9:9" ht="15.75" customHeight="1" x14ac:dyDescent="0.35">
      <c r="I291" s="271"/>
    </row>
    <row r="292" spans="9:9" ht="15.75" customHeight="1" x14ac:dyDescent="0.35">
      <c r="I292" s="271"/>
    </row>
    <row r="293" spans="9:9" ht="15.75" customHeight="1" x14ac:dyDescent="0.35">
      <c r="I293" s="271"/>
    </row>
    <row r="294" spans="9:9" ht="15.75" customHeight="1" x14ac:dyDescent="0.35">
      <c r="I294" s="271"/>
    </row>
    <row r="295" spans="9:9" ht="15.75" customHeight="1" x14ac:dyDescent="0.35">
      <c r="I295" s="271"/>
    </row>
    <row r="296" spans="9:9" ht="15.75" customHeight="1" x14ac:dyDescent="0.35">
      <c r="I296" s="271"/>
    </row>
    <row r="297" spans="9:9" ht="15.75" customHeight="1" x14ac:dyDescent="0.35">
      <c r="I297" s="271"/>
    </row>
    <row r="298" spans="9:9" ht="15.75" customHeight="1" x14ac:dyDescent="0.35">
      <c r="I298" s="271"/>
    </row>
    <row r="299" spans="9:9" ht="15.75" customHeight="1" x14ac:dyDescent="0.35">
      <c r="I299" s="271"/>
    </row>
    <row r="300" spans="9:9" ht="15.75" customHeight="1" x14ac:dyDescent="0.35">
      <c r="I300" s="271"/>
    </row>
    <row r="301" spans="9:9" ht="15.75" customHeight="1" x14ac:dyDescent="0.35">
      <c r="I301" s="271"/>
    </row>
    <row r="302" spans="9:9" ht="15.75" customHeight="1" x14ac:dyDescent="0.35">
      <c r="I302" s="271"/>
    </row>
    <row r="303" spans="9:9" ht="15.75" customHeight="1" x14ac:dyDescent="0.35">
      <c r="I303" s="271"/>
    </row>
    <row r="304" spans="9:9" ht="15.75" customHeight="1" x14ac:dyDescent="0.35">
      <c r="I304" s="271"/>
    </row>
    <row r="305" spans="9:9" ht="15.75" customHeight="1" x14ac:dyDescent="0.35">
      <c r="I305" s="271"/>
    </row>
    <row r="306" spans="9:9" ht="15.75" customHeight="1" x14ac:dyDescent="0.35">
      <c r="I306" s="271"/>
    </row>
    <row r="307" spans="9:9" ht="15.75" customHeight="1" x14ac:dyDescent="0.35">
      <c r="I307" s="271"/>
    </row>
    <row r="308" spans="9:9" ht="15.75" customHeight="1" x14ac:dyDescent="0.35">
      <c r="I308" s="271"/>
    </row>
    <row r="309" spans="9:9" ht="15.75" customHeight="1" x14ac:dyDescent="0.35">
      <c r="I309" s="271"/>
    </row>
    <row r="310" spans="9:9" ht="15.75" customHeight="1" x14ac:dyDescent="0.35">
      <c r="I310" s="271"/>
    </row>
    <row r="311" spans="9:9" ht="15.75" customHeight="1" x14ac:dyDescent="0.35">
      <c r="I311" s="271"/>
    </row>
    <row r="312" spans="9:9" ht="15.75" customHeight="1" x14ac:dyDescent="0.35">
      <c r="I312" s="271"/>
    </row>
    <row r="313" spans="9:9" ht="15.75" customHeight="1" x14ac:dyDescent="0.35">
      <c r="I313" s="271"/>
    </row>
    <row r="314" spans="9:9" ht="15.75" customHeight="1" x14ac:dyDescent="0.35">
      <c r="I314" s="271"/>
    </row>
    <row r="315" spans="9:9" ht="15.75" customHeight="1" x14ac:dyDescent="0.35">
      <c r="I315" s="271"/>
    </row>
    <row r="316" spans="9:9" ht="15.75" customHeight="1" x14ac:dyDescent="0.35">
      <c r="I316" s="271"/>
    </row>
    <row r="317" spans="9:9" ht="15.75" customHeight="1" x14ac:dyDescent="0.35">
      <c r="I317" s="271"/>
    </row>
    <row r="318" spans="9:9" ht="15.75" customHeight="1" x14ac:dyDescent="0.35">
      <c r="I318" s="271"/>
    </row>
    <row r="319" spans="9:9" ht="15.75" customHeight="1" x14ac:dyDescent="0.35">
      <c r="I319" s="271"/>
    </row>
    <row r="320" spans="9:9" ht="15.75" customHeight="1" x14ac:dyDescent="0.35">
      <c r="I320" s="271"/>
    </row>
    <row r="321" spans="9:9" ht="15.75" customHeight="1" x14ac:dyDescent="0.35">
      <c r="I321" s="271"/>
    </row>
    <row r="322" spans="9:9" ht="15.75" customHeight="1" x14ac:dyDescent="0.35">
      <c r="I322" s="271"/>
    </row>
    <row r="323" spans="9:9" ht="15.75" customHeight="1" x14ac:dyDescent="0.35">
      <c r="I323" s="271"/>
    </row>
    <row r="324" spans="9:9" ht="15.75" customHeight="1" x14ac:dyDescent="0.35">
      <c r="I324" s="271"/>
    </row>
    <row r="325" spans="9:9" ht="15.75" customHeight="1" x14ac:dyDescent="0.35">
      <c r="I325" s="271"/>
    </row>
    <row r="326" spans="9:9" ht="15.75" customHeight="1" x14ac:dyDescent="0.35">
      <c r="I326" s="271"/>
    </row>
    <row r="327" spans="9:9" ht="15.75" customHeight="1" x14ac:dyDescent="0.35">
      <c r="I327" s="271"/>
    </row>
    <row r="328" spans="9:9" ht="15.75" customHeight="1" x14ac:dyDescent="0.35">
      <c r="I328" s="271"/>
    </row>
    <row r="329" spans="9:9" ht="15.75" customHeight="1" x14ac:dyDescent="0.35">
      <c r="I329" s="271"/>
    </row>
    <row r="330" spans="9:9" ht="15.75" customHeight="1" x14ac:dyDescent="0.35">
      <c r="I330" s="271"/>
    </row>
    <row r="331" spans="9:9" ht="15.75" customHeight="1" x14ac:dyDescent="0.35">
      <c r="I331" s="271"/>
    </row>
    <row r="332" spans="9:9" ht="15.75" customHeight="1" x14ac:dyDescent="0.35">
      <c r="I332" s="271"/>
    </row>
    <row r="333" spans="9:9" ht="15.75" customHeight="1" x14ac:dyDescent="0.35">
      <c r="I333" s="271"/>
    </row>
    <row r="334" spans="9:9" ht="15.75" customHeight="1" x14ac:dyDescent="0.35">
      <c r="I334" s="271"/>
    </row>
    <row r="335" spans="9:9" ht="15.75" customHeight="1" x14ac:dyDescent="0.35">
      <c r="I335" s="271"/>
    </row>
    <row r="336" spans="9:9" ht="15.75" customHeight="1" x14ac:dyDescent="0.35">
      <c r="I336" s="271"/>
    </row>
    <row r="337" spans="9:9" ht="15.75" customHeight="1" x14ac:dyDescent="0.35">
      <c r="I337" s="271"/>
    </row>
    <row r="338" spans="9:9" ht="15.75" customHeight="1" x14ac:dyDescent="0.35">
      <c r="I338" s="271"/>
    </row>
    <row r="339" spans="9:9" ht="15.75" customHeight="1" x14ac:dyDescent="0.35">
      <c r="I339" s="271"/>
    </row>
    <row r="340" spans="9:9" ht="15.75" customHeight="1" x14ac:dyDescent="0.35">
      <c r="I340" s="271"/>
    </row>
    <row r="341" spans="9:9" ht="15.75" customHeight="1" x14ac:dyDescent="0.35">
      <c r="I341" s="271"/>
    </row>
    <row r="342" spans="9:9" ht="15.75" customHeight="1" x14ac:dyDescent="0.35">
      <c r="I342" s="271"/>
    </row>
    <row r="343" spans="9:9" ht="15.75" customHeight="1" x14ac:dyDescent="0.35">
      <c r="I343" s="271"/>
    </row>
    <row r="344" spans="9:9" ht="15.75" customHeight="1" x14ac:dyDescent="0.35">
      <c r="I344" s="271"/>
    </row>
    <row r="345" spans="9:9" ht="15.75" customHeight="1" x14ac:dyDescent="0.35">
      <c r="I345" s="271"/>
    </row>
    <row r="346" spans="9:9" ht="15.75" customHeight="1" x14ac:dyDescent="0.35">
      <c r="I346" s="271"/>
    </row>
    <row r="347" spans="9:9" ht="15.75" customHeight="1" x14ac:dyDescent="0.35">
      <c r="I347" s="271"/>
    </row>
    <row r="348" spans="9:9" ht="15.75" customHeight="1" x14ac:dyDescent="0.35">
      <c r="I348" s="271"/>
    </row>
    <row r="349" spans="9:9" ht="15.75" customHeight="1" x14ac:dyDescent="0.35">
      <c r="I349" s="271"/>
    </row>
    <row r="350" spans="9:9" ht="15.75" customHeight="1" x14ac:dyDescent="0.35">
      <c r="I350" s="271"/>
    </row>
    <row r="351" spans="9:9" ht="15.75" customHeight="1" x14ac:dyDescent="0.35">
      <c r="I351" s="271"/>
    </row>
    <row r="352" spans="9:9" ht="15.75" customHeight="1" x14ac:dyDescent="0.35">
      <c r="I352" s="271"/>
    </row>
    <row r="353" spans="9:9" ht="15.75" customHeight="1" x14ac:dyDescent="0.35">
      <c r="I353" s="271"/>
    </row>
    <row r="354" spans="9:9" ht="15.75" customHeight="1" x14ac:dyDescent="0.35">
      <c r="I354" s="271"/>
    </row>
    <row r="355" spans="9:9" ht="15.75" customHeight="1" x14ac:dyDescent="0.35">
      <c r="I355" s="271"/>
    </row>
    <row r="356" spans="9:9" ht="15.75" customHeight="1" x14ac:dyDescent="0.35">
      <c r="I356" s="271"/>
    </row>
    <row r="357" spans="9:9" ht="15.75" customHeight="1" x14ac:dyDescent="0.35">
      <c r="I357" s="271"/>
    </row>
    <row r="358" spans="9:9" ht="15.75" customHeight="1" x14ac:dyDescent="0.35">
      <c r="I358" s="271"/>
    </row>
    <row r="359" spans="9:9" ht="15.75" customHeight="1" x14ac:dyDescent="0.35">
      <c r="I359" s="271"/>
    </row>
    <row r="360" spans="9:9" ht="15.75" customHeight="1" x14ac:dyDescent="0.35">
      <c r="I360" s="271"/>
    </row>
    <row r="361" spans="9:9" ht="15.75" customHeight="1" x14ac:dyDescent="0.35">
      <c r="I361" s="271"/>
    </row>
    <row r="362" spans="9:9" ht="15.75" customHeight="1" x14ac:dyDescent="0.35">
      <c r="I362" s="271"/>
    </row>
    <row r="363" spans="9:9" ht="15.75" customHeight="1" x14ac:dyDescent="0.35">
      <c r="I363" s="271"/>
    </row>
    <row r="364" spans="9:9" ht="15.75" customHeight="1" x14ac:dyDescent="0.35">
      <c r="I364" s="271"/>
    </row>
    <row r="365" spans="9:9" ht="15.75" customHeight="1" x14ac:dyDescent="0.35">
      <c r="I365" s="271"/>
    </row>
    <row r="366" spans="9:9" ht="15.75" customHeight="1" x14ac:dyDescent="0.35">
      <c r="I366" s="271"/>
    </row>
    <row r="367" spans="9:9" ht="15.75" customHeight="1" x14ac:dyDescent="0.35">
      <c r="I367" s="271"/>
    </row>
    <row r="368" spans="9:9" ht="15.75" customHeight="1" x14ac:dyDescent="0.35">
      <c r="I368" s="271"/>
    </row>
    <row r="369" spans="9:9" ht="15.75" customHeight="1" x14ac:dyDescent="0.35">
      <c r="I369" s="271"/>
    </row>
    <row r="370" spans="9:9" ht="15.75" customHeight="1" x14ac:dyDescent="0.35">
      <c r="I370" s="271"/>
    </row>
    <row r="371" spans="9:9" ht="15.75" customHeight="1" x14ac:dyDescent="0.35">
      <c r="I371" s="271"/>
    </row>
    <row r="372" spans="9:9" ht="15.75" customHeight="1" x14ac:dyDescent="0.35">
      <c r="I372" s="271"/>
    </row>
    <row r="373" spans="9:9" ht="15.75" customHeight="1" x14ac:dyDescent="0.35">
      <c r="I373" s="271"/>
    </row>
    <row r="374" spans="9:9" ht="15.75" customHeight="1" x14ac:dyDescent="0.35">
      <c r="I374" s="271"/>
    </row>
    <row r="375" spans="9:9" ht="15.75" customHeight="1" x14ac:dyDescent="0.35">
      <c r="I375" s="271"/>
    </row>
    <row r="376" spans="9:9" ht="15.75" customHeight="1" x14ac:dyDescent="0.35">
      <c r="I376" s="271"/>
    </row>
    <row r="377" spans="9:9" ht="15.75" customHeight="1" x14ac:dyDescent="0.35">
      <c r="I377" s="271"/>
    </row>
    <row r="378" spans="9:9" ht="15.75" customHeight="1" x14ac:dyDescent="0.35">
      <c r="I378" s="271"/>
    </row>
    <row r="379" spans="9:9" ht="15.75" customHeight="1" x14ac:dyDescent="0.35">
      <c r="I379" s="271"/>
    </row>
    <row r="380" spans="9:9" ht="15.75" customHeight="1" x14ac:dyDescent="0.35">
      <c r="I380" s="271"/>
    </row>
    <row r="381" spans="9:9" ht="15.75" customHeight="1" x14ac:dyDescent="0.35">
      <c r="I381" s="271"/>
    </row>
    <row r="382" spans="9:9" ht="15.75" customHeight="1" x14ac:dyDescent="0.35">
      <c r="I382" s="271"/>
    </row>
    <row r="383" spans="9:9" ht="15.75" customHeight="1" x14ac:dyDescent="0.35">
      <c r="I383" s="271"/>
    </row>
    <row r="384" spans="9:9" ht="15.75" customHeight="1" x14ac:dyDescent="0.35">
      <c r="I384" s="271"/>
    </row>
    <row r="385" spans="9:9" ht="15.75" customHeight="1" x14ac:dyDescent="0.35">
      <c r="I385" s="271"/>
    </row>
    <row r="386" spans="9:9" ht="15.75" customHeight="1" x14ac:dyDescent="0.35">
      <c r="I386" s="271"/>
    </row>
    <row r="387" spans="9:9" ht="15.75" customHeight="1" x14ac:dyDescent="0.35">
      <c r="I387" s="271"/>
    </row>
    <row r="388" spans="9:9" ht="15.75" customHeight="1" x14ac:dyDescent="0.35">
      <c r="I388" s="271"/>
    </row>
    <row r="389" spans="9:9" ht="15.75" customHeight="1" x14ac:dyDescent="0.35">
      <c r="I389" s="271"/>
    </row>
    <row r="390" spans="9:9" ht="15.75" customHeight="1" x14ac:dyDescent="0.35">
      <c r="I390" s="271"/>
    </row>
    <row r="391" spans="9:9" ht="15.75" customHeight="1" x14ac:dyDescent="0.35">
      <c r="I391" s="271"/>
    </row>
    <row r="392" spans="9:9" ht="15.75" customHeight="1" x14ac:dyDescent="0.35">
      <c r="I392" s="271"/>
    </row>
    <row r="393" spans="9:9" ht="15.75" customHeight="1" x14ac:dyDescent="0.35">
      <c r="I393" s="271"/>
    </row>
    <row r="394" spans="9:9" ht="15.75" customHeight="1" x14ac:dyDescent="0.35">
      <c r="I394" s="271"/>
    </row>
    <row r="395" spans="9:9" ht="15.75" customHeight="1" x14ac:dyDescent="0.35">
      <c r="I395" s="271"/>
    </row>
    <row r="396" spans="9:9" ht="15.75" customHeight="1" x14ac:dyDescent="0.35">
      <c r="I396" s="271"/>
    </row>
    <row r="397" spans="9:9" ht="15.75" customHeight="1" x14ac:dyDescent="0.35">
      <c r="I397" s="271"/>
    </row>
    <row r="398" spans="9:9" ht="15.75" customHeight="1" x14ac:dyDescent="0.35">
      <c r="I398" s="271"/>
    </row>
    <row r="399" spans="9:9" ht="15.75" customHeight="1" x14ac:dyDescent="0.35">
      <c r="I399" s="271"/>
    </row>
    <row r="400" spans="9:9" ht="15.75" customHeight="1" x14ac:dyDescent="0.35">
      <c r="I400" s="271"/>
    </row>
    <row r="401" spans="9:9" ht="15.75" customHeight="1" x14ac:dyDescent="0.35">
      <c r="I401" s="271"/>
    </row>
    <row r="402" spans="9:9" ht="15.75" customHeight="1" x14ac:dyDescent="0.35">
      <c r="I402" s="271"/>
    </row>
    <row r="403" spans="9:9" ht="15.75" customHeight="1" x14ac:dyDescent="0.35">
      <c r="I403" s="271"/>
    </row>
    <row r="404" spans="9:9" ht="15.75" customHeight="1" x14ac:dyDescent="0.35">
      <c r="I404" s="271"/>
    </row>
    <row r="405" spans="9:9" ht="15.75" customHeight="1" x14ac:dyDescent="0.35">
      <c r="I405" s="271"/>
    </row>
    <row r="406" spans="9:9" ht="15.75" customHeight="1" x14ac:dyDescent="0.35">
      <c r="I406" s="271"/>
    </row>
    <row r="407" spans="9:9" ht="15.75" customHeight="1" x14ac:dyDescent="0.35">
      <c r="I407" s="271"/>
    </row>
    <row r="408" spans="9:9" ht="15.75" customHeight="1" x14ac:dyDescent="0.35">
      <c r="I408" s="271"/>
    </row>
    <row r="409" spans="9:9" ht="15.75" customHeight="1" x14ac:dyDescent="0.35">
      <c r="I409" s="271"/>
    </row>
    <row r="410" spans="9:9" ht="15.75" customHeight="1" x14ac:dyDescent="0.35">
      <c r="I410" s="271"/>
    </row>
    <row r="411" spans="9:9" ht="15.75" customHeight="1" x14ac:dyDescent="0.35">
      <c r="I411" s="271"/>
    </row>
    <row r="412" spans="9:9" ht="15.75" customHeight="1" x14ac:dyDescent="0.35">
      <c r="I412" s="271"/>
    </row>
    <row r="413" spans="9:9" ht="15.75" customHeight="1" x14ac:dyDescent="0.35">
      <c r="I413" s="271"/>
    </row>
    <row r="414" spans="9:9" ht="15.75" customHeight="1" x14ac:dyDescent="0.35">
      <c r="I414" s="271"/>
    </row>
    <row r="415" spans="9:9" ht="15.75" customHeight="1" x14ac:dyDescent="0.35">
      <c r="I415" s="271"/>
    </row>
    <row r="416" spans="9:9" ht="15.75" customHeight="1" x14ac:dyDescent="0.35">
      <c r="I416" s="271"/>
    </row>
    <row r="417" spans="9:9" ht="15.75" customHeight="1" x14ac:dyDescent="0.35">
      <c r="I417" s="271"/>
    </row>
    <row r="418" spans="9:9" ht="15.75" customHeight="1" x14ac:dyDescent="0.35">
      <c r="I418" s="271"/>
    </row>
    <row r="419" spans="9:9" ht="15.75" customHeight="1" x14ac:dyDescent="0.35">
      <c r="I419" s="271"/>
    </row>
    <row r="420" spans="9:9" ht="15.75" customHeight="1" x14ac:dyDescent="0.35">
      <c r="I420" s="271"/>
    </row>
    <row r="421" spans="9:9" ht="15.75" customHeight="1" x14ac:dyDescent="0.35">
      <c r="I421" s="271"/>
    </row>
    <row r="422" spans="9:9" ht="15.75" customHeight="1" x14ac:dyDescent="0.35">
      <c r="I422" s="271"/>
    </row>
    <row r="423" spans="9:9" ht="15.75" customHeight="1" x14ac:dyDescent="0.35">
      <c r="I423" s="271"/>
    </row>
    <row r="424" spans="9:9" ht="15.75" customHeight="1" x14ac:dyDescent="0.35">
      <c r="I424" s="271"/>
    </row>
    <row r="425" spans="9:9" ht="15.75" customHeight="1" x14ac:dyDescent="0.35">
      <c r="I425" s="271"/>
    </row>
    <row r="426" spans="9:9" ht="15.75" customHeight="1" x14ac:dyDescent="0.35">
      <c r="I426" s="271"/>
    </row>
    <row r="427" spans="9:9" ht="15.75" customHeight="1" x14ac:dyDescent="0.35">
      <c r="I427" s="271"/>
    </row>
    <row r="428" spans="9:9" ht="15.75" customHeight="1" x14ac:dyDescent="0.35">
      <c r="I428" s="271"/>
    </row>
    <row r="429" spans="9:9" ht="15.75" customHeight="1" x14ac:dyDescent="0.35">
      <c r="I429" s="271"/>
    </row>
    <row r="430" spans="9:9" ht="15.75" customHeight="1" x14ac:dyDescent="0.35">
      <c r="I430" s="271"/>
    </row>
    <row r="431" spans="9:9" ht="15.75" customHeight="1" x14ac:dyDescent="0.35">
      <c r="I431" s="271"/>
    </row>
    <row r="432" spans="9:9" ht="15.75" customHeight="1" x14ac:dyDescent="0.35">
      <c r="I432" s="271"/>
    </row>
    <row r="433" spans="9:9" ht="15.75" customHeight="1" x14ac:dyDescent="0.35">
      <c r="I433" s="271"/>
    </row>
    <row r="434" spans="9:9" ht="15.75" customHeight="1" x14ac:dyDescent="0.35">
      <c r="I434" s="271"/>
    </row>
    <row r="435" spans="9:9" ht="15.75" customHeight="1" x14ac:dyDescent="0.35">
      <c r="I435" s="271"/>
    </row>
    <row r="436" spans="9:9" ht="15.75" customHeight="1" x14ac:dyDescent="0.35">
      <c r="I436" s="271"/>
    </row>
    <row r="437" spans="9:9" ht="15.75" customHeight="1" x14ac:dyDescent="0.35">
      <c r="I437" s="271"/>
    </row>
    <row r="438" spans="9:9" ht="15.75" customHeight="1" x14ac:dyDescent="0.35">
      <c r="I438" s="271"/>
    </row>
    <row r="439" spans="9:9" ht="15.75" customHeight="1" x14ac:dyDescent="0.35">
      <c r="I439" s="271"/>
    </row>
    <row r="440" spans="9:9" ht="15.75" customHeight="1" x14ac:dyDescent="0.35">
      <c r="I440" s="271"/>
    </row>
    <row r="441" spans="9:9" ht="15.75" customHeight="1" x14ac:dyDescent="0.35">
      <c r="I441" s="271"/>
    </row>
    <row r="442" spans="9:9" ht="15.75" customHeight="1" x14ac:dyDescent="0.35">
      <c r="I442" s="271"/>
    </row>
    <row r="443" spans="9:9" ht="15.75" customHeight="1" x14ac:dyDescent="0.35">
      <c r="I443" s="271"/>
    </row>
    <row r="444" spans="9:9" ht="15.75" customHeight="1" x14ac:dyDescent="0.35">
      <c r="I444" s="271"/>
    </row>
    <row r="445" spans="9:9" ht="15.75" customHeight="1" x14ac:dyDescent="0.35">
      <c r="I445" s="271"/>
    </row>
    <row r="446" spans="9:9" ht="15.75" customHeight="1" x14ac:dyDescent="0.35">
      <c r="I446" s="271"/>
    </row>
    <row r="447" spans="9:9" ht="15.75" customHeight="1" x14ac:dyDescent="0.35">
      <c r="I447" s="271"/>
    </row>
    <row r="448" spans="9:9" ht="15.75" customHeight="1" x14ac:dyDescent="0.35">
      <c r="I448" s="271"/>
    </row>
    <row r="449" spans="9:9" ht="15.75" customHeight="1" x14ac:dyDescent="0.35">
      <c r="I449" s="271"/>
    </row>
    <row r="450" spans="9:9" ht="15.75" customHeight="1" x14ac:dyDescent="0.35">
      <c r="I450" s="271"/>
    </row>
    <row r="451" spans="9:9" ht="15.75" customHeight="1" x14ac:dyDescent="0.35">
      <c r="I451" s="271"/>
    </row>
    <row r="452" spans="9:9" ht="15.75" customHeight="1" x14ac:dyDescent="0.35">
      <c r="I452" s="271"/>
    </row>
    <row r="453" spans="9:9" ht="15.75" customHeight="1" x14ac:dyDescent="0.35">
      <c r="I453" s="271"/>
    </row>
    <row r="454" spans="9:9" ht="15.75" customHeight="1" x14ac:dyDescent="0.35">
      <c r="I454" s="271"/>
    </row>
    <row r="455" spans="9:9" ht="15.75" customHeight="1" x14ac:dyDescent="0.35">
      <c r="I455" s="271"/>
    </row>
    <row r="456" spans="9:9" ht="15.75" customHeight="1" x14ac:dyDescent="0.35">
      <c r="I456" s="271"/>
    </row>
    <row r="457" spans="9:9" ht="15.75" customHeight="1" x14ac:dyDescent="0.35">
      <c r="I457" s="271"/>
    </row>
    <row r="458" spans="9:9" ht="15.75" customHeight="1" x14ac:dyDescent="0.35">
      <c r="I458" s="271"/>
    </row>
    <row r="459" spans="9:9" ht="15.75" customHeight="1" x14ac:dyDescent="0.35">
      <c r="I459" s="271"/>
    </row>
    <row r="460" spans="9:9" ht="15.75" customHeight="1" x14ac:dyDescent="0.35">
      <c r="I460" s="271"/>
    </row>
    <row r="461" spans="9:9" ht="15.75" customHeight="1" x14ac:dyDescent="0.35">
      <c r="I461" s="271"/>
    </row>
    <row r="462" spans="9:9" ht="15.75" customHeight="1" x14ac:dyDescent="0.35">
      <c r="I462" s="271"/>
    </row>
    <row r="463" spans="9:9" ht="15.75" customHeight="1" x14ac:dyDescent="0.35">
      <c r="I463" s="271"/>
    </row>
    <row r="464" spans="9:9" ht="15.75" customHeight="1" x14ac:dyDescent="0.35">
      <c r="I464" s="271"/>
    </row>
    <row r="465" spans="9:9" ht="15.75" customHeight="1" x14ac:dyDescent="0.35">
      <c r="I465" s="271"/>
    </row>
    <row r="466" spans="9:9" ht="15.75" customHeight="1" x14ac:dyDescent="0.35">
      <c r="I466" s="271"/>
    </row>
    <row r="467" spans="9:9" ht="15.75" customHeight="1" x14ac:dyDescent="0.35">
      <c r="I467" s="271"/>
    </row>
    <row r="468" spans="9:9" ht="15.75" customHeight="1" x14ac:dyDescent="0.35">
      <c r="I468" s="271"/>
    </row>
    <row r="469" spans="9:9" ht="15.75" customHeight="1" x14ac:dyDescent="0.35">
      <c r="I469" s="271"/>
    </row>
    <row r="470" spans="9:9" ht="15.75" customHeight="1" x14ac:dyDescent="0.35">
      <c r="I470" s="271"/>
    </row>
    <row r="471" spans="9:9" ht="15.75" customHeight="1" x14ac:dyDescent="0.35">
      <c r="I471" s="271"/>
    </row>
    <row r="472" spans="9:9" ht="15.75" customHeight="1" x14ac:dyDescent="0.35">
      <c r="I472" s="271"/>
    </row>
    <row r="473" spans="9:9" ht="15.75" customHeight="1" x14ac:dyDescent="0.35">
      <c r="I473" s="271"/>
    </row>
    <row r="474" spans="9:9" ht="15.75" customHeight="1" x14ac:dyDescent="0.35">
      <c r="I474" s="271"/>
    </row>
    <row r="475" spans="9:9" ht="15.75" customHeight="1" x14ac:dyDescent="0.35">
      <c r="I475" s="271"/>
    </row>
    <row r="476" spans="9:9" ht="15.75" customHeight="1" x14ac:dyDescent="0.35">
      <c r="I476" s="271"/>
    </row>
    <row r="477" spans="9:9" ht="15.75" customHeight="1" x14ac:dyDescent="0.35">
      <c r="I477" s="271"/>
    </row>
    <row r="478" spans="9:9" ht="15.75" customHeight="1" x14ac:dyDescent="0.35">
      <c r="I478" s="271"/>
    </row>
    <row r="479" spans="9:9" ht="15.75" customHeight="1" x14ac:dyDescent="0.35">
      <c r="I479" s="271"/>
    </row>
    <row r="480" spans="9:9" ht="15.75" customHeight="1" x14ac:dyDescent="0.35">
      <c r="I480" s="271"/>
    </row>
    <row r="481" spans="9:9" ht="15.75" customHeight="1" x14ac:dyDescent="0.35">
      <c r="I481" s="271"/>
    </row>
    <row r="482" spans="9:9" ht="15.75" customHeight="1" x14ac:dyDescent="0.35">
      <c r="I482" s="271"/>
    </row>
    <row r="483" spans="9:9" ht="15.75" customHeight="1" x14ac:dyDescent="0.35">
      <c r="I483" s="271"/>
    </row>
    <row r="484" spans="9:9" ht="15.75" customHeight="1" x14ac:dyDescent="0.35">
      <c r="I484" s="271"/>
    </row>
    <row r="485" spans="9:9" ht="15.75" customHeight="1" x14ac:dyDescent="0.35">
      <c r="I485" s="271"/>
    </row>
    <row r="486" spans="9:9" ht="15.75" customHeight="1" x14ac:dyDescent="0.35">
      <c r="I486" s="271"/>
    </row>
    <row r="487" spans="9:9" ht="15.75" customHeight="1" x14ac:dyDescent="0.35">
      <c r="I487" s="271"/>
    </row>
    <row r="488" spans="9:9" ht="15.75" customHeight="1" x14ac:dyDescent="0.35">
      <c r="I488" s="271"/>
    </row>
    <row r="489" spans="9:9" ht="15.75" customHeight="1" x14ac:dyDescent="0.35">
      <c r="I489" s="271"/>
    </row>
    <row r="490" spans="9:9" ht="15.75" customHeight="1" x14ac:dyDescent="0.35">
      <c r="I490" s="271"/>
    </row>
    <row r="491" spans="9:9" ht="15.75" customHeight="1" x14ac:dyDescent="0.35">
      <c r="I491" s="271"/>
    </row>
    <row r="492" spans="9:9" ht="15.75" customHeight="1" x14ac:dyDescent="0.35">
      <c r="I492" s="271"/>
    </row>
    <row r="493" spans="9:9" ht="15.75" customHeight="1" x14ac:dyDescent="0.35">
      <c r="I493" s="271"/>
    </row>
    <row r="494" spans="9:9" ht="15.75" customHeight="1" x14ac:dyDescent="0.35">
      <c r="I494" s="271"/>
    </row>
    <row r="495" spans="9:9" ht="15.75" customHeight="1" x14ac:dyDescent="0.35">
      <c r="I495" s="271"/>
    </row>
    <row r="496" spans="9:9" ht="15.75" customHeight="1" x14ac:dyDescent="0.35">
      <c r="I496" s="271"/>
    </row>
    <row r="497" spans="9:9" ht="15.75" customHeight="1" x14ac:dyDescent="0.35">
      <c r="I497" s="271"/>
    </row>
    <row r="498" spans="9:9" ht="15.75" customHeight="1" x14ac:dyDescent="0.35">
      <c r="I498" s="271"/>
    </row>
    <row r="499" spans="9:9" ht="15.75" customHeight="1" x14ac:dyDescent="0.35">
      <c r="I499" s="271"/>
    </row>
    <row r="500" spans="9:9" ht="15.75" customHeight="1" x14ac:dyDescent="0.35">
      <c r="I500" s="271"/>
    </row>
    <row r="501" spans="9:9" ht="15.75" customHeight="1" x14ac:dyDescent="0.35">
      <c r="I501" s="271"/>
    </row>
    <row r="502" spans="9:9" ht="15.75" customHeight="1" x14ac:dyDescent="0.35">
      <c r="I502" s="271"/>
    </row>
    <row r="503" spans="9:9" ht="15.75" customHeight="1" x14ac:dyDescent="0.35">
      <c r="I503" s="271"/>
    </row>
    <row r="504" spans="9:9" ht="15.75" customHeight="1" x14ac:dyDescent="0.35">
      <c r="I504" s="271"/>
    </row>
    <row r="505" spans="9:9" ht="15.75" customHeight="1" x14ac:dyDescent="0.35">
      <c r="I505" s="271"/>
    </row>
    <row r="506" spans="9:9" ht="15.75" customHeight="1" x14ac:dyDescent="0.35">
      <c r="I506" s="271"/>
    </row>
    <row r="507" spans="9:9" ht="15.75" customHeight="1" x14ac:dyDescent="0.35">
      <c r="I507" s="271"/>
    </row>
    <row r="508" spans="9:9" ht="15.75" customHeight="1" x14ac:dyDescent="0.35">
      <c r="I508" s="271"/>
    </row>
    <row r="509" spans="9:9" ht="15.75" customHeight="1" x14ac:dyDescent="0.35">
      <c r="I509" s="271"/>
    </row>
    <row r="510" spans="9:9" ht="15.75" customHeight="1" x14ac:dyDescent="0.35">
      <c r="I510" s="271"/>
    </row>
    <row r="511" spans="9:9" ht="15.75" customHeight="1" x14ac:dyDescent="0.35">
      <c r="I511" s="271"/>
    </row>
    <row r="512" spans="9:9" ht="15.75" customHeight="1" x14ac:dyDescent="0.35">
      <c r="I512" s="271"/>
    </row>
    <row r="513" spans="9:9" ht="15.75" customHeight="1" x14ac:dyDescent="0.35">
      <c r="I513" s="271"/>
    </row>
    <row r="514" spans="9:9" ht="15.75" customHeight="1" x14ac:dyDescent="0.35">
      <c r="I514" s="271"/>
    </row>
    <row r="515" spans="9:9" ht="15.75" customHeight="1" x14ac:dyDescent="0.35">
      <c r="I515" s="271"/>
    </row>
    <row r="516" spans="9:9" ht="15.75" customHeight="1" x14ac:dyDescent="0.35">
      <c r="I516" s="271"/>
    </row>
    <row r="517" spans="9:9" ht="15.75" customHeight="1" x14ac:dyDescent="0.35">
      <c r="I517" s="271"/>
    </row>
    <row r="518" spans="9:9" ht="15.75" customHeight="1" x14ac:dyDescent="0.35">
      <c r="I518" s="271"/>
    </row>
    <row r="519" spans="9:9" ht="15.75" customHeight="1" x14ac:dyDescent="0.35">
      <c r="I519" s="271"/>
    </row>
    <row r="520" spans="9:9" ht="15.75" customHeight="1" x14ac:dyDescent="0.35">
      <c r="I520" s="271"/>
    </row>
    <row r="521" spans="9:9" ht="15.75" customHeight="1" x14ac:dyDescent="0.35">
      <c r="I521" s="271"/>
    </row>
    <row r="522" spans="9:9" ht="15.75" customHeight="1" x14ac:dyDescent="0.35">
      <c r="I522" s="271"/>
    </row>
    <row r="523" spans="9:9" ht="15.75" customHeight="1" x14ac:dyDescent="0.35">
      <c r="I523" s="271"/>
    </row>
    <row r="524" spans="9:9" ht="15.75" customHeight="1" x14ac:dyDescent="0.35">
      <c r="I524" s="271"/>
    </row>
    <row r="525" spans="9:9" ht="15.75" customHeight="1" x14ac:dyDescent="0.35">
      <c r="I525" s="271"/>
    </row>
    <row r="526" spans="9:9" ht="15.75" customHeight="1" x14ac:dyDescent="0.35">
      <c r="I526" s="271"/>
    </row>
    <row r="527" spans="9:9" ht="15.75" customHeight="1" x14ac:dyDescent="0.35">
      <c r="I527" s="271"/>
    </row>
    <row r="528" spans="9:9" ht="15.75" customHeight="1" x14ac:dyDescent="0.35">
      <c r="I528" s="271"/>
    </row>
    <row r="529" spans="9:9" ht="15.75" customHeight="1" x14ac:dyDescent="0.35">
      <c r="I529" s="271"/>
    </row>
    <row r="530" spans="9:9" ht="15.75" customHeight="1" x14ac:dyDescent="0.35">
      <c r="I530" s="271"/>
    </row>
    <row r="531" spans="9:9" ht="15.75" customHeight="1" x14ac:dyDescent="0.35">
      <c r="I531" s="271"/>
    </row>
    <row r="532" spans="9:9" ht="15.75" customHeight="1" x14ac:dyDescent="0.35">
      <c r="I532" s="271"/>
    </row>
    <row r="533" spans="9:9" ht="15.75" customHeight="1" x14ac:dyDescent="0.35">
      <c r="I533" s="271"/>
    </row>
    <row r="534" spans="9:9" ht="15.75" customHeight="1" x14ac:dyDescent="0.35">
      <c r="I534" s="271"/>
    </row>
    <row r="535" spans="9:9" ht="15.75" customHeight="1" x14ac:dyDescent="0.35">
      <c r="I535" s="271"/>
    </row>
    <row r="536" spans="9:9" ht="15.75" customHeight="1" x14ac:dyDescent="0.35">
      <c r="I536" s="271"/>
    </row>
    <row r="537" spans="9:9" ht="15.75" customHeight="1" x14ac:dyDescent="0.35">
      <c r="I537" s="271"/>
    </row>
    <row r="538" spans="9:9" ht="15.75" customHeight="1" x14ac:dyDescent="0.35">
      <c r="I538" s="271"/>
    </row>
    <row r="539" spans="9:9" ht="15.75" customHeight="1" x14ac:dyDescent="0.35">
      <c r="I539" s="271"/>
    </row>
    <row r="540" spans="9:9" ht="15.75" customHeight="1" x14ac:dyDescent="0.35">
      <c r="I540" s="271"/>
    </row>
    <row r="541" spans="9:9" ht="15.75" customHeight="1" x14ac:dyDescent="0.35">
      <c r="I541" s="271"/>
    </row>
    <row r="542" spans="9:9" ht="15.75" customHeight="1" x14ac:dyDescent="0.35">
      <c r="I542" s="271"/>
    </row>
    <row r="543" spans="9:9" ht="15.75" customHeight="1" x14ac:dyDescent="0.35">
      <c r="I543" s="271"/>
    </row>
    <row r="544" spans="9:9" ht="15.75" customHeight="1" x14ac:dyDescent="0.35">
      <c r="I544" s="271"/>
    </row>
    <row r="545" spans="9:9" ht="15.75" customHeight="1" x14ac:dyDescent="0.35">
      <c r="I545" s="271"/>
    </row>
    <row r="546" spans="9:9" ht="15.75" customHeight="1" x14ac:dyDescent="0.35">
      <c r="I546" s="271"/>
    </row>
    <row r="547" spans="9:9" ht="15.75" customHeight="1" x14ac:dyDescent="0.35">
      <c r="I547" s="271"/>
    </row>
    <row r="548" spans="9:9" ht="15.75" customHeight="1" x14ac:dyDescent="0.35">
      <c r="I548" s="271"/>
    </row>
    <row r="549" spans="9:9" ht="15.75" customHeight="1" x14ac:dyDescent="0.35">
      <c r="I549" s="271"/>
    </row>
    <row r="550" spans="9:9" ht="15.75" customHeight="1" x14ac:dyDescent="0.35">
      <c r="I550" s="271"/>
    </row>
    <row r="551" spans="9:9" ht="15.75" customHeight="1" x14ac:dyDescent="0.35">
      <c r="I551" s="271"/>
    </row>
    <row r="552" spans="9:9" ht="15.75" customHeight="1" x14ac:dyDescent="0.35">
      <c r="I552" s="271"/>
    </row>
    <row r="553" spans="9:9" ht="15.75" customHeight="1" x14ac:dyDescent="0.35">
      <c r="I553" s="271"/>
    </row>
    <row r="554" spans="9:9" ht="15.75" customHeight="1" x14ac:dyDescent="0.35">
      <c r="I554" s="271"/>
    </row>
    <row r="555" spans="9:9" ht="15.75" customHeight="1" x14ac:dyDescent="0.35">
      <c r="I555" s="271"/>
    </row>
    <row r="556" spans="9:9" ht="15.75" customHeight="1" x14ac:dyDescent="0.35">
      <c r="I556" s="271"/>
    </row>
    <row r="557" spans="9:9" ht="15.75" customHeight="1" x14ac:dyDescent="0.35">
      <c r="I557" s="271"/>
    </row>
    <row r="558" spans="9:9" ht="15.75" customHeight="1" x14ac:dyDescent="0.35">
      <c r="I558" s="271"/>
    </row>
    <row r="559" spans="9:9" ht="15.75" customHeight="1" x14ac:dyDescent="0.35">
      <c r="I559" s="271"/>
    </row>
    <row r="560" spans="9:9" ht="15.75" customHeight="1" x14ac:dyDescent="0.35">
      <c r="I560" s="271"/>
    </row>
    <row r="561" spans="9:9" ht="15.75" customHeight="1" x14ac:dyDescent="0.35">
      <c r="I561" s="271"/>
    </row>
    <row r="562" spans="9:9" ht="15.75" customHeight="1" x14ac:dyDescent="0.35">
      <c r="I562" s="271"/>
    </row>
    <row r="563" spans="9:9" ht="15.75" customHeight="1" x14ac:dyDescent="0.35">
      <c r="I563" s="271"/>
    </row>
    <row r="564" spans="9:9" ht="15.75" customHeight="1" x14ac:dyDescent="0.35">
      <c r="I564" s="271"/>
    </row>
    <row r="565" spans="9:9" ht="15.75" customHeight="1" x14ac:dyDescent="0.35">
      <c r="I565" s="271"/>
    </row>
    <row r="566" spans="9:9" ht="15.75" customHeight="1" x14ac:dyDescent="0.35">
      <c r="I566" s="271"/>
    </row>
    <row r="567" spans="9:9" ht="15.75" customHeight="1" x14ac:dyDescent="0.35">
      <c r="I567" s="271"/>
    </row>
    <row r="568" spans="9:9" ht="15.75" customHeight="1" x14ac:dyDescent="0.35">
      <c r="I568" s="271"/>
    </row>
    <row r="569" spans="9:9" ht="15.75" customHeight="1" x14ac:dyDescent="0.35">
      <c r="I569" s="271"/>
    </row>
    <row r="570" spans="9:9" ht="15.75" customHeight="1" x14ac:dyDescent="0.35">
      <c r="I570" s="271"/>
    </row>
    <row r="571" spans="9:9" ht="15.75" customHeight="1" x14ac:dyDescent="0.35">
      <c r="I571" s="271"/>
    </row>
    <row r="572" spans="9:9" ht="15.75" customHeight="1" x14ac:dyDescent="0.35">
      <c r="I572" s="271"/>
    </row>
    <row r="573" spans="9:9" ht="15.75" customHeight="1" x14ac:dyDescent="0.35">
      <c r="I573" s="271"/>
    </row>
    <row r="574" spans="9:9" ht="15.75" customHeight="1" x14ac:dyDescent="0.35">
      <c r="I574" s="271"/>
    </row>
    <row r="575" spans="9:9" ht="15.75" customHeight="1" x14ac:dyDescent="0.35">
      <c r="I575" s="271"/>
    </row>
    <row r="576" spans="9:9" ht="15.75" customHeight="1" x14ac:dyDescent="0.35">
      <c r="I576" s="271"/>
    </row>
    <row r="577" spans="9:9" ht="15.75" customHeight="1" x14ac:dyDescent="0.35">
      <c r="I577" s="271"/>
    </row>
    <row r="578" spans="9:9" ht="15.75" customHeight="1" x14ac:dyDescent="0.35">
      <c r="I578" s="271"/>
    </row>
    <row r="579" spans="9:9" ht="15.75" customHeight="1" x14ac:dyDescent="0.35">
      <c r="I579" s="271"/>
    </row>
    <row r="580" spans="9:9" ht="15.75" customHeight="1" x14ac:dyDescent="0.35">
      <c r="I580" s="271"/>
    </row>
    <row r="581" spans="9:9" ht="15.75" customHeight="1" x14ac:dyDescent="0.35">
      <c r="I581" s="271"/>
    </row>
    <row r="582" spans="9:9" ht="15.75" customHeight="1" x14ac:dyDescent="0.35">
      <c r="I582" s="271"/>
    </row>
    <row r="583" spans="9:9" ht="15.75" customHeight="1" x14ac:dyDescent="0.35">
      <c r="I583" s="271"/>
    </row>
    <row r="584" spans="9:9" ht="15.75" customHeight="1" x14ac:dyDescent="0.35">
      <c r="I584" s="271"/>
    </row>
    <row r="585" spans="9:9" ht="15.75" customHeight="1" x14ac:dyDescent="0.35">
      <c r="I585" s="271"/>
    </row>
    <row r="586" spans="9:9" ht="15.75" customHeight="1" x14ac:dyDescent="0.35">
      <c r="I586" s="271"/>
    </row>
    <row r="587" spans="9:9" ht="15.75" customHeight="1" x14ac:dyDescent="0.35">
      <c r="I587" s="271"/>
    </row>
    <row r="588" spans="9:9" ht="15.75" customHeight="1" x14ac:dyDescent="0.35">
      <c r="I588" s="271"/>
    </row>
    <row r="589" spans="9:9" ht="15.75" customHeight="1" x14ac:dyDescent="0.35">
      <c r="I589" s="271"/>
    </row>
    <row r="590" spans="9:9" ht="15.75" customHeight="1" x14ac:dyDescent="0.35">
      <c r="I590" s="271"/>
    </row>
    <row r="591" spans="9:9" ht="15.75" customHeight="1" x14ac:dyDescent="0.35">
      <c r="I591" s="271"/>
    </row>
    <row r="592" spans="9:9" ht="15.75" customHeight="1" x14ac:dyDescent="0.35">
      <c r="I592" s="271"/>
    </row>
    <row r="593" spans="9:9" ht="15.75" customHeight="1" x14ac:dyDescent="0.35">
      <c r="I593" s="271"/>
    </row>
    <row r="594" spans="9:9" ht="15.75" customHeight="1" x14ac:dyDescent="0.35">
      <c r="I594" s="271"/>
    </row>
    <row r="595" spans="9:9" ht="15.75" customHeight="1" x14ac:dyDescent="0.35">
      <c r="I595" s="271"/>
    </row>
    <row r="596" spans="9:9" ht="15.75" customHeight="1" x14ac:dyDescent="0.35">
      <c r="I596" s="271"/>
    </row>
    <row r="597" spans="9:9" ht="15.75" customHeight="1" x14ac:dyDescent="0.35">
      <c r="I597" s="271"/>
    </row>
    <row r="598" spans="9:9" ht="15.75" customHeight="1" x14ac:dyDescent="0.35">
      <c r="I598" s="271"/>
    </row>
    <row r="599" spans="9:9" ht="15.75" customHeight="1" x14ac:dyDescent="0.35">
      <c r="I599" s="271"/>
    </row>
    <row r="600" spans="9:9" ht="15.75" customHeight="1" x14ac:dyDescent="0.35">
      <c r="I600" s="271"/>
    </row>
    <row r="601" spans="9:9" ht="15.75" customHeight="1" x14ac:dyDescent="0.35">
      <c r="I601" s="271"/>
    </row>
    <row r="602" spans="9:9" ht="15.75" customHeight="1" x14ac:dyDescent="0.35">
      <c r="I602" s="271"/>
    </row>
    <row r="603" spans="9:9" ht="15.75" customHeight="1" x14ac:dyDescent="0.35">
      <c r="I603" s="271"/>
    </row>
    <row r="604" spans="9:9" ht="15.75" customHeight="1" x14ac:dyDescent="0.35">
      <c r="I604" s="271"/>
    </row>
    <row r="605" spans="9:9" ht="15.75" customHeight="1" x14ac:dyDescent="0.35">
      <c r="I605" s="271"/>
    </row>
    <row r="606" spans="9:9" ht="15.75" customHeight="1" x14ac:dyDescent="0.35">
      <c r="I606" s="271"/>
    </row>
    <row r="607" spans="9:9" ht="15.75" customHeight="1" x14ac:dyDescent="0.35">
      <c r="I607" s="271"/>
    </row>
    <row r="608" spans="9:9" ht="15.75" customHeight="1" x14ac:dyDescent="0.35">
      <c r="I608" s="271"/>
    </row>
    <row r="609" spans="9:9" ht="15.75" customHeight="1" x14ac:dyDescent="0.35">
      <c r="I609" s="271"/>
    </row>
    <row r="610" spans="9:9" ht="15.75" customHeight="1" x14ac:dyDescent="0.35">
      <c r="I610" s="271"/>
    </row>
    <row r="611" spans="9:9" ht="15.75" customHeight="1" x14ac:dyDescent="0.35">
      <c r="I611" s="271"/>
    </row>
    <row r="612" spans="9:9" ht="15.75" customHeight="1" x14ac:dyDescent="0.35">
      <c r="I612" s="271"/>
    </row>
    <row r="613" spans="9:9" ht="15.75" customHeight="1" x14ac:dyDescent="0.35">
      <c r="I613" s="271"/>
    </row>
    <row r="614" spans="9:9" ht="15.75" customHeight="1" x14ac:dyDescent="0.35">
      <c r="I614" s="271"/>
    </row>
    <row r="615" spans="9:9" ht="15.75" customHeight="1" x14ac:dyDescent="0.35">
      <c r="I615" s="271"/>
    </row>
    <row r="616" spans="9:9" ht="15.75" customHeight="1" x14ac:dyDescent="0.35">
      <c r="I616" s="271"/>
    </row>
    <row r="617" spans="9:9" ht="15.75" customHeight="1" x14ac:dyDescent="0.35">
      <c r="I617" s="271"/>
    </row>
    <row r="618" spans="9:9" ht="15.75" customHeight="1" x14ac:dyDescent="0.35">
      <c r="I618" s="271"/>
    </row>
    <row r="619" spans="9:9" ht="15.75" customHeight="1" x14ac:dyDescent="0.35">
      <c r="I619" s="271"/>
    </row>
    <row r="620" spans="9:9" ht="15.75" customHeight="1" x14ac:dyDescent="0.35">
      <c r="I620" s="271"/>
    </row>
    <row r="621" spans="9:9" ht="15.75" customHeight="1" x14ac:dyDescent="0.35">
      <c r="I621" s="271"/>
    </row>
    <row r="622" spans="9:9" ht="15.75" customHeight="1" x14ac:dyDescent="0.35">
      <c r="I622" s="271"/>
    </row>
    <row r="623" spans="9:9" ht="15.75" customHeight="1" x14ac:dyDescent="0.35">
      <c r="I623" s="271"/>
    </row>
    <row r="624" spans="9:9" ht="15.75" customHeight="1" x14ac:dyDescent="0.35">
      <c r="I624" s="271"/>
    </row>
    <row r="625" spans="9:9" ht="15.75" customHeight="1" x14ac:dyDescent="0.35">
      <c r="I625" s="271"/>
    </row>
    <row r="626" spans="9:9" ht="15.75" customHeight="1" x14ac:dyDescent="0.35">
      <c r="I626" s="271"/>
    </row>
    <row r="627" spans="9:9" ht="15.75" customHeight="1" x14ac:dyDescent="0.35">
      <c r="I627" s="271"/>
    </row>
    <row r="628" spans="9:9" ht="15.75" customHeight="1" x14ac:dyDescent="0.35">
      <c r="I628" s="271"/>
    </row>
    <row r="629" spans="9:9" ht="15.75" customHeight="1" x14ac:dyDescent="0.35">
      <c r="I629" s="271"/>
    </row>
    <row r="630" spans="9:9" ht="15.75" customHeight="1" x14ac:dyDescent="0.35">
      <c r="I630" s="271"/>
    </row>
    <row r="631" spans="9:9" ht="15.75" customHeight="1" x14ac:dyDescent="0.35">
      <c r="I631" s="271"/>
    </row>
    <row r="632" spans="9:9" ht="15.75" customHeight="1" x14ac:dyDescent="0.35">
      <c r="I632" s="271"/>
    </row>
    <row r="633" spans="9:9" ht="15.75" customHeight="1" x14ac:dyDescent="0.35">
      <c r="I633" s="271"/>
    </row>
    <row r="634" spans="9:9" ht="15.75" customHeight="1" x14ac:dyDescent="0.35">
      <c r="I634" s="271"/>
    </row>
    <row r="635" spans="9:9" ht="15.75" customHeight="1" x14ac:dyDescent="0.35">
      <c r="I635" s="271"/>
    </row>
    <row r="636" spans="9:9" ht="15.75" customHeight="1" x14ac:dyDescent="0.35">
      <c r="I636" s="271"/>
    </row>
    <row r="637" spans="9:9" ht="15.75" customHeight="1" x14ac:dyDescent="0.35">
      <c r="I637" s="271"/>
    </row>
    <row r="638" spans="9:9" ht="15.75" customHeight="1" x14ac:dyDescent="0.35">
      <c r="I638" s="271"/>
    </row>
    <row r="639" spans="9:9" ht="15.75" customHeight="1" x14ac:dyDescent="0.35">
      <c r="I639" s="271"/>
    </row>
    <row r="640" spans="9:9" ht="15.75" customHeight="1" x14ac:dyDescent="0.35">
      <c r="I640" s="271"/>
    </row>
    <row r="641" spans="9:9" ht="15.75" customHeight="1" x14ac:dyDescent="0.35">
      <c r="I641" s="271"/>
    </row>
    <row r="642" spans="9:9" ht="15.75" customHeight="1" x14ac:dyDescent="0.35">
      <c r="I642" s="271"/>
    </row>
    <row r="643" spans="9:9" ht="15.75" customHeight="1" x14ac:dyDescent="0.35">
      <c r="I643" s="271"/>
    </row>
    <row r="644" spans="9:9" ht="15.75" customHeight="1" x14ac:dyDescent="0.35">
      <c r="I644" s="271"/>
    </row>
    <row r="645" spans="9:9" ht="15.75" customHeight="1" x14ac:dyDescent="0.35">
      <c r="I645" s="271"/>
    </row>
    <row r="646" spans="9:9" ht="15.75" customHeight="1" x14ac:dyDescent="0.35">
      <c r="I646" s="271"/>
    </row>
    <row r="647" spans="9:9" ht="15.75" customHeight="1" x14ac:dyDescent="0.35">
      <c r="I647" s="271"/>
    </row>
    <row r="648" spans="9:9" ht="15.75" customHeight="1" x14ac:dyDescent="0.35">
      <c r="I648" s="271"/>
    </row>
    <row r="649" spans="9:9" ht="15.75" customHeight="1" x14ac:dyDescent="0.35">
      <c r="I649" s="271"/>
    </row>
    <row r="650" spans="9:9" ht="15.75" customHeight="1" x14ac:dyDescent="0.35">
      <c r="I650" s="271"/>
    </row>
    <row r="651" spans="9:9" ht="15.75" customHeight="1" x14ac:dyDescent="0.35">
      <c r="I651" s="271"/>
    </row>
    <row r="652" spans="9:9" ht="15.75" customHeight="1" x14ac:dyDescent="0.35">
      <c r="I652" s="271"/>
    </row>
    <row r="653" spans="9:9" ht="15.75" customHeight="1" x14ac:dyDescent="0.35">
      <c r="I653" s="271"/>
    </row>
    <row r="654" spans="9:9" ht="15.75" customHeight="1" x14ac:dyDescent="0.35">
      <c r="I654" s="271"/>
    </row>
    <row r="655" spans="9:9" ht="15.75" customHeight="1" x14ac:dyDescent="0.35">
      <c r="I655" s="271"/>
    </row>
    <row r="656" spans="9:9" ht="15.75" customHeight="1" x14ac:dyDescent="0.35">
      <c r="I656" s="271"/>
    </row>
    <row r="657" spans="9:9" ht="15.75" customHeight="1" x14ac:dyDescent="0.35">
      <c r="I657" s="271"/>
    </row>
    <row r="658" spans="9:9" ht="15.75" customHeight="1" x14ac:dyDescent="0.35">
      <c r="I658" s="271"/>
    </row>
    <row r="659" spans="9:9" ht="15.75" customHeight="1" x14ac:dyDescent="0.35">
      <c r="I659" s="271"/>
    </row>
    <row r="660" spans="9:9" ht="15.75" customHeight="1" x14ac:dyDescent="0.35">
      <c r="I660" s="271"/>
    </row>
    <row r="661" spans="9:9" ht="15.75" customHeight="1" x14ac:dyDescent="0.35">
      <c r="I661" s="271"/>
    </row>
    <row r="662" spans="9:9" ht="15.75" customHeight="1" x14ac:dyDescent="0.35">
      <c r="I662" s="271"/>
    </row>
    <row r="663" spans="9:9" ht="15.75" customHeight="1" x14ac:dyDescent="0.35">
      <c r="I663" s="271"/>
    </row>
    <row r="664" spans="9:9" ht="15.75" customHeight="1" x14ac:dyDescent="0.35">
      <c r="I664" s="271"/>
    </row>
    <row r="665" spans="9:9" ht="15.75" customHeight="1" x14ac:dyDescent="0.35">
      <c r="I665" s="271"/>
    </row>
    <row r="666" spans="9:9" ht="15.75" customHeight="1" x14ac:dyDescent="0.35">
      <c r="I666" s="271"/>
    </row>
    <row r="667" spans="9:9" ht="15.75" customHeight="1" x14ac:dyDescent="0.35">
      <c r="I667" s="271"/>
    </row>
    <row r="668" spans="9:9" ht="15.75" customHeight="1" x14ac:dyDescent="0.35">
      <c r="I668" s="271"/>
    </row>
    <row r="669" spans="9:9" ht="15.75" customHeight="1" x14ac:dyDescent="0.35">
      <c r="I669" s="271"/>
    </row>
    <row r="670" spans="9:9" ht="15.75" customHeight="1" x14ac:dyDescent="0.35">
      <c r="I670" s="271"/>
    </row>
    <row r="671" spans="9:9" ht="15.75" customHeight="1" x14ac:dyDescent="0.35">
      <c r="I671" s="271"/>
    </row>
    <row r="672" spans="9:9" ht="15.75" customHeight="1" x14ac:dyDescent="0.35">
      <c r="I672" s="271"/>
    </row>
    <row r="673" spans="9:9" ht="15.75" customHeight="1" x14ac:dyDescent="0.35">
      <c r="I673" s="271"/>
    </row>
    <row r="674" spans="9:9" ht="15.75" customHeight="1" x14ac:dyDescent="0.35">
      <c r="I674" s="271"/>
    </row>
    <row r="675" spans="9:9" ht="15.75" customHeight="1" x14ac:dyDescent="0.35">
      <c r="I675" s="271"/>
    </row>
    <row r="676" spans="9:9" ht="15.75" customHeight="1" x14ac:dyDescent="0.35">
      <c r="I676" s="271"/>
    </row>
    <row r="677" spans="9:9" ht="15.75" customHeight="1" x14ac:dyDescent="0.35">
      <c r="I677" s="271"/>
    </row>
    <row r="678" spans="9:9" ht="15.75" customHeight="1" x14ac:dyDescent="0.35">
      <c r="I678" s="271"/>
    </row>
    <row r="679" spans="9:9" ht="15.75" customHeight="1" x14ac:dyDescent="0.35">
      <c r="I679" s="271"/>
    </row>
    <row r="680" spans="9:9" ht="15.75" customHeight="1" x14ac:dyDescent="0.35">
      <c r="I680" s="271"/>
    </row>
    <row r="681" spans="9:9" ht="15.75" customHeight="1" x14ac:dyDescent="0.35">
      <c r="I681" s="271"/>
    </row>
    <row r="682" spans="9:9" ht="15.75" customHeight="1" x14ac:dyDescent="0.35">
      <c r="I682" s="271"/>
    </row>
    <row r="683" spans="9:9" ht="15.75" customHeight="1" x14ac:dyDescent="0.35">
      <c r="I683" s="271"/>
    </row>
    <row r="684" spans="9:9" ht="15.75" customHeight="1" x14ac:dyDescent="0.35">
      <c r="I684" s="271"/>
    </row>
    <row r="685" spans="9:9" ht="15.75" customHeight="1" x14ac:dyDescent="0.35">
      <c r="I685" s="271"/>
    </row>
    <row r="686" spans="9:9" ht="15.75" customHeight="1" x14ac:dyDescent="0.35">
      <c r="I686" s="271"/>
    </row>
    <row r="687" spans="9:9" ht="15.75" customHeight="1" x14ac:dyDescent="0.35">
      <c r="I687" s="271"/>
    </row>
    <row r="688" spans="9:9" ht="15.75" customHeight="1" x14ac:dyDescent="0.35">
      <c r="I688" s="271"/>
    </row>
    <row r="689" spans="9:9" ht="15.75" customHeight="1" x14ac:dyDescent="0.35">
      <c r="I689" s="271"/>
    </row>
    <row r="690" spans="9:9" ht="15.75" customHeight="1" x14ac:dyDescent="0.35">
      <c r="I690" s="271"/>
    </row>
    <row r="691" spans="9:9" ht="15.75" customHeight="1" x14ac:dyDescent="0.35">
      <c r="I691" s="271"/>
    </row>
    <row r="692" spans="9:9" ht="15.75" customHeight="1" x14ac:dyDescent="0.35">
      <c r="I692" s="271"/>
    </row>
    <row r="693" spans="9:9" ht="15.75" customHeight="1" x14ac:dyDescent="0.35">
      <c r="I693" s="271"/>
    </row>
    <row r="694" spans="9:9" ht="15.75" customHeight="1" x14ac:dyDescent="0.35">
      <c r="I694" s="271"/>
    </row>
    <row r="695" spans="9:9" ht="15.75" customHeight="1" x14ac:dyDescent="0.35">
      <c r="I695" s="271"/>
    </row>
    <row r="696" spans="9:9" ht="15.75" customHeight="1" x14ac:dyDescent="0.35">
      <c r="I696" s="271"/>
    </row>
    <row r="697" spans="9:9" ht="15.75" customHeight="1" x14ac:dyDescent="0.35">
      <c r="I697" s="271"/>
    </row>
    <row r="698" spans="9:9" ht="15.75" customHeight="1" x14ac:dyDescent="0.35">
      <c r="I698" s="271"/>
    </row>
    <row r="699" spans="9:9" ht="15.75" customHeight="1" x14ac:dyDescent="0.35">
      <c r="I699" s="271"/>
    </row>
    <row r="700" spans="9:9" ht="15.75" customHeight="1" x14ac:dyDescent="0.35">
      <c r="I700" s="271"/>
    </row>
    <row r="701" spans="9:9" ht="15.75" customHeight="1" x14ac:dyDescent="0.35">
      <c r="I701" s="271"/>
    </row>
    <row r="702" spans="9:9" ht="15.75" customHeight="1" x14ac:dyDescent="0.35">
      <c r="I702" s="271"/>
    </row>
    <row r="703" spans="9:9" ht="15.75" customHeight="1" x14ac:dyDescent="0.35">
      <c r="I703" s="271"/>
    </row>
    <row r="704" spans="9:9" ht="15.75" customHeight="1" x14ac:dyDescent="0.35">
      <c r="I704" s="271"/>
    </row>
    <row r="705" spans="9:9" ht="15.75" customHeight="1" x14ac:dyDescent="0.35">
      <c r="I705" s="271"/>
    </row>
    <row r="706" spans="9:9" ht="15.75" customHeight="1" x14ac:dyDescent="0.35">
      <c r="I706" s="271"/>
    </row>
    <row r="707" spans="9:9" ht="15.75" customHeight="1" x14ac:dyDescent="0.35">
      <c r="I707" s="271"/>
    </row>
    <row r="708" spans="9:9" ht="15.75" customHeight="1" x14ac:dyDescent="0.35">
      <c r="I708" s="271"/>
    </row>
    <row r="709" spans="9:9" ht="15.75" customHeight="1" x14ac:dyDescent="0.35">
      <c r="I709" s="271"/>
    </row>
    <row r="710" spans="9:9" ht="15.75" customHeight="1" x14ac:dyDescent="0.35">
      <c r="I710" s="271"/>
    </row>
    <row r="711" spans="9:9" ht="15.75" customHeight="1" x14ac:dyDescent="0.35">
      <c r="I711" s="271"/>
    </row>
    <row r="712" spans="9:9" ht="15.75" customHeight="1" x14ac:dyDescent="0.35">
      <c r="I712" s="271"/>
    </row>
    <row r="713" spans="9:9" ht="15.75" customHeight="1" x14ac:dyDescent="0.35">
      <c r="I713" s="271"/>
    </row>
    <row r="714" spans="9:9" ht="15.75" customHeight="1" x14ac:dyDescent="0.35">
      <c r="I714" s="271"/>
    </row>
    <row r="715" spans="9:9" ht="15.75" customHeight="1" x14ac:dyDescent="0.35">
      <c r="I715" s="271"/>
    </row>
    <row r="716" spans="9:9" ht="15.75" customHeight="1" x14ac:dyDescent="0.35">
      <c r="I716" s="271"/>
    </row>
    <row r="717" spans="9:9" ht="15.75" customHeight="1" x14ac:dyDescent="0.35">
      <c r="I717" s="271"/>
    </row>
    <row r="718" spans="9:9" ht="15.75" customHeight="1" x14ac:dyDescent="0.35">
      <c r="I718" s="271"/>
    </row>
    <row r="719" spans="9:9" ht="15.75" customHeight="1" x14ac:dyDescent="0.35">
      <c r="I719" s="271"/>
    </row>
    <row r="720" spans="9:9" ht="15.75" customHeight="1" x14ac:dyDescent="0.35">
      <c r="I720" s="271"/>
    </row>
    <row r="721" spans="9:9" ht="15.75" customHeight="1" x14ac:dyDescent="0.35">
      <c r="I721" s="271"/>
    </row>
    <row r="722" spans="9:9" ht="15.75" customHeight="1" x14ac:dyDescent="0.35">
      <c r="I722" s="271"/>
    </row>
    <row r="723" spans="9:9" ht="15.75" customHeight="1" x14ac:dyDescent="0.35">
      <c r="I723" s="271"/>
    </row>
    <row r="724" spans="9:9" ht="15.75" customHeight="1" x14ac:dyDescent="0.35">
      <c r="I724" s="271"/>
    </row>
    <row r="725" spans="9:9" ht="15.75" customHeight="1" x14ac:dyDescent="0.35">
      <c r="I725" s="271"/>
    </row>
    <row r="726" spans="9:9" ht="15.75" customHeight="1" x14ac:dyDescent="0.35">
      <c r="I726" s="271"/>
    </row>
    <row r="727" spans="9:9" ht="15.75" customHeight="1" x14ac:dyDescent="0.35">
      <c r="I727" s="271"/>
    </row>
    <row r="728" spans="9:9" ht="15.75" customHeight="1" x14ac:dyDescent="0.35">
      <c r="I728" s="271"/>
    </row>
    <row r="729" spans="9:9" ht="15.75" customHeight="1" x14ac:dyDescent="0.35">
      <c r="I729" s="271"/>
    </row>
    <row r="730" spans="9:9" ht="15.75" customHeight="1" x14ac:dyDescent="0.35">
      <c r="I730" s="271"/>
    </row>
    <row r="731" spans="9:9" ht="15.75" customHeight="1" x14ac:dyDescent="0.35">
      <c r="I731" s="271"/>
    </row>
    <row r="732" spans="9:9" ht="15.75" customHeight="1" x14ac:dyDescent="0.35">
      <c r="I732" s="271"/>
    </row>
    <row r="733" spans="9:9" ht="15.75" customHeight="1" x14ac:dyDescent="0.35">
      <c r="I733" s="271"/>
    </row>
    <row r="734" spans="9:9" ht="15.75" customHeight="1" x14ac:dyDescent="0.35">
      <c r="I734" s="271"/>
    </row>
    <row r="735" spans="9:9" ht="15.75" customHeight="1" x14ac:dyDescent="0.35">
      <c r="I735" s="271"/>
    </row>
    <row r="736" spans="9:9" ht="15.75" customHeight="1" x14ac:dyDescent="0.35">
      <c r="I736" s="271"/>
    </row>
    <row r="737" spans="9:9" ht="15.75" customHeight="1" x14ac:dyDescent="0.35">
      <c r="I737" s="271"/>
    </row>
    <row r="738" spans="9:9" ht="15.75" customHeight="1" x14ac:dyDescent="0.35">
      <c r="I738" s="271"/>
    </row>
    <row r="739" spans="9:9" ht="15.75" customHeight="1" x14ac:dyDescent="0.35">
      <c r="I739" s="271"/>
    </row>
    <row r="740" spans="9:9" ht="15.75" customHeight="1" x14ac:dyDescent="0.35">
      <c r="I740" s="271"/>
    </row>
    <row r="741" spans="9:9" ht="15.75" customHeight="1" x14ac:dyDescent="0.35">
      <c r="I741" s="271"/>
    </row>
    <row r="742" spans="9:9" ht="15.75" customHeight="1" x14ac:dyDescent="0.35">
      <c r="I742" s="271"/>
    </row>
    <row r="743" spans="9:9" ht="15.75" customHeight="1" x14ac:dyDescent="0.35">
      <c r="I743" s="271"/>
    </row>
    <row r="744" spans="9:9" ht="15.75" customHeight="1" x14ac:dyDescent="0.35">
      <c r="I744" s="271"/>
    </row>
    <row r="745" spans="9:9" ht="15.75" customHeight="1" x14ac:dyDescent="0.35">
      <c r="I745" s="271"/>
    </row>
    <row r="746" spans="9:9" ht="15.75" customHeight="1" x14ac:dyDescent="0.35">
      <c r="I746" s="271"/>
    </row>
    <row r="747" spans="9:9" ht="15.75" customHeight="1" x14ac:dyDescent="0.35">
      <c r="I747" s="271"/>
    </row>
    <row r="748" spans="9:9" ht="15.75" customHeight="1" x14ac:dyDescent="0.35">
      <c r="I748" s="271"/>
    </row>
    <row r="749" spans="9:9" ht="15.75" customHeight="1" x14ac:dyDescent="0.35">
      <c r="I749" s="271"/>
    </row>
    <row r="750" spans="9:9" ht="15.75" customHeight="1" x14ac:dyDescent="0.35">
      <c r="I750" s="271"/>
    </row>
    <row r="751" spans="9:9" ht="15.75" customHeight="1" x14ac:dyDescent="0.35">
      <c r="I751" s="271"/>
    </row>
    <row r="752" spans="9:9" ht="15.75" customHeight="1" x14ac:dyDescent="0.35">
      <c r="I752" s="271"/>
    </row>
    <row r="753" spans="9:9" ht="15.75" customHeight="1" x14ac:dyDescent="0.35">
      <c r="I753" s="271"/>
    </row>
    <row r="754" spans="9:9" ht="15.75" customHeight="1" x14ac:dyDescent="0.35">
      <c r="I754" s="271"/>
    </row>
    <row r="755" spans="9:9" ht="15.75" customHeight="1" x14ac:dyDescent="0.35">
      <c r="I755" s="271"/>
    </row>
    <row r="756" spans="9:9" ht="15.75" customHeight="1" x14ac:dyDescent="0.35">
      <c r="I756" s="271"/>
    </row>
    <row r="757" spans="9:9" ht="15.75" customHeight="1" x14ac:dyDescent="0.35">
      <c r="I757" s="271"/>
    </row>
    <row r="758" spans="9:9" ht="15.75" customHeight="1" x14ac:dyDescent="0.35">
      <c r="I758" s="271"/>
    </row>
    <row r="759" spans="9:9" ht="15.75" customHeight="1" x14ac:dyDescent="0.35">
      <c r="I759" s="271"/>
    </row>
    <row r="760" spans="9:9" ht="15.75" customHeight="1" x14ac:dyDescent="0.35">
      <c r="I760" s="271"/>
    </row>
    <row r="761" spans="9:9" ht="15.75" customHeight="1" x14ac:dyDescent="0.35">
      <c r="I761" s="271"/>
    </row>
    <row r="762" spans="9:9" ht="15.75" customHeight="1" x14ac:dyDescent="0.35">
      <c r="I762" s="271"/>
    </row>
    <row r="763" spans="9:9" ht="15.75" customHeight="1" x14ac:dyDescent="0.35">
      <c r="I763" s="271"/>
    </row>
    <row r="764" spans="9:9" ht="15.75" customHeight="1" x14ac:dyDescent="0.35">
      <c r="I764" s="271"/>
    </row>
    <row r="765" spans="9:9" ht="15.75" customHeight="1" x14ac:dyDescent="0.35">
      <c r="I765" s="271"/>
    </row>
    <row r="766" spans="9:9" ht="15.75" customHeight="1" x14ac:dyDescent="0.35">
      <c r="I766" s="271"/>
    </row>
    <row r="767" spans="9:9" ht="15.75" customHeight="1" x14ac:dyDescent="0.35">
      <c r="I767" s="271"/>
    </row>
    <row r="768" spans="9:9" ht="15.75" customHeight="1" x14ac:dyDescent="0.35">
      <c r="I768" s="271"/>
    </row>
    <row r="769" spans="9:9" ht="15.75" customHeight="1" x14ac:dyDescent="0.35">
      <c r="I769" s="271"/>
    </row>
    <row r="770" spans="9:9" ht="15.75" customHeight="1" x14ac:dyDescent="0.35">
      <c r="I770" s="271"/>
    </row>
    <row r="771" spans="9:9" ht="15.75" customHeight="1" x14ac:dyDescent="0.35">
      <c r="I771" s="271"/>
    </row>
    <row r="772" spans="9:9" ht="15.75" customHeight="1" x14ac:dyDescent="0.35">
      <c r="I772" s="271"/>
    </row>
    <row r="773" spans="9:9" ht="15.75" customHeight="1" x14ac:dyDescent="0.35">
      <c r="I773" s="271"/>
    </row>
    <row r="774" spans="9:9" ht="15.75" customHeight="1" x14ac:dyDescent="0.35">
      <c r="I774" s="271"/>
    </row>
    <row r="775" spans="9:9" ht="15.75" customHeight="1" x14ac:dyDescent="0.35">
      <c r="I775" s="271"/>
    </row>
    <row r="776" spans="9:9" ht="15.75" customHeight="1" x14ac:dyDescent="0.35">
      <c r="I776" s="271"/>
    </row>
    <row r="777" spans="9:9" ht="15.75" customHeight="1" x14ac:dyDescent="0.35">
      <c r="I777" s="271"/>
    </row>
    <row r="778" spans="9:9" ht="15.75" customHeight="1" x14ac:dyDescent="0.35">
      <c r="I778" s="271"/>
    </row>
    <row r="779" spans="9:9" ht="15.75" customHeight="1" x14ac:dyDescent="0.35">
      <c r="I779" s="271"/>
    </row>
    <row r="780" spans="9:9" ht="15.75" customHeight="1" x14ac:dyDescent="0.35">
      <c r="I780" s="271"/>
    </row>
    <row r="781" spans="9:9" ht="15.75" customHeight="1" x14ac:dyDescent="0.35">
      <c r="I781" s="271"/>
    </row>
    <row r="782" spans="9:9" ht="15.75" customHeight="1" x14ac:dyDescent="0.35">
      <c r="I782" s="271"/>
    </row>
    <row r="783" spans="9:9" ht="15.75" customHeight="1" x14ac:dyDescent="0.35">
      <c r="I783" s="271"/>
    </row>
    <row r="784" spans="9:9" ht="15.75" customHeight="1" x14ac:dyDescent="0.35">
      <c r="I784" s="271"/>
    </row>
    <row r="785" spans="9:9" ht="15.75" customHeight="1" x14ac:dyDescent="0.35">
      <c r="I785" s="271"/>
    </row>
    <row r="786" spans="9:9" ht="15.75" customHeight="1" x14ac:dyDescent="0.35">
      <c r="I786" s="271"/>
    </row>
    <row r="787" spans="9:9" ht="15.75" customHeight="1" x14ac:dyDescent="0.35">
      <c r="I787" s="271"/>
    </row>
    <row r="788" spans="9:9" ht="15.75" customHeight="1" x14ac:dyDescent="0.35">
      <c r="I788" s="271"/>
    </row>
    <row r="789" spans="9:9" ht="15.75" customHeight="1" x14ac:dyDescent="0.35">
      <c r="I789" s="271"/>
    </row>
    <row r="790" spans="9:9" ht="15.75" customHeight="1" x14ac:dyDescent="0.35">
      <c r="I790" s="271"/>
    </row>
    <row r="791" spans="9:9" ht="15.75" customHeight="1" x14ac:dyDescent="0.35">
      <c r="I791" s="271"/>
    </row>
    <row r="792" spans="9:9" ht="15.75" customHeight="1" x14ac:dyDescent="0.35">
      <c r="I792" s="271"/>
    </row>
    <row r="793" spans="9:9" ht="15.75" customHeight="1" x14ac:dyDescent="0.35">
      <c r="I793" s="271"/>
    </row>
    <row r="794" spans="9:9" ht="15.75" customHeight="1" x14ac:dyDescent="0.35">
      <c r="I794" s="271"/>
    </row>
    <row r="795" spans="9:9" ht="15.75" customHeight="1" x14ac:dyDescent="0.35">
      <c r="I795" s="271"/>
    </row>
    <row r="796" spans="9:9" ht="15.75" customHeight="1" x14ac:dyDescent="0.35">
      <c r="I796" s="271"/>
    </row>
    <row r="797" spans="9:9" ht="15.75" customHeight="1" x14ac:dyDescent="0.35">
      <c r="I797" s="271"/>
    </row>
    <row r="798" spans="9:9" ht="15.75" customHeight="1" x14ac:dyDescent="0.35">
      <c r="I798" s="271"/>
    </row>
    <row r="799" spans="9:9" ht="15.75" customHeight="1" x14ac:dyDescent="0.35">
      <c r="I799" s="271"/>
    </row>
    <row r="800" spans="9:9" ht="15.75" customHeight="1" x14ac:dyDescent="0.35">
      <c r="I800" s="271"/>
    </row>
    <row r="801" spans="9:9" ht="15.75" customHeight="1" x14ac:dyDescent="0.35">
      <c r="I801" s="271"/>
    </row>
    <row r="802" spans="9:9" ht="15.75" customHeight="1" x14ac:dyDescent="0.35">
      <c r="I802" s="271"/>
    </row>
    <row r="803" spans="9:9" ht="15.75" customHeight="1" x14ac:dyDescent="0.35">
      <c r="I803" s="271"/>
    </row>
    <row r="804" spans="9:9" ht="15.75" customHeight="1" x14ac:dyDescent="0.35">
      <c r="I804" s="271"/>
    </row>
    <row r="805" spans="9:9" ht="15.75" customHeight="1" x14ac:dyDescent="0.35">
      <c r="I805" s="271"/>
    </row>
    <row r="806" spans="9:9" ht="15.75" customHeight="1" x14ac:dyDescent="0.35">
      <c r="I806" s="271"/>
    </row>
    <row r="807" spans="9:9" ht="15.75" customHeight="1" x14ac:dyDescent="0.35">
      <c r="I807" s="271"/>
    </row>
    <row r="808" spans="9:9" ht="15.75" customHeight="1" x14ac:dyDescent="0.35">
      <c r="I808" s="271"/>
    </row>
    <row r="809" spans="9:9" ht="15.75" customHeight="1" x14ac:dyDescent="0.35">
      <c r="I809" s="271"/>
    </row>
    <row r="810" spans="9:9" ht="15.75" customHeight="1" x14ac:dyDescent="0.35">
      <c r="I810" s="271"/>
    </row>
    <row r="811" spans="9:9" ht="15.75" customHeight="1" x14ac:dyDescent="0.35">
      <c r="I811" s="271"/>
    </row>
    <row r="812" spans="9:9" ht="15.75" customHeight="1" x14ac:dyDescent="0.35">
      <c r="I812" s="271"/>
    </row>
    <row r="813" spans="9:9" ht="15.75" customHeight="1" x14ac:dyDescent="0.35">
      <c r="I813" s="271"/>
    </row>
    <row r="814" spans="9:9" ht="15.75" customHeight="1" x14ac:dyDescent="0.35">
      <c r="I814" s="271"/>
    </row>
    <row r="815" spans="9:9" ht="15.75" customHeight="1" x14ac:dyDescent="0.35">
      <c r="I815" s="271"/>
    </row>
    <row r="816" spans="9:9" ht="15.75" customHeight="1" x14ac:dyDescent="0.35">
      <c r="I816" s="271"/>
    </row>
    <row r="817" spans="9:9" ht="15.75" customHeight="1" x14ac:dyDescent="0.35">
      <c r="I817" s="271"/>
    </row>
    <row r="818" spans="9:9" ht="15.75" customHeight="1" x14ac:dyDescent="0.35">
      <c r="I818" s="271"/>
    </row>
    <row r="819" spans="9:9" ht="15.75" customHeight="1" x14ac:dyDescent="0.35">
      <c r="I819" s="271"/>
    </row>
    <row r="820" spans="9:9" ht="15.75" customHeight="1" x14ac:dyDescent="0.35">
      <c r="I820" s="271"/>
    </row>
    <row r="821" spans="9:9" ht="15.75" customHeight="1" x14ac:dyDescent="0.35">
      <c r="I821" s="271"/>
    </row>
    <row r="822" spans="9:9" ht="15.75" customHeight="1" x14ac:dyDescent="0.35">
      <c r="I822" s="271"/>
    </row>
    <row r="823" spans="9:9" ht="15.75" customHeight="1" x14ac:dyDescent="0.35">
      <c r="I823" s="271"/>
    </row>
    <row r="824" spans="9:9" ht="15.75" customHeight="1" x14ac:dyDescent="0.35">
      <c r="I824" s="271"/>
    </row>
    <row r="825" spans="9:9" ht="15.75" customHeight="1" x14ac:dyDescent="0.35">
      <c r="I825" s="271"/>
    </row>
    <row r="826" spans="9:9" ht="15.75" customHeight="1" x14ac:dyDescent="0.35">
      <c r="I826" s="271"/>
    </row>
    <row r="827" spans="9:9" ht="15.75" customHeight="1" x14ac:dyDescent="0.35">
      <c r="I827" s="271"/>
    </row>
    <row r="828" spans="9:9" ht="15.75" customHeight="1" x14ac:dyDescent="0.35">
      <c r="I828" s="271"/>
    </row>
    <row r="829" spans="9:9" ht="15.75" customHeight="1" x14ac:dyDescent="0.35">
      <c r="I829" s="271"/>
    </row>
    <row r="830" spans="9:9" ht="15.75" customHeight="1" x14ac:dyDescent="0.35">
      <c r="I830" s="271"/>
    </row>
    <row r="831" spans="9:9" ht="15.75" customHeight="1" x14ac:dyDescent="0.35">
      <c r="I831" s="271"/>
    </row>
    <row r="832" spans="9:9" ht="15.75" customHeight="1" x14ac:dyDescent="0.35">
      <c r="I832" s="271"/>
    </row>
    <row r="833" spans="9:9" ht="15.75" customHeight="1" x14ac:dyDescent="0.35">
      <c r="I833" s="271"/>
    </row>
    <row r="834" spans="9:9" ht="15.75" customHeight="1" x14ac:dyDescent="0.35">
      <c r="I834" s="271"/>
    </row>
    <row r="835" spans="9:9" ht="15.75" customHeight="1" x14ac:dyDescent="0.35">
      <c r="I835" s="271"/>
    </row>
    <row r="836" spans="9:9" ht="15.75" customHeight="1" x14ac:dyDescent="0.35">
      <c r="I836" s="271"/>
    </row>
    <row r="837" spans="9:9" ht="15.75" customHeight="1" x14ac:dyDescent="0.35">
      <c r="I837" s="271"/>
    </row>
    <row r="838" spans="9:9" ht="15.75" customHeight="1" x14ac:dyDescent="0.35">
      <c r="I838" s="271"/>
    </row>
    <row r="839" spans="9:9" ht="15.75" customHeight="1" x14ac:dyDescent="0.35">
      <c r="I839" s="271"/>
    </row>
    <row r="840" spans="9:9" ht="15.75" customHeight="1" x14ac:dyDescent="0.35">
      <c r="I840" s="271"/>
    </row>
    <row r="841" spans="9:9" ht="15.75" customHeight="1" x14ac:dyDescent="0.35">
      <c r="I841" s="271"/>
    </row>
    <row r="842" spans="9:9" ht="15.75" customHeight="1" x14ac:dyDescent="0.35">
      <c r="I842" s="271"/>
    </row>
    <row r="843" spans="9:9" ht="15.75" customHeight="1" x14ac:dyDescent="0.35">
      <c r="I843" s="271"/>
    </row>
    <row r="844" spans="9:9" ht="15.75" customHeight="1" x14ac:dyDescent="0.35">
      <c r="I844" s="271"/>
    </row>
    <row r="845" spans="9:9" ht="15.75" customHeight="1" x14ac:dyDescent="0.35">
      <c r="I845" s="271"/>
    </row>
    <row r="846" spans="9:9" ht="15.75" customHeight="1" x14ac:dyDescent="0.35">
      <c r="I846" s="271"/>
    </row>
    <row r="847" spans="9:9" ht="15.75" customHeight="1" x14ac:dyDescent="0.35">
      <c r="I847" s="271"/>
    </row>
    <row r="848" spans="9:9" ht="15.75" customHeight="1" x14ac:dyDescent="0.35">
      <c r="I848" s="271"/>
    </row>
    <row r="849" spans="9:9" ht="15.75" customHeight="1" x14ac:dyDescent="0.35">
      <c r="I849" s="271"/>
    </row>
    <row r="850" spans="9:9" ht="15.75" customHeight="1" x14ac:dyDescent="0.35">
      <c r="I850" s="271"/>
    </row>
    <row r="851" spans="9:9" ht="15.75" customHeight="1" x14ac:dyDescent="0.35">
      <c r="I851" s="271"/>
    </row>
    <row r="852" spans="9:9" ht="15.75" customHeight="1" x14ac:dyDescent="0.35">
      <c r="I852" s="271"/>
    </row>
    <row r="853" spans="9:9" ht="15.75" customHeight="1" x14ac:dyDescent="0.35">
      <c r="I853" s="271"/>
    </row>
    <row r="854" spans="9:9" ht="15.75" customHeight="1" x14ac:dyDescent="0.35">
      <c r="I854" s="271"/>
    </row>
    <row r="855" spans="9:9" ht="15.75" customHeight="1" x14ac:dyDescent="0.35">
      <c r="I855" s="271"/>
    </row>
    <row r="856" spans="9:9" ht="15.75" customHeight="1" x14ac:dyDescent="0.35">
      <c r="I856" s="271"/>
    </row>
    <row r="857" spans="9:9" ht="15.75" customHeight="1" x14ac:dyDescent="0.35">
      <c r="I857" s="271"/>
    </row>
    <row r="858" spans="9:9" ht="15.75" customHeight="1" x14ac:dyDescent="0.35">
      <c r="I858" s="271"/>
    </row>
    <row r="859" spans="9:9" ht="15.75" customHeight="1" x14ac:dyDescent="0.35">
      <c r="I859" s="271"/>
    </row>
    <row r="860" spans="9:9" ht="15.75" customHeight="1" x14ac:dyDescent="0.35">
      <c r="I860" s="271"/>
    </row>
    <row r="861" spans="9:9" ht="15.75" customHeight="1" x14ac:dyDescent="0.35">
      <c r="I861" s="271"/>
    </row>
    <row r="862" spans="9:9" ht="15.75" customHeight="1" x14ac:dyDescent="0.35">
      <c r="I862" s="271"/>
    </row>
    <row r="863" spans="9:9" ht="15.75" customHeight="1" x14ac:dyDescent="0.35">
      <c r="I863" s="271"/>
    </row>
    <row r="864" spans="9:9" ht="15.75" customHeight="1" x14ac:dyDescent="0.35">
      <c r="I864" s="271"/>
    </row>
    <row r="865" spans="9:9" ht="15.75" customHeight="1" x14ac:dyDescent="0.35">
      <c r="I865" s="271"/>
    </row>
    <row r="866" spans="9:9" ht="15.75" customHeight="1" x14ac:dyDescent="0.35">
      <c r="I866" s="271"/>
    </row>
    <row r="867" spans="9:9" ht="15.75" customHeight="1" x14ac:dyDescent="0.35">
      <c r="I867" s="271"/>
    </row>
    <row r="868" spans="9:9" ht="15.75" customHeight="1" x14ac:dyDescent="0.35">
      <c r="I868" s="271"/>
    </row>
    <row r="869" spans="9:9" ht="15.75" customHeight="1" x14ac:dyDescent="0.35">
      <c r="I869" s="271"/>
    </row>
    <row r="870" spans="9:9" ht="15.75" customHeight="1" x14ac:dyDescent="0.35">
      <c r="I870" s="271"/>
    </row>
    <row r="871" spans="9:9" ht="15.75" customHeight="1" x14ac:dyDescent="0.35">
      <c r="I871" s="271"/>
    </row>
    <row r="872" spans="9:9" ht="15.75" customHeight="1" x14ac:dyDescent="0.35">
      <c r="I872" s="271"/>
    </row>
    <row r="873" spans="9:9" ht="15.75" customHeight="1" x14ac:dyDescent="0.35">
      <c r="I873" s="271"/>
    </row>
    <row r="874" spans="9:9" ht="15.75" customHeight="1" x14ac:dyDescent="0.35">
      <c r="I874" s="271"/>
    </row>
    <row r="875" spans="9:9" ht="15.75" customHeight="1" x14ac:dyDescent="0.35">
      <c r="I875" s="271"/>
    </row>
    <row r="876" spans="9:9" ht="15.75" customHeight="1" x14ac:dyDescent="0.35">
      <c r="I876" s="271"/>
    </row>
    <row r="877" spans="9:9" ht="15.75" customHeight="1" x14ac:dyDescent="0.35">
      <c r="I877" s="271"/>
    </row>
    <row r="878" spans="9:9" ht="15.75" customHeight="1" x14ac:dyDescent="0.35">
      <c r="I878" s="271"/>
    </row>
    <row r="879" spans="9:9" ht="15.75" customHeight="1" x14ac:dyDescent="0.35">
      <c r="I879" s="271"/>
    </row>
    <row r="880" spans="9:9" ht="15.75" customHeight="1" x14ac:dyDescent="0.35">
      <c r="I880" s="271"/>
    </row>
    <row r="881" spans="9:9" ht="15.75" customHeight="1" x14ac:dyDescent="0.35">
      <c r="I881" s="271"/>
    </row>
    <row r="882" spans="9:9" ht="15.75" customHeight="1" x14ac:dyDescent="0.35">
      <c r="I882" s="271"/>
    </row>
    <row r="883" spans="9:9" ht="15.75" customHeight="1" x14ac:dyDescent="0.35">
      <c r="I883" s="271"/>
    </row>
    <row r="884" spans="9:9" ht="15.75" customHeight="1" x14ac:dyDescent="0.35">
      <c r="I884" s="271"/>
    </row>
    <row r="885" spans="9:9" ht="15.75" customHeight="1" x14ac:dyDescent="0.35">
      <c r="I885" s="271"/>
    </row>
    <row r="886" spans="9:9" ht="15.75" customHeight="1" x14ac:dyDescent="0.35">
      <c r="I886" s="271"/>
    </row>
    <row r="887" spans="9:9" ht="15.75" customHeight="1" x14ac:dyDescent="0.35">
      <c r="I887" s="271"/>
    </row>
    <row r="888" spans="9:9" ht="15.75" customHeight="1" x14ac:dyDescent="0.35">
      <c r="I888" s="271"/>
    </row>
    <row r="889" spans="9:9" ht="15.75" customHeight="1" x14ac:dyDescent="0.35">
      <c r="I889" s="271"/>
    </row>
    <row r="890" spans="9:9" ht="15.75" customHeight="1" x14ac:dyDescent="0.35">
      <c r="I890" s="271"/>
    </row>
    <row r="891" spans="9:9" ht="15.75" customHeight="1" x14ac:dyDescent="0.35">
      <c r="I891" s="271"/>
    </row>
    <row r="892" spans="9:9" ht="15.75" customHeight="1" x14ac:dyDescent="0.35">
      <c r="I892" s="271"/>
    </row>
    <row r="893" spans="9:9" ht="15.75" customHeight="1" x14ac:dyDescent="0.35">
      <c r="I893" s="271"/>
    </row>
    <row r="894" spans="9:9" ht="15.75" customHeight="1" x14ac:dyDescent="0.35">
      <c r="I894" s="271"/>
    </row>
    <row r="895" spans="9:9" ht="15.75" customHeight="1" x14ac:dyDescent="0.35">
      <c r="I895" s="271"/>
    </row>
    <row r="896" spans="9:9" ht="15.75" customHeight="1" x14ac:dyDescent="0.35">
      <c r="I896" s="271"/>
    </row>
    <row r="897" spans="9:9" ht="15.75" customHeight="1" x14ac:dyDescent="0.35">
      <c r="I897" s="271"/>
    </row>
    <row r="898" spans="9:9" ht="15.75" customHeight="1" x14ac:dyDescent="0.35">
      <c r="I898" s="271"/>
    </row>
    <row r="899" spans="9:9" ht="15.75" customHeight="1" x14ac:dyDescent="0.35">
      <c r="I899" s="271"/>
    </row>
    <row r="900" spans="9:9" ht="15.75" customHeight="1" x14ac:dyDescent="0.35">
      <c r="I900" s="271"/>
    </row>
    <row r="901" spans="9:9" ht="15.75" customHeight="1" x14ac:dyDescent="0.35">
      <c r="I901" s="271"/>
    </row>
    <row r="902" spans="9:9" ht="15.75" customHeight="1" x14ac:dyDescent="0.35">
      <c r="I902" s="271"/>
    </row>
    <row r="903" spans="9:9" ht="15.75" customHeight="1" x14ac:dyDescent="0.35">
      <c r="I903" s="271"/>
    </row>
    <row r="904" spans="9:9" ht="15.75" customHeight="1" x14ac:dyDescent="0.35">
      <c r="I904" s="271"/>
    </row>
    <row r="905" spans="9:9" ht="15.75" customHeight="1" x14ac:dyDescent="0.35">
      <c r="I905" s="271"/>
    </row>
    <row r="906" spans="9:9" ht="15.75" customHeight="1" x14ac:dyDescent="0.35">
      <c r="I906" s="271"/>
    </row>
    <row r="907" spans="9:9" ht="15.75" customHeight="1" x14ac:dyDescent="0.35">
      <c r="I907" s="271"/>
    </row>
    <row r="908" spans="9:9" ht="15.75" customHeight="1" x14ac:dyDescent="0.35">
      <c r="I908" s="271"/>
    </row>
    <row r="909" spans="9:9" ht="15.75" customHeight="1" x14ac:dyDescent="0.35">
      <c r="I909" s="271"/>
    </row>
    <row r="910" spans="9:9" ht="15.75" customHeight="1" x14ac:dyDescent="0.35">
      <c r="I910" s="271"/>
    </row>
    <row r="911" spans="9:9" ht="15.75" customHeight="1" x14ac:dyDescent="0.35">
      <c r="I911" s="271"/>
    </row>
    <row r="912" spans="9:9" ht="15.75" customHeight="1" x14ac:dyDescent="0.35">
      <c r="I912" s="271"/>
    </row>
    <row r="913" spans="9:9" ht="15" customHeight="1" x14ac:dyDescent="0.35">
      <c r="I913" s="271"/>
    </row>
    <row r="914" spans="9:9" ht="15" customHeight="1" x14ac:dyDescent="0.35">
      <c r="I914" s="271"/>
    </row>
    <row r="915" spans="9:9" ht="15" customHeight="1" x14ac:dyDescent="0.35">
      <c r="I915" s="271"/>
    </row>
    <row r="916" spans="9:9" ht="15" customHeight="1" x14ac:dyDescent="0.35">
      <c r="I916" s="271"/>
    </row>
    <row r="917" spans="9:9" ht="15" customHeight="1" x14ac:dyDescent="0.35">
      <c r="I917" s="271"/>
    </row>
    <row r="918" spans="9:9" ht="15" customHeight="1" x14ac:dyDescent="0.35">
      <c r="I918" s="271"/>
    </row>
    <row r="919" spans="9:9" ht="15" customHeight="1" x14ac:dyDescent="0.35">
      <c r="I919" s="271"/>
    </row>
    <row r="920" spans="9:9" ht="15" customHeight="1" x14ac:dyDescent="0.35">
      <c r="I920" s="271"/>
    </row>
    <row r="921" spans="9:9" ht="15" customHeight="1" x14ac:dyDescent="0.35">
      <c r="I921" s="271"/>
    </row>
    <row r="922" spans="9:9" ht="15" customHeight="1" x14ac:dyDescent="0.35">
      <c r="I922" s="271"/>
    </row>
    <row r="923" spans="9:9" ht="15" customHeight="1" x14ac:dyDescent="0.35">
      <c r="I923" s="271"/>
    </row>
    <row r="924" spans="9:9" ht="15" customHeight="1" x14ac:dyDescent="0.35">
      <c r="I924" s="271"/>
    </row>
    <row r="925" spans="9:9" ht="15" customHeight="1" x14ac:dyDescent="0.35">
      <c r="I925" s="271"/>
    </row>
    <row r="926" spans="9:9" ht="15" customHeight="1" x14ac:dyDescent="0.35">
      <c r="I926" s="271"/>
    </row>
    <row r="927" spans="9:9" ht="15" customHeight="1" x14ac:dyDescent="0.35">
      <c r="I927" s="271"/>
    </row>
    <row r="928" spans="9:9" ht="15" customHeight="1" x14ac:dyDescent="0.35">
      <c r="I928" s="271"/>
    </row>
    <row r="929" spans="9:9" ht="15" customHeight="1" x14ac:dyDescent="0.35">
      <c r="I929" s="271"/>
    </row>
    <row r="930" spans="9:9" ht="15" customHeight="1" x14ac:dyDescent="0.35">
      <c r="I930" s="271"/>
    </row>
    <row r="931" spans="9:9" ht="15" customHeight="1" x14ac:dyDescent="0.35">
      <c r="I931" s="271"/>
    </row>
    <row r="932" spans="9:9" ht="15" customHeight="1" x14ac:dyDescent="0.35">
      <c r="I932" s="271"/>
    </row>
    <row r="933" spans="9:9" ht="15" customHeight="1" x14ac:dyDescent="0.35">
      <c r="I933" s="271"/>
    </row>
    <row r="934" spans="9:9" ht="15" customHeight="1" x14ac:dyDescent="0.35">
      <c r="I934" s="271"/>
    </row>
    <row r="935" spans="9:9" ht="15" customHeight="1" x14ac:dyDescent="0.35">
      <c r="I935" s="271"/>
    </row>
    <row r="936" spans="9:9" ht="15" customHeight="1" x14ac:dyDescent="0.35">
      <c r="I936" s="271"/>
    </row>
    <row r="937" spans="9:9" ht="15" customHeight="1" x14ac:dyDescent="0.35">
      <c r="I937" s="271"/>
    </row>
    <row r="938" spans="9:9" ht="15" customHeight="1" x14ac:dyDescent="0.35">
      <c r="I938" s="271"/>
    </row>
    <row r="939" spans="9:9" ht="15" customHeight="1" x14ac:dyDescent="0.35">
      <c r="I939" s="271"/>
    </row>
    <row r="940" spans="9:9" ht="15" customHeight="1" x14ac:dyDescent="0.35">
      <c r="I940" s="271"/>
    </row>
    <row r="941" spans="9:9" ht="15" customHeight="1" x14ac:dyDescent="0.35">
      <c r="I941" s="271"/>
    </row>
    <row r="942" spans="9:9" ht="15" customHeight="1" x14ac:dyDescent="0.35">
      <c r="I942" s="271"/>
    </row>
    <row r="943" spans="9:9" ht="15" customHeight="1" x14ac:dyDescent="0.35">
      <c r="I943" s="271"/>
    </row>
    <row r="944" spans="9:9" ht="15" customHeight="1" x14ac:dyDescent="0.35">
      <c r="I944" s="271"/>
    </row>
    <row r="945" spans="9:9" ht="15" customHeight="1" x14ac:dyDescent="0.35">
      <c r="I945" s="271"/>
    </row>
    <row r="946" spans="9:9" ht="15" customHeight="1" x14ac:dyDescent="0.35">
      <c r="I946" s="271"/>
    </row>
    <row r="947" spans="9:9" ht="15" customHeight="1" x14ac:dyDescent="0.35">
      <c r="I947" s="271"/>
    </row>
    <row r="948" spans="9:9" ht="15" customHeight="1" x14ac:dyDescent="0.35">
      <c r="I948" s="271"/>
    </row>
    <row r="949" spans="9:9" ht="15" customHeight="1" x14ac:dyDescent="0.35">
      <c r="I949" s="271"/>
    </row>
    <row r="950" spans="9:9" ht="15" customHeight="1" x14ac:dyDescent="0.35">
      <c r="I950" s="271"/>
    </row>
    <row r="951" spans="9:9" ht="15" customHeight="1" x14ac:dyDescent="0.35">
      <c r="I951" s="271"/>
    </row>
    <row r="952" spans="9:9" ht="15" customHeight="1" x14ac:dyDescent="0.35">
      <c r="I952" s="271"/>
    </row>
    <row r="953" spans="9:9" ht="15" customHeight="1" x14ac:dyDescent="0.35">
      <c r="I953" s="271"/>
    </row>
    <row r="954" spans="9:9" ht="15" customHeight="1" x14ac:dyDescent="0.35">
      <c r="I954" s="271"/>
    </row>
    <row r="955" spans="9:9" ht="15" customHeight="1" x14ac:dyDescent="0.35">
      <c r="I955" s="271"/>
    </row>
    <row r="956" spans="9:9" ht="15" customHeight="1" x14ac:dyDescent="0.35">
      <c r="I956" s="271"/>
    </row>
    <row r="957" spans="9:9" ht="15" customHeight="1" x14ac:dyDescent="0.35">
      <c r="I957" s="271"/>
    </row>
    <row r="958" spans="9:9" ht="15" customHeight="1" x14ac:dyDescent="0.35">
      <c r="I958" s="271"/>
    </row>
    <row r="959" spans="9:9" ht="15" customHeight="1" x14ac:dyDescent="0.35">
      <c r="I959" s="271"/>
    </row>
    <row r="960" spans="9:9" ht="15" customHeight="1" x14ac:dyDescent="0.35">
      <c r="I960" s="271"/>
    </row>
    <row r="961" spans="9:9" ht="15" customHeight="1" x14ac:dyDescent="0.35">
      <c r="I961" s="271"/>
    </row>
    <row r="962" spans="9:9" ht="15" customHeight="1" x14ac:dyDescent="0.35">
      <c r="I962" s="271"/>
    </row>
    <row r="963" spans="9:9" ht="15" customHeight="1" x14ac:dyDescent="0.35">
      <c r="I963" s="271"/>
    </row>
    <row r="964" spans="9:9" ht="15" customHeight="1" x14ac:dyDescent="0.35">
      <c r="I964" s="271"/>
    </row>
    <row r="965" spans="9:9" ht="15" customHeight="1" x14ac:dyDescent="0.35">
      <c r="I965" s="271"/>
    </row>
    <row r="966" spans="9:9" ht="15" customHeight="1" x14ac:dyDescent="0.35">
      <c r="I966" s="271"/>
    </row>
    <row r="967" spans="9:9" ht="15" customHeight="1" x14ac:dyDescent="0.35">
      <c r="I967" s="271"/>
    </row>
    <row r="968" spans="9:9" ht="15" customHeight="1" x14ac:dyDescent="0.35">
      <c r="I968" s="271"/>
    </row>
    <row r="969" spans="9:9" ht="15" customHeight="1" x14ac:dyDescent="0.35">
      <c r="I969" s="271"/>
    </row>
    <row r="970" spans="9:9" ht="15" customHeight="1" x14ac:dyDescent="0.35">
      <c r="I970" s="271"/>
    </row>
    <row r="971" spans="9:9" ht="15" customHeight="1" x14ac:dyDescent="0.35">
      <c r="I971" s="271"/>
    </row>
    <row r="972" spans="9:9" ht="15" customHeight="1" x14ac:dyDescent="0.35">
      <c r="I972" s="271"/>
    </row>
    <row r="973" spans="9:9" ht="15" customHeight="1" x14ac:dyDescent="0.35">
      <c r="I973" s="271"/>
    </row>
    <row r="974" spans="9:9" ht="15" customHeight="1" x14ac:dyDescent="0.35">
      <c r="I974" s="271"/>
    </row>
    <row r="975" spans="9:9" ht="15" customHeight="1" x14ac:dyDescent="0.35">
      <c r="I975" s="271"/>
    </row>
    <row r="976" spans="9:9" ht="15" customHeight="1" x14ac:dyDescent="0.35">
      <c r="I976" s="271"/>
    </row>
    <row r="977" spans="9:9" ht="15" customHeight="1" x14ac:dyDescent="0.35">
      <c r="I977" s="271"/>
    </row>
    <row r="978" spans="9:9" ht="15" customHeight="1" x14ac:dyDescent="0.35">
      <c r="I978" s="271"/>
    </row>
    <row r="979" spans="9:9" ht="15" customHeight="1" x14ac:dyDescent="0.35">
      <c r="I979" s="271"/>
    </row>
    <row r="980" spans="9:9" ht="15" customHeight="1" x14ac:dyDescent="0.35">
      <c r="I980" s="271"/>
    </row>
    <row r="981" spans="9:9" ht="15" customHeight="1" x14ac:dyDescent="0.35">
      <c r="I981" s="271"/>
    </row>
    <row r="982" spans="9:9" ht="15" customHeight="1" x14ac:dyDescent="0.35">
      <c r="I982" s="271"/>
    </row>
    <row r="983" spans="9:9" ht="15" customHeight="1" x14ac:dyDescent="0.35">
      <c r="I983" s="271"/>
    </row>
    <row r="984" spans="9:9" ht="15" customHeight="1" x14ac:dyDescent="0.35">
      <c r="I984" s="271"/>
    </row>
    <row r="985" spans="9:9" ht="15" customHeight="1" x14ac:dyDescent="0.35">
      <c r="I985" s="271"/>
    </row>
    <row r="986" spans="9:9" ht="15" customHeight="1" x14ac:dyDescent="0.35">
      <c r="I986" s="271"/>
    </row>
    <row r="987" spans="9:9" ht="15" customHeight="1" x14ac:dyDescent="0.35">
      <c r="I987" s="271"/>
    </row>
    <row r="988" spans="9:9" ht="15" customHeight="1" x14ac:dyDescent="0.35">
      <c r="I988" s="271"/>
    </row>
    <row r="989" spans="9:9" ht="15" customHeight="1" x14ac:dyDescent="0.35">
      <c r="I989" s="271"/>
    </row>
    <row r="990" spans="9:9" ht="15" customHeight="1" x14ac:dyDescent="0.35">
      <c r="I990" s="271"/>
    </row>
    <row r="991" spans="9:9" ht="15" customHeight="1" x14ac:dyDescent="0.35">
      <c r="I991" s="271"/>
    </row>
    <row r="992" spans="9:9" ht="15" customHeight="1" x14ac:dyDescent="0.35">
      <c r="I992" s="271"/>
    </row>
    <row r="993" spans="9:9" ht="15" customHeight="1" x14ac:dyDescent="0.35">
      <c r="I993" s="271"/>
    </row>
    <row r="994" spans="9:9" ht="15" customHeight="1" x14ac:dyDescent="0.35">
      <c r="I994" s="271"/>
    </row>
    <row r="995" spans="9:9" ht="15" customHeight="1" x14ac:dyDescent="0.35">
      <c r="I995" s="271"/>
    </row>
    <row r="996" spans="9:9" ht="15" customHeight="1" x14ac:dyDescent="0.35">
      <c r="I996" s="271"/>
    </row>
    <row r="997" spans="9:9" ht="15" customHeight="1" x14ac:dyDescent="0.35">
      <c r="I997" s="271"/>
    </row>
    <row r="998" spans="9:9" ht="15" customHeight="1" x14ac:dyDescent="0.35">
      <c r="I998" s="271"/>
    </row>
    <row r="999" spans="9:9" ht="15" customHeight="1" x14ac:dyDescent="0.35">
      <c r="I999" s="271"/>
    </row>
    <row r="1000" spans="9:9" ht="15" customHeight="1" x14ac:dyDescent="0.35">
      <c r="I1000" s="271"/>
    </row>
    <row r="1001" spans="9:9" ht="15" customHeight="1" x14ac:dyDescent="0.35">
      <c r="I1001" s="271"/>
    </row>
    <row r="1002" spans="9:9" ht="15" customHeight="1" x14ac:dyDescent="0.35">
      <c r="I1002" s="271"/>
    </row>
    <row r="1003" spans="9:9" ht="15" customHeight="1" x14ac:dyDescent="0.35">
      <c r="I1003" s="271"/>
    </row>
    <row r="1004" spans="9:9" ht="15" customHeight="1" x14ac:dyDescent="0.35">
      <c r="I1004" s="271"/>
    </row>
    <row r="1005" spans="9:9" ht="15" customHeight="1" x14ac:dyDescent="0.35">
      <c r="I1005" s="271"/>
    </row>
    <row r="1006" spans="9:9" ht="15" customHeight="1" x14ac:dyDescent="0.35">
      <c r="I1006" s="271"/>
    </row>
    <row r="1007" spans="9:9" ht="15" customHeight="1" x14ac:dyDescent="0.35">
      <c r="I1007" s="271"/>
    </row>
    <row r="1008" spans="9:9" ht="15" customHeight="1" x14ac:dyDescent="0.35">
      <c r="I1008" s="271"/>
    </row>
    <row r="1009" spans="9:9" ht="15" customHeight="1" x14ac:dyDescent="0.35">
      <c r="I1009" s="271"/>
    </row>
    <row r="1010" spans="9:9" ht="15" customHeight="1" x14ac:dyDescent="0.35">
      <c r="I1010" s="271"/>
    </row>
    <row r="1011" spans="9:9" ht="15" customHeight="1" x14ac:dyDescent="0.35">
      <c r="I1011" s="271"/>
    </row>
    <row r="1012" spans="9:9" ht="15" customHeight="1" x14ac:dyDescent="0.35">
      <c r="I1012" s="271"/>
    </row>
    <row r="1013" spans="9:9" ht="15" customHeight="1" x14ac:dyDescent="0.35">
      <c r="I1013" s="271"/>
    </row>
    <row r="1014" spans="9:9" ht="15" customHeight="1" x14ac:dyDescent="0.35">
      <c r="I1014" s="271"/>
    </row>
    <row r="1015" spans="9:9" ht="15" customHeight="1" x14ac:dyDescent="0.35">
      <c r="I1015" s="271"/>
    </row>
    <row r="1016" spans="9:9" ht="15" customHeight="1" x14ac:dyDescent="0.35">
      <c r="I1016" s="271"/>
    </row>
    <row r="1017" spans="9:9" ht="15" customHeight="1" x14ac:dyDescent="0.35">
      <c r="I1017" s="271"/>
    </row>
    <row r="1018" spans="9:9" ht="15" customHeight="1" x14ac:dyDescent="0.35">
      <c r="I1018" s="271"/>
    </row>
    <row r="1019" spans="9:9" ht="15" customHeight="1" x14ac:dyDescent="0.35">
      <c r="I1019" s="271"/>
    </row>
    <row r="1020" spans="9:9" ht="15" customHeight="1" x14ac:dyDescent="0.35">
      <c r="I1020" s="271"/>
    </row>
    <row r="1021" spans="9:9" ht="15" customHeight="1" x14ac:dyDescent="0.35">
      <c r="I1021" s="271"/>
    </row>
    <row r="1022" spans="9:9" ht="15" customHeight="1" x14ac:dyDescent="0.35">
      <c r="I1022" s="271"/>
    </row>
    <row r="1023" spans="9:9" ht="15" customHeight="1" x14ac:dyDescent="0.35">
      <c r="I1023" s="271"/>
    </row>
    <row r="1024" spans="9:9" ht="15" customHeight="1" x14ac:dyDescent="0.35">
      <c r="I1024" s="271"/>
    </row>
    <row r="1025" spans="9:9" ht="15" customHeight="1" x14ac:dyDescent="0.35">
      <c r="I1025" s="271"/>
    </row>
    <row r="1026" spans="9:9" ht="15" customHeight="1" x14ac:dyDescent="0.35">
      <c r="I1026" s="271"/>
    </row>
    <row r="1027" spans="9:9" ht="15" customHeight="1" x14ac:dyDescent="0.35">
      <c r="I1027" s="271"/>
    </row>
    <row r="1028" spans="9:9" ht="15" customHeight="1" x14ac:dyDescent="0.35">
      <c r="I1028" s="271"/>
    </row>
    <row r="1029" spans="9:9" ht="15" customHeight="1" x14ac:dyDescent="0.35">
      <c r="I1029" s="271"/>
    </row>
    <row r="1030" spans="9:9" ht="15" customHeight="1" x14ac:dyDescent="0.35">
      <c r="I1030" s="271"/>
    </row>
    <row r="1031" spans="9:9" ht="15" customHeight="1" x14ac:dyDescent="0.35">
      <c r="I1031" s="271"/>
    </row>
    <row r="1032" spans="9:9" ht="15" customHeight="1" x14ac:dyDescent="0.35">
      <c r="I1032" s="271"/>
    </row>
    <row r="1033" spans="9:9" ht="15" customHeight="1" x14ac:dyDescent="0.35">
      <c r="I1033" s="271"/>
    </row>
    <row r="1034" spans="9:9" ht="15" customHeight="1" x14ac:dyDescent="0.35">
      <c r="I1034" s="271"/>
    </row>
    <row r="1035" spans="9:9" ht="15" customHeight="1" x14ac:dyDescent="0.35">
      <c r="I1035" s="271"/>
    </row>
    <row r="1036" spans="9:9" ht="15" customHeight="1" x14ac:dyDescent="0.35">
      <c r="I1036" s="271"/>
    </row>
    <row r="1037" spans="9:9" ht="15" customHeight="1" x14ac:dyDescent="0.35">
      <c r="I1037" s="271"/>
    </row>
    <row r="1038" spans="9:9" ht="15" customHeight="1" x14ac:dyDescent="0.35">
      <c r="I1038" s="271"/>
    </row>
    <row r="1039" spans="9:9" ht="15" customHeight="1" x14ac:dyDescent="0.35">
      <c r="I1039" s="271"/>
    </row>
    <row r="1040" spans="9:9" ht="15" customHeight="1" x14ac:dyDescent="0.35">
      <c r="I1040" s="271"/>
    </row>
    <row r="1041" spans="9:9" ht="15" customHeight="1" x14ac:dyDescent="0.35">
      <c r="I1041" s="271"/>
    </row>
    <row r="1042" spans="9:9" ht="15" customHeight="1" x14ac:dyDescent="0.35">
      <c r="I1042" s="271"/>
    </row>
    <row r="1043" spans="9:9" ht="15" customHeight="1" x14ac:dyDescent="0.35">
      <c r="I1043" s="271"/>
    </row>
    <row r="1044" spans="9:9" ht="15" customHeight="1" x14ac:dyDescent="0.35">
      <c r="I1044" s="271"/>
    </row>
    <row r="1045" spans="9:9" ht="15" customHeight="1" x14ac:dyDescent="0.35">
      <c r="I1045" s="271"/>
    </row>
    <row r="1046" spans="9:9" ht="15" customHeight="1" x14ac:dyDescent="0.35">
      <c r="I1046" s="271"/>
    </row>
    <row r="1047" spans="9:9" ht="15" customHeight="1" x14ac:dyDescent="0.35">
      <c r="I1047" s="271"/>
    </row>
    <row r="1048" spans="9:9" ht="15" customHeight="1" x14ac:dyDescent="0.35">
      <c r="I1048" s="271"/>
    </row>
    <row r="1049" spans="9:9" ht="15" customHeight="1" x14ac:dyDescent="0.35">
      <c r="I1049" s="271"/>
    </row>
    <row r="1050" spans="9:9" ht="15" customHeight="1" x14ac:dyDescent="0.35">
      <c r="I1050" s="271"/>
    </row>
    <row r="1051" spans="9:9" ht="15" customHeight="1" x14ac:dyDescent="0.35">
      <c r="I1051" s="271"/>
    </row>
    <row r="1052" spans="9:9" ht="15" customHeight="1" x14ac:dyDescent="0.35">
      <c r="I1052" s="271"/>
    </row>
    <row r="1053" spans="9:9" ht="15" customHeight="1" x14ac:dyDescent="0.35">
      <c r="I1053" s="271"/>
    </row>
    <row r="1054" spans="9:9" ht="15" customHeight="1" x14ac:dyDescent="0.35">
      <c r="I1054" s="271"/>
    </row>
    <row r="1055" spans="9:9" ht="15" customHeight="1" x14ac:dyDescent="0.35">
      <c r="I1055" s="271"/>
    </row>
    <row r="1056" spans="9:9" ht="15" customHeight="1" x14ac:dyDescent="0.35">
      <c r="I1056" s="271"/>
    </row>
    <row r="1057" spans="9:9" ht="15" customHeight="1" x14ac:dyDescent="0.35">
      <c r="I1057" s="271"/>
    </row>
    <row r="1058" spans="9:9" ht="15" customHeight="1" x14ac:dyDescent="0.35">
      <c r="I1058" s="271"/>
    </row>
    <row r="1059" spans="9:9" ht="15" customHeight="1" x14ac:dyDescent="0.35">
      <c r="I1059" s="271"/>
    </row>
    <row r="1060" spans="9:9" ht="15" customHeight="1" x14ac:dyDescent="0.35">
      <c r="I1060" s="271"/>
    </row>
    <row r="1061" spans="9:9" ht="15" customHeight="1" x14ac:dyDescent="0.35">
      <c r="I1061" s="271"/>
    </row>
    <row r="1062" spans="9:9" ht="15" customHeight="1" x14ac:dyDescent="0.35">
      <c r="I1062" s="271"/>
    </row>
    <row r="1063" spans="9:9" ht="15" customHeight="1" x14ac:dyDescent="0.35">
      <c r="I1063" s="271"/>
    </row>
    <row r="1064" spans="9:9" ht="15" customHeight="1" x14ac:dyDescent="0.35">
      <c r="I1064" s="271"/>
    </row>
    <row r="1065" spans="9:9" ht="15" customHeight="1" x14ac:dyDescent="0.35">
      <c r="I1065" s="271"/>
    </row>
    <row r="1066" spans="9:9" ht="15" customHeight="1" x14ac:dyDescent="0.35">
      <c r="I1066" s="271"/>
    </row>
    <row r="1067" spans="9:9" ht="15" customHeight="1" x14ac:dyDescent="0.35">
      <c r="I1067" s="271"/>
    </row>
    <row r="1068" spans="9:9" ht="15" customHeight="1" x14ac:dyDescent="0.35">
      <c r="I1068" s="271"/>
    </row>
    <row r="1069" spans="9:9" ht="15" customHeight="1" x14ac:dyDescent="0.35">
      <c r="I1069" s="271"/>
    </row>
    <row r="1070" spans="9:9" ht="15" customHeight="1" x14ac:dyDescent="0.35">
      <c r="I1070" s="271"/>
    </row>
    <row r="1071" spans="9:9" ht="15" customHeight="1" x14ac:dyDescent="0.35">
      <c r="I1071" s="271"/>
    </row>
    <row r="1072" spans="9:9" ht="15" customHeight="1" x14ac:dyDescent="0.35">
      <c r="I1072" s="271"/>
    </row>
    <row r="1073" spans="9:9" ht="15" customHeight="1" x14ac:dyDescent="0.35">
      <c r="I1073" s="271"/>
    </row>
    <row r="1074" spans="9:9" ht="15" customHeight="1" x14ac:dyDescent="0.35">
      <c r="I1074" s="271"/>
    </row>
    <row r="1075" spans="9:9" ht="15" customHeight="1" x14ac:dyDescent="0.35">
      <c r="I1075" s="271"/>
    </row>
    <row r="1076" spans="9:9" ht="15" customHeight="1" x14ac:dyDescent="0.35">
      <c r="I1076" s="271"/>
    </row>
    <row r="1077" spans="9:9" ht="15" customHeight="1" x14ac:dyDescent="0.35">
      <c r="I1077" s="271"/>
    </row>
    <row r="1078" spans="9:9" ht="15" customHeight="1" x14ac:dyDescent="0.35">
      <c r="I1078" s="271"/>
    </row>
    <row r="1079" spans="9:9" ht="15" customHeight="1" x14ac:dyDescent="0.35">
      <c r="I1079" s="271"/>
    </row>
    <row r="1080" spans="9:9" ht="15" customHeight="1" x14ac:dyDescent="0.35">
      <c r="I1080" s="271"/>
    </row>
    <row r="1081" spans="9:9" ht="15" customHeight="1" x14ac:dyDescent="0.35">
      <c r="I1081" s="271"/>
    </row>
    <row r="1082" spans="9:9" ht="15" customHeight="1" x14ac:dyDescent="0.35">
      <c r="I1082" s="271"/>
    </row>
    <row r="1083" spans="9:9" ht="15" customHeight="1" x14ac:dyDescent="0.35">
      <c r="I1083" s="271"/>
    </row>
    <row r="1084" spans="9:9" ht="15" customHeight="1" x14ac:dyDescent="0.35">
      <c r="I1084" s="271"/>
    </row>
    <row r="1085" spans="9:9" ht="15" customHeight="1" x14ac:dyDescent="0.35">
      <c r="I1085" s="271"/>
    </row>
    <row r="1086" spans="9:9" ht="15" customHeight="1" x14ac:dyDescent="0.35">
      <c r="I1086" s="271"/>
    </row>
    <row r="1087" spans="9:9" ht="15" customHeight="1" x14ac:dyDescent="0.35">
      <c r="I1087" s="271"/>
    </row>
    <row r="1088" spans="9:9" ht="15" customHeight="1" x14ac:dyDescent="0.35">
      <c r="I1088" s="271"/>
    </row>
    <row r="1089" spans="9:9" ht="15" customHeight="1" x14ac:dyDescent="0.35">
      <c r="I1089" s="271"/>
    </row>
    <row r="1090" spans="9:9" ht="15" customHeight="1" x14ac:dyDescent="0.35">
      <c r="I1090" s="271"/>
    </row>
    <row r="1091" spans="9:9" ht="15" customHeight="1" x14ac:dyDescent="0.35">
      <c r="I1091" s="271"/>
    </row>
    <row r="1092" spans="9:9" ht="15" customHeight="1" x14ac:dyDescent="0.35">
      <c r="I1092" s="271"/>
    </row>
    <row r="1093" spans="9:9" ht="15" customHeight="1" x14ac:dyDescent="0.35">
      <c r="I1093" s="271"/>
    </row>
    <row r="1094" spans="9:9" ht="15" customHeight="1" x14ac:dyDescent="0.35">
      <c r="I1094" s="271"/>
    </row>
    <row r="1095" spans="9:9" ht="15" customHeight="1" x14ac:dyDescent="0.35">
      <c r="I1095" s="271"/>
    </row>
    <row r="1096" spans="9:9" ht="15" customHeight="1" x14ac:dyDescent="0.35">
      <c r="I1096" s="271"/>
    </row>
    <row r="1097" spans="9:9" ht="15" customHeight="1" x14ac:dyDescent="0.35">
      <c r="I1097" s="271"/>
    </row>
    <row r="1098" spans="9:9" ht="15" customHeight="1" x14ac:dyDescent="0.35">
      <c r="I1098" s="271"/>
    </row>
    <row r="1099" spans="9:9" ht="15" customHeight="1" x14ac:dyDescent="0.35">
      <c r="I1099" s="271"/>
    </row>
    <row r="1100" spans="9:9" ht="15" customHeight="1" x14ac:dyDescent="0.35">
      <c r="I1100" s="271"/>
    </row>
    <row r="1101" spans="9:9" ht="15" customHeight="1" x14ac:dyDescent="0.35">
      <c r="I1101" s="271"/>
    </row>
    <row r="1102" spans="9:9" ht="15" customHeight="1" x14ac:dyDescent="0.35">
      <c r="I1102" s="271"/>
    </row>
    <row r="1103" spans="9:9" ht="15" customHeight="1" x14ac:dyDescent="0.35">
      <c r="I1103" s="271"/>
    </row>
    <row r="1104" spans="9:9" ht="15" customHeight="1" x14ac:dyDescent="0.35">
      <c r="I1104" s="271"/>
    </row>
    <row r="1105" spans="9:9" ht="15" customHeight="1" x14ac:dyDescent="0.35">
      <c r="I1105" s="271"/>
    </row>
    <row r="1106" spans="9:9" ht="15" customHeight="1" x14ac:dyDescent="0.35">
      <c r="I1106" s="271"/>
    </row>
    <row r="1107" spans="9:9" ht="15" customHeight="1" x14ac:dyDescent="0.35">
      <c r="I1107" s="271"/>
    </row>
    <row r="1108" spans="9:9" ht="15" customHeight="1" x14ac:dyDescent="0.35">
      <c r="I1108" s="271"/>
    </row>
    <row r="1109" spans="9:9" ht="15" customHeight="1" x14ac:dyDescent="0.35">
      <c r="I1109" s="271"/>
    </row>
    <row r="1110" spans="9:9" ht="15" customHeight="1" x14ac:dyDescent="0.35">
      <c r="I1110" s="271"/>
    </row>
    <row r="1111" spans="9:9" ht="15" customHeight="1" x14ac:dyDescent="0.35">
      <c r="I1111" s="271"/>
    </row>
    <row r="1112" spans="9:9" ht="15" customHeight="1" x14ac:dyDescent="0.35">
      <c r="I1112" s="271"/>
    </row>
    <row r="1113" spans="9:9" ht="15" customHeight="1" x14ac:dyDescent="0.35">
      <c r="I1113" s="271"/>
    </row>
    <row r="1114" spans="9:9" ht="15" customHeight="1" x14ac:dyDescent="0.35">
      <c r="I1114" s="271"/>
    </row>
    <row r="1115" spans="9:9" ht="15" customHeight="1" x14ac:dyDescent="0.35">
      <c r="I1115" s="271"/>
    </row>
    <row r="1116" spans="9:9" ht="15" customHeight="1" x14ac:dyDescent="0.35">
      <c r="I1116" s="271"/>
    </row>
    <row r="1117" spans="9:9" ht="15" customHeight="1" x14ac:dyDescent="0.35">
      <c r="I1117" s="271"/>
    </row>
    <row r="1118" spans="9:9" ht="15" customHeight="1" x14ac:dyDescent="0.35">
      <c r="I1118" s="271"/>
    </row>
    <row r="1119" spans="9:9" ht="15" customHeight="1" x14ac:dyDescent="0.35">
      <c r="I1119" s="271"/>
    </row>
    <row r="1120" spans="9:9" ht="15" customHeight="1" x14ac:dyDescent="0.35">
      <c r="I1120" s="271"/>
    </row>
    <row r="1121" spans="9:9" ht="15" customHeight="1" x14ac:dyDescent="0.35">
      <c r="I1121" s="271"/>
    </row>
    <row r="1122" spans="9:9" ht="15" customHeight="1" x14ac:dyDescent="0.35">
      <c r="I1122" s="271"/>
    </row>
    <row r="1123" spans="9:9" ht="15" customHeight="1" x14ac:dyDescent="0.35">
      <c r="I1123" s="271"/>
    </row>
    <row r="1124" spans="9:9" ht="15" customHeight="1" x14ac:dyDescent="0.35">
      <c r="I1124" s="271"/>
    </row>
    <row r="1125" spans="9:9" ht="15" customHeight="1" x14ac:dyDescent="0.35">
      <c r="I1125" s="271"/>
    </row>
    <row r="1126" spans="9:9" ht="15" customHeight="1" x14ac:dyDescent="0.35">
      <c r="I1126" s="271"/>
    </row>
    <row r="1127" spans="9:9" ht="15" customHeight="1" x14ac:dyDescent="0.35">
      <c r="I1127" s="271"/>
    </row>
    <row r="1128" spans="9:9" ht="15" customHeight="1" x14ac:dyDescent="0.35">
      <c r="I1128" s="271"/>
    </row>
    <row r="1129" spans="9:9" ht="15" customHeight="1" x14ac:dyDescent="0.35">
      <c r="I1129" s="271"/>
    </row>
    <row r="1130" spans="9:9" ht="15" customHeight="1" x14ac:dyDescent="0.35">
      <c r="I1130" s="271"/>
    </row>
    <row r="1131" spans="9:9" ht="15" customHeight="1" x14ac:dyDescent="0.35">
      <c r="I1131" s="271"/>
    </row>
    <row r="1132" spans="9:9" ht="15" customHeight="1" x14ac:dyDescent="0.35">
      <c r="I1132" s="271"/>
    </row>
    <row r="1133" spans="9:9" ht="15" customHeight="1" x14ac:dyDescent="0.35">
      <c r="I1133" s="271"/>
    </row>
    <row r="1134" spans="9:9" ht="15" customHeight="1" x14ac:dyDescent="0.35">
      <c r="I1134" s="271"/>
    </row>
    <row r="1135" spans="9:9" ht="15" customHeight="1" x14ac:dyDescent="0.35">
      <c r="I1135" s="271"/>
    </row>
    <row r="1136" spans="9:9" ht="15" customHeight="1" x14ac:dyDescent="0.35">
      <c r="I1136" s="271"/>
    </row>
    <row r="1137" spans="9:9" ht="15" customHeight="1" x14ac:dyDescent="0.35">
      <c r="I1137" s="271"/>
    </row>
    <row r="1138" spans="9:9" ht="15" customHeight="1" x14ac:dyDescent="0.35">
      <c r="I1138" s="271"/>
    </row>
    <row r="1139" spans="9:9" ht="15" customHeight="1" x14ac:dyDescent="0.35">
      <c r="I1139" s="271"/>
    </row>
    <row r="1140" spans="9:9" ht="15" customHeight="1" x14ac:dyDescent="0.35">
      <c r="I1140" s="271"/>
    </row>
    <row r="1141" spans="9:9" ht="15" customHeight="1" x14ac:dyDescent="0.35">
      <c r="I1141" s="271"/>
    </row>
    <row r="1142" spans="9:9" ht="15" customHeight="1" x14ac:dyDescent="0.35">
      <c r="I1142" s="271"/>
    </row>
    <row r="1143" spans="9:9" ht="15" customHeight="1" x14ac:dyDescent="0.35">
      <c r="I1143" s="271"/>
    </row>
    <row r="1144" spans="9:9" ht="15" customHeight="1" x14ac:dyDescent="0.35">
      <c r="I1144" s="271"/>
    </row>
    <row r="1145" spans="9:9" ht="15" customHeight="1" x14ac:dyDescent="0.35">
      <c r="I1145" s="271"/>
    </row>
    <row r="1146" spans="9:9" ht="15" customHeight="1" x14ac:dyDescent="0.35">
      <c r="I1146" s="271"/>
    </row>
    <row r="1147" spans="9:9" ht="15" customHeight="1" x14ac:dyDescent="0.35">
      <c r="I1147" s="271"/>
    </row>
    <row r="1148" spans="9:9" ht="15" customHeight="1" x14ac:dyDescent="0.35">
      <c r="I1148" s="271"/>
    </row>
    <row r="1149" spans="9:9" ht="15" customHeight="1" x14ac:dyDescent="0.35">
      <c r="I1149" s="271"/>
    </row>
    <row r="1150" spans="9:9" ht="15" customHeight="1" x14ac:dyDescent="0.35">
      <c r="I1150" s="271"/>
    </row>
    <row r="1151" spans="9:9" ht="15" customHeight="1" x14ac:dyDescent="0.35">
      <c r="I1151" s="271"/>
    </row>
    <row r="1152" spans="9:9" ht="15" customHeight="1" x14ac:dyDescent="0.35">
      <c r="I1152" s="271"/>
    </row>
    <row r="1153" spans="9:9" ht="15" customHeight="1" x14ac:dyDescent="0.35">
      <c r="I1153" s="271"/>
    </row>
    <row r="1154" spans="9:9" ht="15" customHeight="1" x14ac:dyDescent="0.35">
      <c r="I1154" s="271"/>
    </row>
    <row r="1155" spans="9:9" ht="15" customHeight="1" x14ac:dyDescent="0.35">
      <c r="I1155" s="271"/>
    </row>
    <row r="1156" spans="9:9" ht="15" customHeight="1" x14ac:dyDescent="0.35">
      <c r="I1156" s="271"/>
    </row>
    <row r="1157" spans="9:9" ht="15" customHeight="1" x14ac:dyDescent="0.35">
      <c r="I1157" s="271"/>
    </row>
    <row r="1158" spans="9:9" ht="15" customHeight="1" x14ac:dyDescent="0.35">
      <c r="I1158" s="271"/>
    </row>
    <row r="1159" spans="9:9" ht="15" customHeight="1" x14ac:dyDescent="0.35">
      <c r="I1159" s="271"/>
    </row>
    <row r="1160" spans="9:9" ht="15" customHeight="1" x14ac:dyDescent="0.35">
      <c r="I1160" s="271"/>
    </row>
    <row r="1161" spans="9:9" ht="15" customHeight="1" x14ac:dyDescent="0.35">
      <c r="I1161" s="271"/>
    </row>
    <row r="1162" spans="9:9" ht="15" customHeight="1" x14ac:dyDescent="0.35">
      <c r="I1162" s="271"/>
    </row>
    <row r="1163" spans="9:9" ht="15" customHeight="1" x14ac:dyDescent="0.35">
      <c r="I1163" s="271"/>
    </row>
    <row r="1164" spans="9:9" ht="15" customHeight="1" x14ac:dyDescent="0.35">
      <c r="I1164" s="271"/>
    </row>
    <row r="1165" spans="9:9" ht="15" customHeight="1" x14ac:dyDescent="0.35">
      <c r="I1165" s="271"/>
    </row>
    <row r="1166" spans="9:9" ht="15" customHeight="1" x14ac:dyDescent="0.35">
      <c r="I1166" s="271"/>
    </row>
    <row r="1167" spans="9:9" ht="15" customHeight="1" x14ac:dyDescent="0.35">
      <c r="I1167" s="271"/>
    </row>
    <row r="1168" spans="9:9" ht="15" customHeight="1" x14ac:dyDescent="0.35">
      <c r="I1168" s="271"/>
    </row>
    <row r="1169" spans="9:9" ht="15" customHeight="1" x14ac:dyDescent="0.35">
      <c r="I1169" s="271"/>
    </row>
    <row r="1170" spans="9:9" ht="15" customHeight="1" x14ac:dyDescent="0.35">
      <c r="I1170" s="271"/>
    </row>
    <row r="1171" spans="9:9" ht="15" customHeight="1" x14ac:dyDescent="0.35">
      <c r="I1171" s="271"/>
    </row>
    <row r="1172" spans="9:9" ht="15" customHeight="1" x14ac:dyDescent="0.35">
      <c r="I1172" s="271"/>
    </row>
    <row r="1173" spans="9:9" ht="15" customHeight="1" x14ac:dyDescent="0.35">
      <c r="I1173" s="271"/>
    </row>
    <row r="1174" spans="9:9" ht="15" customHeight="1" x14ac:dyDescent="0.35">
      <c r="I1174" s="271"/>
    </row>
    <row r="1175" spans="9:9" ht="15" customHeight="1" x14ac:dyDescent="0.35">
      <c r="I1175" s="271"/>
    </row>
    <row r="1176" spans="9:9" ht="15" customHeight="1" x14ac:dyDescent="0.35">
      <c r="I1176" s="271"/>
    </row>
    <row r="1177" spans="9:9" ht="15" customHeight="1" x14ac:dyDescent="0.35">
      <c r="I1177" s="271"/>
    </row>
    <row r="1178" spans="9:9" ht="15" customHeight="1" x14ac:dyDescent="0.35">
      <c r="I1178" s="271"/>
    </row>
    <row r="1179" spans="9:9" ht="15" customHeight="1" x14ac:dyDescent="0.35">
      <c r="I1179" s="271"/>
    </row>
    <row r="1180" spans="9:9" ht="15" customHeight="1" x14ac:dyDescent="0.35">
      <c r="I1180" s="271"/>
    </row>
    <row r="1181" spans="9:9" ht="15" customHeight="1" x14ac:dyDescent="0.35">
      <c r="I1181" s="271"/>
    </row>
    <row r="1182" spans="9:9" ht="15" customHeight="1" x14ac:dyDescent="0.35">
      <c r="I1182" s="271"/>
    </row>
    <row r="1183" spans="9:9" ht="15" customHeight="1" x14ac:dyDescent="0.35">
      <c r="I1183" s="271"/>
    </row>
    <row r="1184" spans="9:9" ht="15" customHeight="1" x14ac:dyDescent="0.35">
      <c r="I1184" s="271"/>
    </row>
    <row r="1185" spans="9:9" ht="15" customHeight="1" x14ac:dyDescent="0.35">
      <c r="I1185" s="271"/>
    </row>
    <row r="1186" spans="9:9" ht="15" customHeight="1" x14ac:dyDescent="0.35">
      <c r="I1186" s="271"/>
    </row>
    <row r="1187" spans="9:9" ht="15" customHeight="1" x14ac:dyDescent="0.35">
      <c r="I1187" s="271"/>
    </row>
    <row r="1188" spans="9:9" ht="15" customHeight="1" x14ac:dyDescent="0.35">
      <c r="I1188" s="271"/>
    </row>
    <row r="1189" spans="9:9" ht="15" customHeight="1" x14ac:dyDescent="0.35">
      <c r="I1189" s="271"/>
    </row>
    <row r="1190" spans="9:9" ht="15" customHeight="1" x14ac:dyDescent="0.35">
      <c r="I1190" s="271"/>
    </row>
    <row r="1191" spans="9:9" ht="15" customHeight="1" x14ac:dyDescent="0.35">
      <c r="I1191" s="271"/>
    </row>
    <row r="1192" spans="9:9" ht="15" customHeight="1" x14ac:dyDescent="0.35">
      <c r="I1192" s="271"/>
    </row>
    <row r="1193" spans="9:9" ht="15" customHeight="1" x14ac:dyDescent="0.35">
      <c r="I1193" s="271"/>
    </row>
    <row r="1194" spans="9:9" ht="15" customHeight="1" x14ac:dyDescent="0.35">
      <c r="I1194" s="271"/>
    </row>
    <row r="1195" spans="9:9" ht="15" customHeight="1" x14ac:dyDescent="0.35">
      <c r="I1195" s="271"/>
    </row>
    <row r="1196" spans="9:9" ht="15" customHeight="1" x14ac:dyDescent="0.35">
      <c r="I1196" s="271"/>
    </row>
    <row r="1197" spans="9:9" ht="15" customHeight="1" x14ac:dyDescent="0.35">
      <c r="I1197" s="271"/>
    </row>
    <row r="1198" spans="9:9" ht="15" customHeight="1" x14ac:dyDescent="0.35">
      <c r="I1198" s="271"/>
    </row>
    <row r="1199" spans="9:9" ht="15" customHeight="1" x14ac:dyDescent="0.35">
      <c r="I1199" s="271"/>
    </row>
    <row r="1200" spans="9:9" ht="15" customHeight="1" x14ac:dyDescent="0.35">
      <c r="I1200" s="271"/>
    </row>
    <row r="1201" spans="9:9" ht="15" customHeight="1" x14ac:dyDescent="0.35">
      <c r="I1201" s="271"/>
    </row>
    <row r="1202" spans="9:9" ht="15" customHeight="1" x14ac:dyDescent="0.35">
      <c r="I1202" s="271"/>
    </row>
    <row r="1203" spans="9:9" ht="15" customHeight="1" x14ac:dyDescent="0.35">
      <c r="I1203" s="271"/>
    </row>
    <row r="1204" spans="9:9" ht="15" customHeight="1" x14ac:dyDescent="0.35">
      <c r="I1204" s="271"/>
    </row>
    <row r="1205" spans="9:9" ht="15" customHeight="1" x14ac:dyDescent="0.35">
      <c r="I1205" s="271"/>
    </row>
    <row r="1206" spans="9:9" ht="15" customHeight="1" x14ac:dyDescent="0.35">
      <c r="I1206" s="271"/>
    </row>
    <row r="1207" spans="9:9" ht="15" customHeight="1" x14ac:dyDescent="0.35">
      <c r="I1207" s="271"/>
    </row>
    <row r="1208" spans="9:9" ht="15" customHeight="1" x14ac:dyDescent="0.35">
      <c r="I1208" s="271"/>
    </row>
    <row r="1209" spans="9:9" ht="15" customHeight="1" x14ac:dyDescent="0.35">
      <c r="I1209" s="271"/>
    </row>
    <row r="1210" spans="9:9" ht="15" customHeight="1" x14ac:dyDescent="0.35">
      <c r="I1210" s="271"/>
    </row>
    <row r="1211" spans="9:9" ht="15" customHeight="1" x14ac:dyDescent="0.35">
      <c r="I1211" s="271"/>
    </row>
    <row r="1212" spans="9:9" ht="15" customHeight="1" x14ac:dyDescent="0.35">
      <c r="I1212" s="271"/>
    </row>
    <row r="1213" spans="9:9" ht="15" customHeight="1" x14ac:dyDescent="0.35">
      <c r="I1213" s="271"/>
    </row>
    <row r="1214" spans="9:9" ht="15" customHeight="1" x14ac:dyDescent="0.35">
      <c r="I1214" s="271"/>
    </row>
    <row r="1215" spans="9:9" ht="15" customHeight="1" x14ac:dyDescent="0.35">
      <c r="I1215" s="271"/>
    </row>
    <row r="1216" spans="9:9" ht="15" customHeight="1" x14ac:dyDescent="0.35">
      <c r="I1216" s="271"/>
    </row>
    <row r="1217" spans="9:9" ht="15" customHeight="1" x14ac:dyDescent="0.35">
      <c r="I1217" s="271"/>
    </row>
    <row r="1218" spans="9:9" ht="15" customHeight="1" x14ac:dyDescent="0.35">
      <c r="I1218" s="271"/>
    </row>
    <row r="1219" spans="9:9" ht="15" customHeight="1" x14ac:dyDescent="0.35">
      <c r="I1219" s="271"/>
    </row>
    <row r="1220" spans="9:9" ht="15" customHeight="1" x14ac:dyDescent="0.35">
      <c r="I1220" s="271"/>
    </row>
    <row r="1221" spans="9:9" ht="15" customHeight="1" x14ac:dyDescent="0.35">
      <c r="I1221" s="271"/>
    </row>
    <row r="1222" spans="9:9" ht="15" customHeight="1" x14ac:dyDescent="0.35">
      <c r="I1222" s="271"/>
    </row>
    <row r="1223" spans="9:9" ht="15" customHeight="1" x14ac:dyDescent="0.35">
      <c r="I1223" s="271"/>
    </row>
    <row r="1224" spans="9:9" ht="15" customHeight="1" x14ac:dyDescent="0.35">
      <c r="I1224" s="271"/>
    </row>
    <row r="1225" spans="9:9" ht="15" customHeight="1" x14ac:dyDescent="0.35">
      <c r="I1225" s="271"/>
    </row>
    <row r="1226" spans="9:9" ht="15" customHeight="1" x14ac:dyDescent="0.35">
      <c r="I1226" s="271"/>
    </row>
    <row r="1227" spans="9:9" ht="15" customHeight="1" x14ac:dyDescent="0.35">
      <c r="I1227" s="271"/>
    </row>
    <row r="1228" spans="9:9" ht="15" customHeight="1" x14ac:dyDescent="0.35">
      <c r="I1228" s="271"/>
    </row>
    <row r="1229" spans="9:9" ht="15" customHeight="1" x14ac:dyDescent="0.35">
      <c r="I1229" s="271"/>
    </row>
    <row r="1230" spans="9:9" ht="15" customHeight="1" x14ac:dyDescent="0.35">
      <c r="I1230" s="271"/>
    </row>
    <row r="1231" spans="9:9" ht="15" customHeight="1" x14ac:dyDescent="0.35">
      <c r="I1231" s="271"/>
    </row>
    <row r="1232" spans="9:9" ht="15" customHeight="1" x14ac:dyDescent="0.35">
      <c r="I1232" s="271"/>
    </row>
    <row r="1233" spans="9:9" ht="15" customHeight="1" x14ac:dyDescent="0.35">
      <c r="I1233" s="271"/>
    </row>
    <row r="1234" spans="9:9" ht="15" customHeight="1" x14ac:dyDescent="0.35">
      <c r="I1234" s="271"/>
    </row>
    <row r="1235" spans="9:9" ht="15" customHeight="1" x14ac:dyDescent="0.35">
      <c r="I1235" s="271"/>
    </row>
    <row r="1236" spans="9:9" ht="15" customHeight="1" x14ac:dyDescent="0.35">
      <c r="I1236" s="271"/>
    </row>
    <row r="1237" spans="9:9" ht="15" customHeight="1" x14ac:dyDescent="0.35">
      <c r="I1237" s="271"/>
    </row>
    <row r="1238" spans="9:9" ht="15" customHeight="1" x14ac:dyDescent="0.35">
      <c r="I1238" s="271"/>
    </row>
    <row r="1239" spans="9:9" ht="15" customHeight="1" x14ac:dyDescent="0.35">
      <c r="I1239" s="271"/>
    </row>
    <row r="1240" spans="9:9" ht="15" customHeight="1" x14ac:dyDescent="0.35">
      <c r="I1240" s="271"/>
    </row>
    <row r="1241" spans="9:9" ht="15" customHeight="1" x14ac:dyDescent="0.35">
      <c r="I1241" s="271"/>
    </row>
    <row r="1242" spans="9:9" ht="15" customHeight="1" x14ac:dyDescent="0.35">
      <c r="I1242" s="271"/>
    </row>
    <row r="1243" spans="9:9" ht="15" customHeight="1" x14ac:dyDescent="0.35">
      <c r="I1243" s="271"/>
    </row>
    <row r="1244" spans="9:9" ht="15" customHeight="1" x14ac:dyDescent="0.35">
      <c r="I1244" s="271"/>
    </row>
    <row r="1245" spans="9:9" ht="15" customHeight="1" x14ac:dyDescent="0.35">
      <c r="I1245" s="271"/>
    </row>
    <row r="1246" spans="9:9" ht="15" customHeight="1" x14ac:dyDescent="0.35">
      <c r="I1246" s="271"/>
    </row>
    <row r="1247" spans="9:9" ht="15" customHeight="1" x14ac:dyDescent="0.35">
      <c r="I1247" s="271"/>
    </row>
    <row r="1248" spans="9:9" ht="15" customHeight="1" x14ac:dyDescent="0.35">
      <c r="I1248" s="271"/>
    </row>
    <row r="1249" spans="9:9" ht="15" customHeight="1" x14ac:dyDescent="0.35">
      <c r="I1249" s="271"/>
    </row>
    <row r="1250" spans="9:9" ht="15" customHeight="1" x14ac:dyDescent="0.35">
      <c r="I1250" s="271"/>
    </row>
    <row r="1251" spans="9:9" ht="15" customHeight="1" x14ac:dyDescent="0.35">
      <c r="I1251" s="271"/>
    </row>
    <row r="1252" spans="9:9" ht="15" customHeight="1" x14ac:dyDescent="0.35">
      <c r="I1252" s="271"/>
    </row>
    <row r="1253" spans="9:9" ht="15" customHeight="1" x14ac:dyDescent="0.35">
      <c r="I1253" s="271"/>
    </row>
    <row r="1254" spans="9:9" ht="15" customHeight="1" x14ac:dyDescent="0.35">
      <c r="I1254" s="271"/>
    </row>
    <row r="1255" spans="9:9" ht="15" customHeight="1" x14ac:dyDescent="0.35">
      <c r="I1255" s="271"/>
    </row>
    <row r="1256" spans="9:9" ht="15" customHeight="1" x14ac:dyDescent="0.35">
      <c r="I1256" s="271"/>
    </row>
    <row r="1257" spans="9:9" ht="15" customHeight="1" x14ac:dyDescent="0.35">
      <c r="I1257" s="271"/>
    </row>
    <row r="1258" spans="9:9" ht="15" customHeight="1" x14ac:dyDescent="0.35">
      <c r="I1258" s="271"/>
    </row>
    <row r="1259" spans="9:9" ht="15" customHeight="1" x14ac:dyDescent="0.35">
      <c r="I1259" s="271"/>
    </row>
    <row r="1260" spans="9:9" ht="15" customHeight="1" x14ac:dyDescent="0.35">
      <c r="I1260" s="271"/>
    </row>
    <row r="1261" spans="9:9" ht="15" customHeight="1" x14ac:dyDescent="0.35">
      <c r="I1261" s="271"/>
    </row>
    <row r="1262" spans="9:9" ht="15" customHeight="1" x14ac:dyDescent="0.35">
      <c r="I1262" s="271"/>
    </row>
    <row r="1263" spans="9:9" ht="15" customHeight="1" x14ac:dyDescent="0.35">
      <c r="I1263" s="271"/>
    </row>
    <row r="1264" spans="9:9" ht="15" customHeight="1" x14ac:dyDescent="0.35">
      <c r="I1264" s="271"/>
    </row>
    <row r="1265" spans="9:9" ht="15" customHeight="1" x14ac:dyDescent="0.35">
      <c r="I1265" s="271"/>
    </row>
    <row r="1266" spans="9:9" ht="15" customHeight="1" x14ac:dyDescent="0.35">
      <c r="I1266" s="271"/>
    </row>
    <row r="1267" spans="9:9" ht="15" customHeight="1" x14ac:dyDescent="0.35">
      <c r="I1267" s="271"/>
    </row>
    <row r="1268" spans="9:9" ht="15" customHeight="1" x14ac:dyDescent="0.35">
      <c r="I1268" s="271"/>
    </row>
    <row r="1269" spans="9:9" ht="15" customHeight="1" x14ac:dyDescent="0.35">
      <c r="I1269" s="271"/>
    </row>
    <row r="1270" spans="9:9" ht="15" customHeight="1" x14ac:dyDescent="0.35">
      <c r="I1270" s="271"/>
    </row>
    <row r="1271" spans="9:9" ht="15" customHeight="1" x14ac:dyDescent="0.35">
      <c r="I1271" s="271"/>
    </row>
    <row r="1272" spans="9:9" ht="15" customHeight="1" x14ac:dyDescent="0.35">
      <c r="I1272" s="271"/>
    </row>
    <row r="1273" spans="9:9" ht="15" customHeight="1" x14ac:dyDescent="0.35">
      <c r="I1273" s="271"/>
    </row>
    <row r="1274" spans="9:9" ht="15" customHeight="1" x14ac:dyDescent="0.35">
      <c r="I1274" s="271"/>
    </row>
    <row r="1275" spans="9:9" ht="15" customHeight="1" x14ac:dyDescent="0.35">
      <c r="I1275" s="271"/>
    </row>
    <row r="1276" spans="9:9" ht="15" customHeight="1" x14ac:dyDescent="0.35">
      <c r="I1276" s="271"/>
    </row>
    <row r="1277" spans="9:9" ht="15" customHeight="1" x14ac:dyDescent="0.35">
      <c r="I1277" s="271"/>
    </row>
    <row r="1278" spans="9:9" ht="15" customHeight="1" x14ac:dyDescent="0.35">
      <c r="I1278" s="271"/>
    </row>
    <row r="1279" spans="9:9" ht="15" customHeight="1" x14ac:dyDescent="0.35">
      <c r="I1279" s="271"/>
    </row>
    <row r="1280" spans="9:9" ht="15" customHeight="1" x14ac:dyDescent="0.35">
      <c r="I1280" s="271"/>
    </row>
    <row r="1281" spans="9:9" ht="15" customHeight="1" x14ac:dyDescent="0.35">
      <c r="I1281" s="271"/>
    </row>
    <row r="1282" spans="9:9" ht="15" customHeight="1" x14ac:dyDescent="0.35">
      <c r="I1282" s="271"/>
    </row>
    <row r="1283" spans="9:9" ht="15" customHeight="1" x14ac:dyDescent="0.35">
      <c r="I1283" s="271"/>
    </row>
    <row r="1284" spans="9:9" ht="15" customHeight="1" x14ac:dyDescent="0.35">
      <c r="I1284" s="271"/>
    </row>
    <row r="1285" spans="9:9" ht="15" customHeight="1" x14ac:dyDescent="0.35">
      <c r="I1285" s="271"/>
    </row>
    <row r="1286" spans="9:9" ht="15" customHeight="1" x14ac:dyDescent="0.35">
      <c r="I1286" s="271"/>
    </row>
    <row r="1287" spans="9:9" ht="15" customHeight="1" x14ac:dyDescent="0.35">
      <c r="I1287" s="271"/>
    </row>
    <row r="1288" spans="9:9" ht="15" customHeight="1" x14ac:dyDescent="0.35">
      <c r="I1288" s="271"/>
    </row>
    <row r="1289" spans="9:9" ht="15" customHeight="1" x14ac:dyDescent="0.35">
      <c r="I1289" s="271"/>
    </row>
    <row r="1290" spans="9:9" ht="15" customHeight="1" x14ac:dyDescent="0.35">
      <c r="I1290" s="271"/>
    </row>
    <row r="1291" spans="9:9" ht="15" customHeight="1" x14ac:dyDescent="0.35">
      <c r="I1291" s="271"/>
    </row>
    <row r="1292" spans="9:9" ht="15" customHeight="1" x14ac:dyDescent="0.35">
      <c r="I1292" s="271"/>
    </row>
    <row r="1293" spans="9:9" ht="15" customHeight="1" x14ac:dyDescent="0.35">
      <c r="I1293" s="271"/>
    </row>
    <row r="1294" spans="9:9" ht="15" customHeight="1" x14ac:dyDescent="0.35">
      <c r="I1294" s="271"/>
    </row>
    <row r="1295" spans="9:9" ht="15" customHeight="1" x14ac:dyDescent="0.35">
      <c r="I1295" s="271"/>
    </row>
    <row r="1296" spans="9:9" ht="15" customHeight="1" x14ac:dyDescent="0.35">
      <c r="I1296" s="271"/>
    </row>
    <row r="1297" spans="9:9" ht="15" customHeight="1" x14ac:dyDescent="0.35">
      <c r="I1297" s="271"/>
    </row>
    <row r="1298" spans="9:9" ht="15" customHeight="1" x14ac:dyDescent="0.35">
      <c r="I1298" s="271"/>
    </row>
    <row r="1299" spans="9:9" ht="15" customHeight="1" x14ac:dyDescent="0.35">
      <c r="I1299" s="271"/>
    </row>
    <row r="1300" spans="9:9" ht="15" customHeight="1" x14ac:dyDescent="0.35">
      <c r="I1300" s="271"/>
    </row>
    <row r="1301" spans="9:9" ht="15" customHeight="1" x14ac:dyDescent="0.35">
      <c r="I1301" s="271"/>
    </row>
    <row r="1302" spans="9:9" ht="15" customHeight="1" x14ac:dyDescent="0.35">
      <c r="I1302" s="271"/>
    </row>
    <row r="1303" spans="9:9" ht="15" customHeight="1" x14ac:dyDescent="0.35">
      <c r="I1303" s="271"/>
    </row>
    <row r="1304" spans="9:9" ht="15" customHeight="1" x14ac:dyDescent="0.35">
      <c r="I1304" s="271"/>
    </row>
    <row r="1305" spans="9:9" ht="15" customHeight="1" x14ac:dyDescent="0.35">
      <c r="I1305" s="271"/>
    </row>
    <row r="1306" spans="9:9" ht="15" customHeight="1" x14ac:dyDescent="0.35">
      <c r="I1306" s="271"/>
    </row>
    <row r="1307" spans="9:9" ht="15" customHeight="1" x14ac:dyDescent="0.35">
      <c r="I1307" s="271"/>
    </row>
    <row r="1308" spans="9:9" ht="15" customHeight="1" x14ac:dyDescent="0.35">
      <c r="I1308" s="271"/>
    </row>
    <row r="1309" spans="9:9" ht="15" customHeight="1" x14ac:dyDescent="0.35">
      <c r="I1309" s="271"/>
    </row>
    <row r="1310" spans="9:9" ht="15" customHeight="1" x14ac:dyDescent="0.35">
      <c r="I1310" s="271"/>
    </row>
    <row r="1311" spans="9:9" ht="15" customHeight="1" x14ac:dyDescent="0.35">
      <c r="I1311" s="271"/>
    </row>
    <row r="1312" spans="9:9" ht="15" customHeight="1" x14ac:dyDescent="0.35">
      <c r="I1312" s="271"/>
    </row>
    <row r="1313" spans="9:9" ht="15" customHeight="1" x14ac:dyDescent="0.35">
      <c r="I1313" s="271"/>
    </row>
    <row r="1314" spans="9:9" ht="15" customHeight="1" x14ac:dyDescent="0.35">
      <c r="I1314" s="271"/>
    </row>
    <row r="1315" spans="9:9" ht="15" customHeight="1" x14ac:dyDescent="0.35">
      <c r="I1315" s="271"/>
    </row>
    <row r="1316" spans="9:9" ht="15" customHeight="1" x14ac:dyDescent="0.35">
      <c r="I1316" s="271"/>
    </row>
    <row r="1317" spans="9:9" ht="15" customHeight="1" x14ac:dyDescent="0.35">
      <c r="I1317" s="271"/>
    </row>
    <row r="1318" spans="9:9" ht="15" customHeight="1" x14ac:dyDescent="0.35">
      <c r="I1318" s="271"/>
    </row>
    <row r="1319" spans="9:9" ht="15" customHeight="1" x14ac:dyDescent="0.35">
      <c r="I1319" s="271"/>
    </row>
    <row r="1320" spans="9:9" ht="15" customHeight="1" x14ac:dyDescent="0.35">
      <c r="I1320" s="271"/>
    </row>
    <row r="1321" spans="9:9" ht="15" customHeight="1" x14ac:dyDescent="0.35">
      <c r="I1321" s="271"/>
    </row>
    <row r="1322" spans="9:9" ht="15" customHeight="1" x14ac:dyDescent="0.35">
      <c r="I1322" s="271"/>
    </row>
    <row r="1323" spans="9:9" ht="15" customHeight="1" x14ac:dyDescent="0.35">
      <c r="I1323" s="271"/>
    </row>
    <row r="1324" spans="9:9" ht="15" customHeight="1" x14ac:dyDescent="0.35">
      <c r="I1324" s="271"/>
    </row>
    <row r="1325" spans="9:9" ht="15" customHeight="1" x14ac:dyDescent="0.35">
      <c r="I1325" s="271"/>
    </row>
    <row r="1326" spans="9:9" ht="15" customHeight="1" x14ac:dyDescent="0.35">
      <c r="I1326" s="271"/>
    </row>
    <row r="1327" spans="9:9" ht="15" customHeight="1" x14ac:dyDescent="0.35">
      <c r="I1327" s="271"/>
    </row>
    <row r="1328" spans="9:9" ht="15" customHeight="1" x14ac:dyDescent="0.35">
      <c r="I1328" s="271"/>
    </row>
    <row r="1329" spans="9:9" ht="15" customHeight="1" x14ac:dyDescent="0.35">
      <c r="I1329" s="271"/>
    </row>
    <row r="1330" spans="9:9" ht="15" customHeight="1" x14ac:dyDescent="0.35">
      <c r="I1330" s="271"/>
    </row>
    <row r="1331" spans="9:9" ht="15" customHeight="1" x14ac:dyDescent="0.35">
      <c r="I1331" s="271"/>
    </row>
    <row r="1332" spans="9:9" ht="15" customHeight="1" x14ac:dyDescent="0.35">
      <c r="I1332" s="271"/>
    </row>
    <row r="1333" spans="9:9" ht="15" customHeight="1" x14ac:dyDescent="0.35">
      <c r="I1333" s="271"/>
    </row>
    <row r="1334" spans="9:9" ht="15" customHeight="1" x14ac:dyDescent="0.35">
      <c r="I1334" s="271"/>
    </row>
    <row r="1335" spans="9:9" ht="15" customHeight="1" x14ac:dyDescent="0.35">
      <c r="I1335" s="271"/>
    </row>
    <row r="1336" spans="9:9" ht="15" customHeight="1" x14ac:dyDescent="0.35">
      <c r="I1336" s="271"/>
    </row>
    <row r="1337" spans="9:9" ht="15" customHeight="1" x14ac:dyDescent="0.35">
      <c r="I1337" s="271"/>
    </row>
    <row r="1338" spans="9:9" ht="15" customHeight="1" x14ac:dyDescent="0.35">
      <c r="I1338" s="271"/>
    </row>
    <row r="1339" spans="9:9" ht="15" customHeight="1" x14ac:dyDescent="0.35">
      <c r="I1339" s="271"/>
    </row>
    <row r="1340" spans="9:9" ht="15" customHeight="1" x14ac:dyDescent="0.35">
      <c r="I1340" s="271"/>
    </row>
    <row r="1341" spans="9:9" ht="15" customHeight="1" x14ac:dyDescent="0.35">
      <c r="I1341" s="271"/>
    </row>
    <row r="1342" spans="9:9" ht="15" customHeight="1" x14ac:dyDescent="0.35">
      <c r="I1342" s="271"/>
    </row>
    <row r="1343" spans="9:9" ht="15" customHeight="1" x14ac:dyDescent="0.35">
      <c r="I1343" s="271"/>
    </row>
    <row r="1344" spans="9:9" ht="15" customHeight="1" x14ac:dyDescent="0.35">
      <c r="I1344" s="271"/>
    </row>
    <row r="1345" spans="9:9" ht="15" customHeight="1" x14ac:dyDescent="0.35">
      <c r="I1345" s="271"/>
    </row>
    <row r="1346" spans="9:9" ht="15" customHeight="1" x14ac:dyDescent="0.35">
      <c r="I1346" s="271"/>
    </row>
    <row r="1347" spans="9:9" ht="15" customHeight="1" x14ac:dyDescent="0.35">
      <c r="I1347" s="271"/>
    </row>
    <row r="1348" spans="9:9" ht="15" customHeight="1" x14ac:dyDescent="0.35">
      <c r="I1348" s="271"/>
    </row>
    <row r="1349" spans="9:9" ht="15" customHeight="1" x14ac:dyDescent="0.35">
      <c r="I1349" s="271"/>
    </row>
    <row r="1350" spans="9:9" ht="15" customHeight="1" x14ac:dyDescent="0.35">
      <c r="I1350" s="271"/>
    </row>
    <row r="1351" spans="9:9" ht="15" customHeight="1" x14ac:dyDescent="0.35">
      <c r="I1351" s="271"/>
    </row>
    <row r="1352" spans="9:9" ht="15" customHeight="1" x14ac:dyDescent="0.35">
      <c r="I1352" s="271"/>
    </row>
    <row r="1353" spans="9:9" ht="15" customHeight="1" x14ac:dyDescent="0.35">
      <c r="I1353" s="271"/>
    </row>
    <row r="1354" spans="9:9" ht="15" customHeight="1" x14ac:dyDescent="0.35">
      <c r="I1354" s="271"/>
    </row>
    <row r="1355" spans="9:9" ht="15" customHeight="1" x14ac:dyDescent="0.35">
      <c r="I1355" s="271"/>
    </row>
    <row r="1356" spans="9:9" ht="15" customHeight="1" x14ac:dyDescent="0.35">
      <c r="I1356" s="271"/>
    </row>
    <row r="1357" spans="9:9" ht="15" customHeight="1" x14ac:dyDescent="0.35">
      <c r="I1357" s="271"/>
    </row>
    <row r="1358" spans="9:9" ht="15" customHeight="1" x14ac:dyDescent="0.35">
      <c r="I1358" s="271"/>
    </row>
    <row r="1359" spans="9:9" ht="15" customHeight="1" x14ac:dyDescent="0.35">
      <c r="I1359" s="271"/>
    </row>
    <row r="1360" spans="9:9" ht="15" customHeight="1" x14ac:dyDescent="0.35">
      <c r="I1360" s="271"/>
    </row>
    <row r="1361" spans="9:9" ht="15" customHeight="1" x14ac:dyDescent="0.35">
      <c r="I1361" s="271"/>
    </row>
    <row r="1362" spans="9:9" ht="15" customHeight="1" x14ac:dyDescent="0.35">
      <c r="I1362" s="271"/>
    </row>
    <row r="1363" spans="9:9" ht="15" customHeight="1" x14ac:dyDescent="0.35">
      <c r="I1363" s="271"/>
    </row>
    <row r="1364" spans="9:9" ht="15" customHeight="1" x14ac:dyDescent="0.35">
      <c r="I1364" s="271"/>
    </row>
    <row r="1365" spans="9:9" ht="15" customHeight="1" x14ac:dyDescent="0.35">
      <c r="I1365" s="271"/>
    </row>
    <row r="1366" spans="9:9" ht="15" customHeight="1" x14ac:dyDescent="0.35">
      <c r="I1366" s="271"/>
    </row>
    <row r="1367" spans="9:9" ht="15" customHeight="1" x14ac:dyDescent="0.35">
      <c r="I1367" s="271"/>
    </row>
    <row r="1368" spans="9:9" ht="15" customHeight="1" x14ac:dyDescent="0.35">
      <c r="I1368" s="271"/>
    </row>
    <row r="1369" spans="9:9" ht="15" customHeight="1" x14ac:dyDescent="0.35">
      <c r="I1369" s="271"/>
    </row>
    <row r="1370" spans="9:9" ht="15" customHeight="1" x14ac:dyDescent="0.35">
      <c r="I1370" s="271"/>
    </row>
    <row r="1371" spans="9:9" ht="15" customHeight="1" x14ac:dyDescent="0.35">
      <c r="I1371" s="271"/>
    </row>
    <row r="1372" spans="9:9" ht="15" customHeight="1" x14ac:dyDescent="0.35">
      <c r="I1372" s="271"/>
    </row>
    <row r="1373" spans="9:9" ht="15" customHeight="1" x14ac:dyDescent="0.35">
      <c r="I1373" s="271"/>
    </row>
    <row r="1374" spans="9:9" ht="15" customHeight="1" x14ac:dyDescent="0.35">
      <c r="I1374" s="271"/>
    </row>
    <row r="1375" spans="9:9" ht="15" customHeight="1" x14ac:dyDescent="0.35">
      <c r="I1375" s="271"/>
    </row>
    <row r="1376" spans="9:9" ht="15" customHeight="1" x14ac:dyDescent="0.35">
      <c r="I1376" s="271"/>
    </row>
    <row r="1377" spans="9:9" ht="15" customHeight="1" x14ac:dyDescent="0.35">
      <c r="I1377" s="271"/>
    </row>
    <row r="1378" spans="9:9" ht="15" customHeight="1" x14ac:dyDescent="0.35">
      <c r="I1378" s="271"/>
    </row>
    <row r="1379" spans="9:9" ht="15" customHeight="1" x14ac:dyDescent="0.35">
      <c r="I1379" s="271"/>
    </row>
    <row r="1380" spans="9:9" ht="15" customHeight="1" x14ac:dyDescent="0.35">
      <c r="I1380" s="271"/>
    </row>
    <row r="1381" spans="9:9" ht="15" customHeight="1" x14ac:dyDescent="0.35">
      <c r="I1381" s="271"/>
    </row>
    <row r="1382" spans="9:9" ht="15" customHeight="1" x14ac:dyDescent="0.35">
      <c r="I1382" s="271"/>
    </row>
    <row r="1383" spans="9:9" ht="15" customHeight="1" x14ac:dyDescent="0.35">
      <c r="I1383" s="271"/>
    </row>
    <row r="1384" spans="9:9" ht="15" customHeight="1" x14ac:dyDescent="0.35">
      <c r="I1384" s="271"/>
    </row>
    <row r="1385" spans="9:9" ht="15" customHeight="1" x14ac:dyDescent="0.35">
      <c r="I1385" s="271"/>
    </row>
    <row r="1386" spans="9:9" ht="15" customHeight="1" x14ac:dyDescent="0.35">
      <c r="I1386" s="271"/>
    </row>
    <row r="1387" spans="9:9" ht="15" customHeight="1" x14ac:dyDescent="0.35">
      <c r="I1387" s="271"/>
    </row>
    <row r="1388" spans="9:9" ht="15" customHeight="1" x14ac:dyDescent="0.35">
      <c r="I1388" s="271"/>
    </row>
    <row r="1389" spans="9:9" ht="15" customHeight="1" x14ac:dyDescent="0.35">
      <c r="I1389" s="271"/>
    </row>
    <row r="1390" spans="9:9" ht="15" customHeight="1" x14ac:dyDescent="0.35">
      <c r="I1390" s="271"/>
    </row>
    <row r="1391" spans="9:9" ht="15" customHeight="1" x14ac:dyDescent="0.35">
      <c r="I1391" s="271"/>
    </row>
    <row r="1392" spans="9:9" ht="15" customHeight="1" x14ac:dyDescent="0.35">
      <c r="I1392" s="271"/>
    </row>
    <row r="1393" spans="9:9" ht="15" customHeight="1" x14ac:dyDescent="0.35">
      <c r="I1393" s="271"/>
    </row>
    <row r="1394" spans="9:9" ht="15" customHeight="1" x14ac:dyDescent="0.35">
      <c r="I1394" s="271"/>
    </row>
    <row r="1395" spans="9:9" ht="15" customHeight="1" x14ac:dyDescent="0.35">
      <c r="I1395" s="271"/>
    </row>
    <row r="1396" spans="9:9" ht="15" customHeight="1" x14ac:dyDescent="0.35">
      <c r="I1396" s="271"/>
    </row>
    <row r="1397" spans="9:9" ht="15" customHeight="1" x14ac:dyDescent="0.35">
      <c r="I1397" s="271"/>
    </row>
    <row r="1398" spans="9:9" ht="15" customHeight="1" x14ac:dyDescent="0.35">
      <c r="I1398" s="271"/>
    </row>
    <row r="1399" spans="9:9" ht="15" customHeight="1" x14ac:dyDescent="0.35">
      <c r="I1399" s="271"/>
    </row>
    <row r="1400" spans="9:9" ht="15" customHeight="1" x14ac:dyDescent="0.35">
      <c r="I1400" s="271"/>
    </row>
    <row r="1401" spans="9:9" ht="15" customHeight="1" x14ac:dyDescent="0.35">
      <c r="I1401" s="271"/>
    </row>
    <row r="1402" spans="9:9" ht="15" customHeight="1" x14ac:dyDescent="0.35">
      <c r="I1402" s="271"/>
    </row>
    <row r="1403" spans="9:9" ht="15" customHeight="1" x14ac:dyDescent="0.35">
      <c r="I1403" s="271"/>
    </row>
    <row r="1404" spans="9:9" ht="15" customHeight="1" x14ac:dyDescent="0.35">
      <c r="I1404" s="271"/>
    </row>
    <row r="1405" spans="9:9" ht="15" customHeight="1" x14ac:dyDescent="0.35">
      <c r="I1405" s="271"/>
    </row>
    <row r="1406" spans="9:9" ht="15" customHeight="1" x14ac:dyDescent="0.35">
      <c r="I1406" s="271"/>
    </row>
    <row r="1407" spans="9:9" ht="15" customHeight="1" x14ac:dyDescent="0.35">
      <c r="I1407" s="271"/>
    </row>
    <row r="1408" spans="9:9" ht="15" customHeight="1" x14ac:dyDescent="0.35">
      <c r="I1408" s="271"/>
    </row>
    <row r="1409" spans="9:9" ht="15" customHeight="1" x14ac:dyDescent="0.35">
      <c r="I1409" s="271"/>
    </row>
    <row r="1410" spans="9:9" ht="15" customHeight="1" x14ac:dyDescent="0.35">
      <c r="I1410" s="271"/>
    </row>
    <row r="1411" spans="9:9" ht="15" customHeight="1" x14ac:dyDescent="0.35">
      <c r="I1411" s="271"/>
    </row>
    <row r="1412" spans="9:9" ht="15" customHeight="1" x14ac:dyDescent="0.35">
      <c r="I1412" s="271"/>
    </row>
    <row r="1413" spans="9:9" ht="15" customHeight="1" x14ac:dyDescent="0.35">
      <c r="I1413" s="271"/>
    </row>
    <row r="1414" spans="9:9" ht="15" customHeight="1" x14ac:dyDescent="0.35">
      <c r="I1414" s="271"/>
    </row>
    <row r="1415" spans="9:9" ht="15" customHeight="1" x14ac:dyDescent="0.35">
      <c r="I1415" s="271"/>
    </row>
    <row r="1416" spans="9:9" ht="15" customHeight="1" x14ac:dyDescent="0.35">
      <c r="I1416" s="271"/>
    </row>
    <row r="1417" spans="9:9" ht="15" customHeight="1" x14ac:dyDescent="0.35">
      <c r="I1417" s="271"/>
    </row>
    <row r="1418" spans="9:9" ht="15" customHeight="1" x14ac:dyDescent="0.35">
      <c r="I1418" s="271"/>
    </row>
    <row r="1419" spans="9:9" ht="15" customHeight="1" x14ac:dyDescent="0.35">
      <c r="I1419" s="271"/>
    </row>
    <row r="1420" spans="9:9" ht="15" customHeight="1" x14ac:dyDescent="0.35">
      <c r="I1420" s="271"/>
    </row>
    <row r="1421" spans="9:9" ht="15" customHeight="1" x14ac:dyDescent="0.35">
      <c r="I1421" s="271"/>
    </row>
    <row r="1422" spans="9:9" ht="15" customHeight="1" x14ac:dyDescent="0.35">
      <c r="I1422" s="271"/>
    </row>
    <row r="1423" spans="9:9" ht="15" customHeight="1" x14ac:dyDescent="0.35">
      <c r="I1423" s="271"/>
    </row>
    <row r="1424" spans="9:9" ht="15" customHeight="1" x14ac:dyDescent="0.35">
      <c r="I1424" s="271"/>
    </row>
    <row r="1425" spans="9:9" ht="15" customHeight="1" x14ac:dyDescent="0.35">
      <c r="I1425" s="271"/>
    </row>
    <row r="1426" spans="9:9" ht="15" customHeight="1" x14ac:dyDescent="0.35">
      <c r="I1426" s="271"/>
    </row>
    <row r="1427" spans="9:9" ht="15" customHeight="1" x14ac:dyDescent="0.35">
      <c r="I1427" s="271"/>
    </row>
    <row r="1428" spans="9:9" ht="15" customHeight="1" x14ac:dyDescent="0.35">
      <c r="I1428" s="271"/>
    </row>
    <row r="1429" spans="9:9" ht="15" customHeight="1" x14ac:dyDescent="0.35">
      <c r="I1429" s="271"/>
    </row>
    <row r="1430" spans="9:9" ht="15" customHeight="1" x14ac:dyDescent="0.35">
      <c r="I1430" s="271"/>
    </row>
    <row r="1431" spans="9:9" ht="15" customHeight="1" x14ac:dyDescent="0.35">
      <c r="I1431" s="271"/>
    </row>
    <row r="1432" spans="9:9" ht="15" customHeight="1" x14ac:dyDescent="0.35">
      <c r="I1432" s="271"/>
    </row>
    <row r="1433" spans="9:9" ht="15" customHeight="1" x14ac:dyDescent="0.35">
      <c r="I1433" s="271"/>
    </row>
    <row r="1434" spans="9:9" ht="15" customHeight="1" x14ac:dyDescent="0.35">
      <c r="I1434" s="271"/>
    </row>
    <row r="1435" spans="9:9" ht="15" customHeight="1" x14ac:dyDescent="0.35">
      <c r="I1435" s="271"/>
    </row>
    <row r="1436" spans="9:9" ht="15" customHeight="1" x14ac:dyDescent="0.35">
      <c r="I1436" s="271"/>
    </row>
    <row r="1437" spans="9:9" ht="15" customHeight="1" x14ac:dyDescent="0.35">
      <c r="I1437" s="271"/>
    </row>
    <row r="1438" spans="9:9" ht="15" customHeight="1" x14ac:dyDescent="0.35">
      <c r="I1438" s="271"/>
    </row>
    <row r="1439" spans="9:9" ht="15" customHeight="1" x14ac:dyDescent="0.35">
      <c r="I1439" s="271"/>
    </row>
    <row r="1440" spans="9:9" ht="15" customHeight="1" x14ac:dyDescent="0.35">
      <c r="I1440" s="271"/>
    </row>
    <row r="1441" spans="9:9" ht="15" customHeight="1" x14ac:dyDescent="0.35">
      <c r="I1441" s="271"/>
    </row>
    <row r="1442" spans="9:9" ht="15" customHeight="1" x14ac:dyDescent="0.35">
      <c r="I1442" s="271"/>
    </row>
    <row r="1443" spans="9:9" ht="15" customHeight="1" x14ac:dyDescent="0.35">
      <c r="I1443" s="271"/>
    </row>
    <row r="1444" spans="9:9" ht="15" customHeight="1" x14ac:dyDescent="0.35">
      <c r="I1444" s="271"/>
    </row>
    <row r="1445" spans="9:9" ht="15" customHeight="1" x14ac:dyDescent="0.35">
      <c r="I1445" s="271"/>
    </row>
    <row r="1446" spans="9:9" ht="15" customHeight="1" x14ac:dyDescent="0.35">
      <c r="I1446" s="271"/>
    </row>
    <row r="1447" spans="9:9" ht="15" customHeight="1" x14ac:dyDescent="0.35">
      <c r="I1447" s="271"/>
    </row>
    <row r="1448" spans="9:9" ht="15" customHeight="1" x14ac:dyDescent="0.35">
      <c r="I1448" s="271"/>
    </row>
    <row r="1449" spans="9:9" ht="15" customHeight="1" x14ac:dyDescent="0.35">
      <c r="I1449" s="271"/>
    </row>
    <row r="1450" spans="9:9" ht="15" customHeight="1" x14ac:dyDescent="0.35">
      <c r="I1450" s="271"/>
    </row>
    <row r="1451" spans="9:9" ht="15" customHeight="1" x14ac:dyDescent="0.35">
      <c r="I1451" s="271"/>
    </row>
    <row r="1452" spans="9:9" ht="15" customHeight="1" x14ac:dyDescent="0.35">
      <c r="I1452" s="271"/>
    </row>
    <row r="1453" spans="9:9" ht="15" customHeight="1" x14ac:dyDescent="0.35">
      <c r="I1453" s="271"/>
    </row>
    <row r="1454" spans="9:9" ht="15" customHeight="1" x14ac:dyDescent="0.35">
      <c r="I1454" s="271"/>
    </row>
    <row r="1455" spans="9:9" ht="15" customHeight="1" x14ac:dyDescent="0.35">
      <c r="I1455" s="271"/>
    </row>
    <row r="1456" spans="9:9" ht="15" customHeight="1" x14ac:dyDescent="0.35">
      <c r="I1456" s="271"/>
    </row>
    <row r="1457" spans="9:9" ht="15" customHeight="1" x14ac:dyDescent="0.35">
      <c r="I1457" s="271"/>
    </row>
    <row r="1458" spans="9:9" ht="15" customHeight="1" x14ac:dyDescent="0.35">
      <c r="I1458" s="271"/>
    </row>
    <row r="1459" spans="9:9" ht="15" customHeight="1" x14ac:dyDescent="0.35">
      <c r="I1459" s="271"/>
    </row>
    <row r="1460" spans="9:9" ht="15" customHeight="1" x14ac:dyDescent="0.35">
      <c r="I1460" s="271"/>
    </row>
    <row r="1461" spans="9:9" ht="15" customHeight="1" x14ac:dyDescent="0.35">
      <c r="I1461" s="271"/>
    </row>
    <row r="1462" spans="9:9" ht="15" customHeight="1" x14ac:dyDescent="0.35">
      <c r="I1462" s="271"/>
    </row>
    <row r="1463" spans="9:9" ht="15" customHeight="1" x14ac:dyDescent="0.35">
      <c r="I1463" s="271"/>
    </row>
    <row r="1464" spans="9:9" ht="15" customHeight="1" x14ac:dyDescent="0.35">
      <c r="I1464" s="271"/>
    </row>
    <row r="1465" spans="9:9" ht="15" customHeight="1" x14ac:dyDescent="0.35">
      <c r="I1465" s="271"/>
    </row>
    <row r="1466" spans="9:9" ht="15" customHeight="1" x14ac:dyDescent="0.35">
      <c r="I1466" s="271"/>
    </row>
    <row r="1467" spans="9:9" ht="15" customHeight="1" x14ac:dyDescent="0.35">
      <c r="I1467" s="271"/>
    </row>
    <row r="1468" spans="9:9" ht="15" customHeight="1" x14ac:dyDescent="0.35">
      <c r="I1468" s="271"/>
    </row>
    <row r="1469" spans="9:9" ht="15" customHeight="1" x14ac:dyDescent="0.35">
      <c r="I1469" s="271"/>
    </row>
    <row r="1470" spans="9:9" ht="15" customHeight="1" x14ac:dyDescent="0.35">
      <c r="I1470" s="271"/>
    </row>
    <row r="1471" spans="9:9" ht="15" customHeight="1" x14ac:dyDescent="0.35">
      <c r="I1471" s="271"/>
    </row>
    <row r="1472" spans="9:9" ht="15" customHeight="1" x14ac:dyDescent="0.35">
      <c r="I1472" s="271"/>
    </row>
    <row r="1473" spans="9:9" ht="15" customHeight="1" x14ac:dyDescent="0.35">
      <c r="I1473" s="271"/>
    </row>
    <row r="1474" spans="9:9" ht="15" customHeight="1" x14ac:dyDescent="0.35">
      <c r="I1474" s="271"/>
    </row>
    <row r="1475" spans="9:9" ht="15" customHeight="1" x14ac:dyDescent="0.35">
      <c r="I1475" s="271"/>
    </row>
    <row r="1476" spans="9:9" ht="15" customHeight="1" x14ac:dyDescent="0.35">
      <c r="I1476" s="271"/>
    </row>
    <row r="1477" spans="9:9" ht="15" customHeight="1" x14ac:dyDescent="0.35">
      <c r="I1477" s="271"/>
    </row>
    <row r="1478" spans="9:9" ht="15" customHeight="1" x14ac:dyDescent="0.35">
      <c r="I1478" s="271"/>
    </row>
    <row r="1479" spans="9:9" ht="15" customHeight="1" x14ac:dyDescent="0.35">
      <c r="I1479" s="271"/>
    </row>
    <row r="1480" spans="9:9" ht="15" customHeight="1" x14ac:dyDescent="0.35">
      <c r="I1480" s="271"/>
    </row>
    <row r="1481" spans="9:9" ht="15" customHeight="1" x14ac:dyDescent="0.35">
      <c r="I1481" s="271"/>
    </row>
    <row r="1482" spans="9:9" ht="15" customHeight="1" x14ac:dyDescent="0.35">
      <c r="I1482" s="271"/>
    </row>
    <row r="1483" spans="9:9" ht="15" customHeight="1" x14ac:dyDescent="0.35">
      <c r="I1483" s="271"/>
    </row>
    <row r="1484" spans="9:9" ht="15" customHeight="1" x14ac:dyDescent="0.35">
      <c r="I1484" s="271"/>
    </row>
    <row r="1485" spans="9:9" ht="15" customHeight="1" x14ac:dyDescent="0.35">
      <c r="I1485" s="271"/>
    </row>
    <row r="1486" spans="9:9" ht="15" customHeight="1" x14ac:dyDescent="0.35">
      <c r="I1486" s="271"/>
    </row>
    <row r="1487" spans="9:9" ht="15" customHeight="1" x14ac:dyDescent="0.35">
      <c r="I1487" s="271"/>
    </row>
    <row r="1488" spans="9:9" ht="15" customHeight="1" x14ac:dyDescent="0.35">
      <c r="I1488" s="271"/>
    </row>
    <row r="1489" spans="9:9" ht="15" customHeight="1" x14ac:dyDescent="0.35">
      <c r="I1489" s="271"/>
    </row>
    <row r="1490" spans="9:9" ht="15" customHeight="1" x14ac:dyDescent="0.35">
      <c r="I1490" s="271"/>
    </row>
    <row r="1491" spans="9:9" ht="15" customHeight="1" x14ac:dyDescent="0.35">
      <c r="I1491" s="271"/>
    </row>
    <row r="1492" spans="9:9" ht="15" customHeight="1" x14ac:dyDescent="0.35">
      <c r="I1492" s="271"/>
    </row>
    <row r="1493" spans="9:9" ht="15" customHeight="1" x14ac:dyDescent="0.35">
      <c r="I1493" s="271"/>
    </row>
    <row r="1494" spans="9:9" ht="15" customHeight="1" x14ac:dyDescent="0.35">
      <c r="I1494" s="271"/>
    </row>
    <row r="1495" spans="9:9" ht="15" customHeight="1" x14ac:dyDescent="0.35">
      <c r="I1495" s="271"/>
    </row>
    <row r="1496" spans="9:9" ht="15" customHeight="1" x14ac:dyDescent="0.35">
      <c r="I1496" s="271"/>
    </row>
    <row r="1497" spans="9:9" ht="15" customHeight="1" x14ac:dyDescent="0.35">
      <c r="I1497" s="271"/>
    </row>
    <row r="1498" spans="9:9" ht="15" customHeight="1" x14ac:dyDescent="0.35">
      <c r="I1498" s="271"/>
    </row>
    <row r="1499" spans="9:9" ht="15" customHeight="1" x14ac:dyDescent="0.35">
      <c r="I1499" s="271"/>
    </row>
    <row r="1500" spans="9:9" ht="15" customHeight="1" x14ac:dyDescent="0.35">
      <c r="I1500" s="271"/>
    </row>
    <row r="1501" spans="9:9" ht="15" customHeight="1" x14ac:dyDescent="0.35">
      <c r="I1501" s="271"/>
    </row>
    <row r="1502" spans="9:9" ht="15" customHeight="1" x14ac:dyDescent="0.35">
      <c r="I1502" s="271"/>
    </row>
    <row r="1503" spans="9:9" ht="15" customHeight="1" x14ac:dyDescent="0.35">
      <c r="I1503" s="271"/>
    </row>
    <row r="1504" spans="9:9" ht="15" customHeight="1" x14ac:dyDescent="0.35">
      <c r="I1504" s="271"/>
    </row>
    <row r="1505" spans="9:9" ht="15" customHeight="1" x14ac:dyDescent="0.35">
      <c r="I1505" s="271"/>
    </row>
    <row r="1506" spans="9:9" ht="15" customHeight="1" x14ac:dyDescent="0.35">
      <c r="I1506" s="271"/>
    </row>
    <row r="1507" spans="9:9" ht="15" customHeight="1" x14ac:dyDescent="0.35">
      <c r="I1507" s="271"/>
    </row>
    <row r="1508" spans="9:9" ht="15" customHeight="1" x14ac:dyDescent="0.35">
      <c r="I1508" s="271"/>
    </row>
    <row r="1509" spans="9:9" ht="15" customHeight="1" x14ac:dyDescent="0.35">
      <c r="I1509" s="271"/>
    </row>
    <row r="1510" spans="9:9" ht="15" customHeight="1" x14ac:dyDescent="0.35">
      <c r="I1510" s="271"/>
    </row>
    <row r="1511" spans="9:9" ht="15" customHeight="1" x14ac:dyDescent="0.35">
      <c r="I1511" s="271"/>
    </row>
    <row r="1512" spans="9:9" ht="15" customHeight="1" x14ac:dyDescent="0.35">
      <c r="I1512" s="271"/>
    </row>
    <row r="1513" spans="9:9" ht="15" customHeight="1" x14ac:dyDescent="0.35">
      <c r="I1513" s="271"/>
    </row>
    <row r="1514" spans="9:9" ht="15" customHeight="1" x14ac:dyDescent="0.35">
      <c r="I1514" s="271"/>
    </row>
    <row r="1515" spans="9:9" ht="15" customHeight="1" x14ac:dyDescent="0.35">
      <c r="I1515" s="271"/>
    </row>
    <row r="1516" spans="9:9" ht="15" customHeight="1" x14ac:dyDescent="0.35">
      <c r="I1516" s="271"/>
    </row>
    <row r="1517" spans="9:9" ht="15" customHeight="1" x14ac:dyDescent="0.35">
      <c r="I1517" s="271"/>
    </row>
    <row r="1518" spans="9:9" ht="15" customHeight="1" x14ac:dyDescent="0.35">
      <c r="I1518" s="271"/>
    </row>
    <row r="1519" spans="9:9" ht="15" customHeight="1" x14ac:dyDescent="0.35">
      <c r="I1519" s="271"/>
    </row>
    <row r="1520" spans="9:9" ht="15" customHeight="1" x14ac:dyDescent="0.35">
      <c r="I1520" s="271"/>
    </row>
    <row r="1521" spans="9:9" ht="15" customHeight="1" x14ac:dyDescent="0.35">
      <c r="I1521" s="271"/>
    </row>
    <row r="1522" spans="9:9" ht="15" customHeight="1" x14ac:dyDescent="0.35">
      <c r="I1522" s="271"/>
    </row>
    <row r="1523" spans="9:9" ht="15" customHeight="1" x14ac:dyDescent="0.35">
      <c r="I1523" s="271"/>
    </row>
    <row r="1524" spans="9:9" ht="15" customHeight="1" x14ac:dyDescent="0.35">
      <c r="I1524" s="271"/>
    </row>
    <row r="1525" spans="9:9" ht="15" customHeight="1" x14ac:dyDescent="0.35">
      <c r="I1525" s="271"/>
    </row>
    <row r="1526" spans="9:9" ht="15" customHeight="1" x14ac:dyDescent="0.35">
      <c r="I1526" s="271"/>
    </row>
    <row r="1527" spans="9:9" ht="15" customHeight="1" x14ac:dyDescent="0.35">
      <c r="I1527" s="271"/>
    </row>
    <row r="1528" spans="9:9" ht="15" customHeight="1" x14ac:dyDescent="0.35">
      <c r="I1528" s="271"/>
    </row>
    <row r="1529" spans="9:9" ht="15" customHeight="1" x14ac:dyDescent="0.35">
      <c r="I1529" s="271"/>
    </row>
    <row r="1530" spans="9:9" ht="15" customHeight="1" x14ac:dyDescent="0.35">
      <c r="I1530" s="271"/>
    </row>
    <row r="1531" spans="9:9" ht="15" customHeight="1" x14ac:dyDescent="0.35">
      <c r="I1531" s="271"/>
    </row>
    <row r="1532" spans="9:9" ht="15" customHeight="1" x14ac:dyDescent="0.35">
      <c r="I1532" s="271"/>
    </row>
    <row r="1533" spans="9:9" ht="15" customHeight="1" x14ac:dyDescent="0.35">
      <c r="I1533" s="271"/>
    </row>
    <row r="1534" spans="9:9" ht="15" customHeight="1" x14ac:dyDescent="0.35">
      <c r="I1534" s="271"/>
    </row>
    <row r="1535" spans="9:9" ht="15" customHeight="1" x14ac:dyDescent="0.35">
      <c r="I1535" s="271"/>
    </row>
    <row r="1536" spans="9:9" ht="15" customHeight="1" x14ac:dyDescent="0.35">
      <c r="I1536" s="271"/>
    </row>
    <row r="1537" spans="9:9" ht="15" customHeight="1" x14ac:dyDescent="0.35">
      <c r="I1537" s="271"/>
    </row>
    <row r="1538" spans="9:9" ht="15" customHeight="1" x14ac:dyDescent="0.35">
      <c r="I1538" s="271"/>
    </row>
    <row r="1539" spans="9:9" ht="15" customHeight="1" x14ac:dyDescent="0.35">
      <c r="I1539" s="271"/>
    </row>
    <row r="1540" spans="9:9" ht="15" customHeight="1" x14ac:dyDescent="0.35">
      <c r="I1540" s="271"/>
    </row>
    <row r="1541" spans="9:9" ht="15" customHeight="1" x14ac:dyDescent="0.35">
      <c r="I1541" s="271"/>
    </row>
    <row r="1542" spans="9:9" ht="15" customHeight="1" x14ac:dyDescent="0.35">
      <c r="I1542" s="271"/>
    </row>
    <row r="1543" spans="9:9" ht="15" customHeight="1" x14ac:dyDescent="0.35">
      <c r="I1543" s="271"/>
    </row>
    <row r="1544" spans="9:9" ht="15" customHeight="1" x14ac:dyDescent="0.35">
      <c r="I1544" s="271"/>
    </row>
    <row r="1545" spans="9:9" ht="15" customHeight="1" x14ac:dyDescent="0.35">
      <c r="I1545" s="271"/>
    </row>
    <row r="1546" spans="9:9" ht="15" customHeight="1" x14ac:dyDescent="0.35">
      <c r="I1546" s="271"/>
    </row>
    <row r="1547" spans="9:9" ht="15" customHeight="1" x14ac:dyDescent="0.35">
      <c r="I1547" s="271"/>
    </row>
    <row r="1548" spans="9:9" ht="15" customHeight="1" x14ac:dyDescent="0.35">
      <c r="I1548" s="271"/>
    </row>
    <row r="1549" spans="9:9" ht="15" customHeight="1" x14ac:dyDescent="0.35">
      <c r="I1549" s="271"/>
    </row>
    <row r="1550" spans="9:9" ht="15" customHeight="1" x14ac:dyDescent="0.35">
      <c r="I1550" s="271"/>
    </row>
    <row r="1551" spans="9:9" ht="15" customHeight="1" x14ac:dyDescent="0.35">
      <c r="I1551" s="271"/>
    </row>
    <row r="1552" spans="9:9" ht="15" customHeight="1" x14ac:dyDescent="0.35">
      <c r="I1552" s="271"/>
    </row>
    <row r="1553" spans="9:9" ht="15" customHeight="1" x14ac:dyDescent="0.35">
      <c r="I1553" s="271"/>
    </row>
    <row r="1554" spans="9:9" ht="15" customHeight="1" x14ac:dyDescent="0.35">
      <c r="I1554" s="271"/>
    </row>
    <row r="1555" spans="9:9" ht="15" customHeight="1" x14ac:dyDescent="0.35">
      <c r="I1555" s="271"/>
    </row>
    <row r="1556" spans="9:9" ht="15" customHeight="1" x14ac:dyDescent="0.35">
      <c r="I1556" s="271"/>
    </row>
    <row r="1557" spans="9:9" ht="15" customHeight="1" x14ac:dyDescent="0.35">
      <c r="I1557" s="271"/>
    </row>
    <row r="1558" spans="9:9" ht="15" customHeight="1" x14ac:dyDescent="0.35">
      <c r="I1558" s="271"/>
    </row>
    <row r="1559" spans="9:9" ht="15" customHeight="1" x14ac:dyDescent="0.35">
      <c r="I1559" s="271"/>
    </row>
    <row r="1560" spans="9:9" ht="15" customHeight="1" x14ac:dyDescent="0.35">
      <c r="I1560" s="271"/>
    </row>
    <row r="1561" spans="9:9" ht="15" customHeight="1" x14ac:dyDescent="0.35">
      <c r="I1561" s="271"/>
    </row>
    <row r="1562" spans="9:9" ht="15" customHeight="1" x14ac:dyDescent="0.35">
      <c r="I1562" s="271"/>
    </row>
    <row r="1563" spans="9:9" ht="15" customHeight="1" x14ac:dyDescent="0.35">
      <c r="I1563" s="271"/>
    </row>
    <row r="1564" spans="9:9" ht="15" customHeight="1" x14ac:dyDescent="0.35">
      <c r="I1564" s="271"/>
    </row>
    <row r="1565" spans="9:9" ht="15" customHeight="1" x14ac:dyDescent="0.35">
      <c r="I1565" s="271"/>
    </row>
    <row r="1566" spans="9:9" ht="15" customHeight="1" x14ac:dyDescent="0.35">
      <c r="I1566" s="271"/>
    </row>
    <row r="1567" spans="9:9" ht="15" customHeight="1" x14ac:dyDescent="0.35">
      <c r="I1567" s="271"/>
    </row>
    <row r="1568" spans="9:9" ht="15" customHeight="1" x14ac:dyDescent="0.35">
      <c r="I1568" s="271"/>
    </row>
    <row r="1569" spans="9:9" ht="15" customHeight="1" x14ac:dyDescent="0.35">
      <c r="I1569" s="271"/>
    </row>
    <row r="1570" spans="9:9" ht="15" customHeight="1" x14ac:dyDescent="0.35">
      <c r="I1570" s="271"/>
    </row>
    <row r="1571" spans="9:9" ht="15" customHeight="1" x14ac:dyDescent="0.35">
      <c r="I1571" s="271"/>
    </row>
    <row r="1572" spans="9:9" ht="15" customHeight="1" x14ac:dyDescent="0.35">
      <c r="I1572" s="271"/>
    </row>
    <row r="1573" spans="9:9" ht="15" customHeight="1" x14ac:dyDescent="0.35">
      <c r="I1573" s="271"/>
    </row>
    <row r="1574" spans="9:9" ht="15" customHeight="1" x14ac:dyDescent="0.35">
      <c r="I1574" s="271"/>
    </row>
    <row r="1575" spans="9:9" ht="15" customHeight="1" x14ac:dyDescent="0.35">
      <c r="I1575" s="271"/>
    </row>
    <row r="1576" spans="9:9" ht="15" customHeight="1" x14ac:dyDescent="0.35">
      <c r="I1576" s="271"/>
    </row>
    <row r="1577" spans="9:9" ht="15" customHeight="1" x14ac:dyDescent="0.35">
      <c r="I1577" s="271"/>
    </row>
    <row r="1578" spans="9:9" ht="15" customHeight="1" x14ac:dyDescent="0.35">
      <c r="I1578" s="271"/>
    </row>
    <row r="1579" spans="9:9" ht="15" customHeight="1" x14ac:dyDescent="0.35">
      <c r="I1579" s="271"/>
    </row>
    <row r="1580" spans="9:9" ht="15" customHeight="1" x14ac:dyDescent="0.35">
      <c r="I1580" s="271"/>
    </row>
    <row r="1581" spans="9:9" ht="15" customHeight="1" x14ac:dyDescent="0.35">
      <c r="I1581" s="271"/>
    </row>
    <row r="1582" spans="9:9" ht="15" customHeight="1" x14ac:dyDescent="0.35">
      <c r="I1582" s="271"/>
    </row>
    <row r="1583" spans="9:9" ht="15" customHeight="1" x14ac:dyDescent="0.35">
      <c r="I1583" s="271"/>
    </row>
    <row r="1584" spans="9:9" ht="15" customHeight="1" x14ac:dyDescent="0.35">
      <c r="I1584" s="271"/>
    </row>
    <row r="1585" spans="9:9" ht="15" customHeight="1" x14ac:dyDescent="0.35">
      <c r="I1585" s="271"/>
    </row>
    <row r="1586" spans="9:9" ht="15" customHeight="1" x14ac:dyDescent="0.35">
      <c r="I1586" s="271"/>
    </row>
    <row r="1587" spans="9:9" ht="15" customHeight="1" x14ac:dyDescent="0.35">
      <c r="I1587" s="271"/>
    </row>
    <row r="1588" spans="9:9" ht="15" customHeight="1" x14ac:dyDescent="0.35">
      <c r="I1588" s="271"/>
    </row>
    <row r="1589" spans="9:9" ht="15" customHeight="1" x14ac:dyDescent="0.35">
      <c r="I1589" s="271"/>
    </row>
    <row r="1590" spans="9:9" ht="15" customHeight="1" x14ac:dyDescent="0.35">
      <c r="I1590" s="271"/>
    </row>
    <row r="1591" spans="9:9" ht="15" customHeight="1" x14ac:dyDescent="0.35">
      <c r="I1591" s="271"/>
    </row>
    <row r="1592" spans="9:9" ht="15" customHeight="1" x14ac:dyDescent="0.35">
      <c r="I1592" s="271"/>
    </row>
    <row r="1593" spans="9:9" ht="15" customHeight="1" x14ac:dyDescent="0.35">
      <c r="I1593" s="271"/>
    </row>
    <row r="1594" spans="9:9" ht="15" customHeight="1" x14ac:dyDescent="0.35">
      <c r="I1594" s="271"/>
    </row>
    <row r="1595" spans="9:9" ht="15" customHeight="1" x14ac:dyDescent="0.35">
      <c r="I1595" s="271"/>
    </row>
    <row r="1596" spans="9:9" ht="15" customHeight="1" x14ac:dyDescent="0.35">
      <c r="I1596" s="271"/>
    </row>
    <row r="1597" spans="9:9" ht="15" customHeight="1" x14ac:dyDescent="0.35">
      <c r="I1597" s="271"/>
    </row>
    <row r="1598" spans="9:9" ht="15" customHeight="1" x14ac:dyDescent="0.35">
      <c r="I1598" s="271"/>
    </row>
    <row r="1599" spans="9:9" ht="15" customHeight="1" x14ac:dyDescent="0.35">
      <c r="I1599" s="271"/>
    </row>
    <row r="1600" spans="9:9" ht="15" customHeight="1" x14ac:dyDescent="0.35">
      <c r="I1600" s="271"/>
    </row>
    <row r="1601" spans="9:9" ht="15" customHeight="1" x14ac:dyDescent="0.35">
      <c r="I1601" s="271"/>
    </row>
    <row r="1602" spans="9:9" ht="15" customHeight="1" x14ac:dyDescent="0.35">
      <c r="I1602" s="271"/>
    </row>
    <row r="1603" spans="9:9" ht="15" customHeight="1" x14ac:dyDescent="0.35">
      <c r="I1603" s="271"/>
    </row>
    <row r="1604" spans="9:9" ht="15" customHeight="1" x14ac:dyDescent="0.35">
      <c r="I1604" s="271"/>
    </row>
    <row r="1605" spans="9:9" ht="15" customHeight="1" x14ac:dyDescent="0.35">
      <c r="I1605" s="271"/>
    </row>
    <row r="1606" spans="9:9" ht="15" customHeight="1" x14ac:dyDescent="0.35">
      <c r="I1606" s="271"/>
    </row>
    <row r="1607" spans="9:9" ht="15" customHeight="1" x14ac:dyDescent="0.35">
      <c r="I1607" s="271"/>
    </row>
    <row r="1608" spans="9:9" ht="15" customHeight="1" x14ac:dyDescent="0.35">
      <c r="I1608" s="271"/>
    </row>
    <row r="1609" spans="9:9" ht="15" customHeight="1" x14ac:dyDescent="0.35">
      <c r="I1609" s="271"/>
    </row>
    <row r="1610" spans="9:9" ht="15" customHeight="1" x14ac:dyDescent="0.35">
      <c r="I1610" s="271"/>
    </row>
    <row r="1611" spans="9:9" ht="15" customHeight="1" x14ac:dyDescent="0.35">
      <c r="I1611" s="271"/>
    </row>
    <row r="1612" spans="9:9" ht="15" customHeight="1" x14ac:dyDescent="0.35">
      <c r="I1612" s="271"/>
    </row>
    <row r="1613" spans="9:9" ht="15" customHeight="1" x14ac:dyDescent="0.35">
      <c r="I1613" s="271"/>
    </row>
    <row r="1614" spans="9:9" ht="15" customHeight="1" x14ac:dyDescent="0.35">
      <c r="I1614" s="271"/>
    </row>
    <row r="1615" spans="9:9" ht="15" customHeight="1" x14ac:dyDescent="0.35">
      <c r="I1615" s="271"/>
    </row>
    <row r="1616" spans="9:9" ht="15" customHeight="1" x14ac:dyDescent="0.35">
      <c r="I1616" s="271"/>
    </row>
    <row r="1617" spans="9:9" ht="15" customHeight="1" x14ac:dyDescent="0.35">
      <c r="I1617" s="271"/>
    </row>
    <row r="1618" spans="9:9" ht="15" customHeight="1" x14ac:dyDescent="0.35">
      <c r="I1618" s="271"/>
    </row>
    <row r="1619" spans="9:9" ht="15" customHeight="1" x14ac:dyDescent="0.35">
      <c r="I1619" s="271"/>
    </row>
    <row r="1620" spans="9:9" ht="15" customHeight="1" x14ac:dyDescent="0.35">
      <c r="I1620" s="271"/>
    </row>
    <row r="1621" spans="9:9" ht="15" customHeight="1" x14ac:dyDescent="0.35">
      <c r="I1621" s="271"/>
    </row>
    <row r="1622" spans="9:9" ht="15" customHeight="1" x14ac:dyDescent="0.35">
      <c r="I1622" s="271"/>
    </row>
    <row r="1623" spans="9:9" ht="15" customHeight="1" x14ac:dyDescent="0.35">
      <c r="I1623" s="271"/>
    </row>
    <row r="1624" spans="9:9" ht="15" customHeight="1" x14ac:dyDescent="0.35">
      <c r="I1624" s="271"/>
    </row>
    <row r="1625" spans="9:9" ht="15" customHeight="1" x14ac:dyDescent="0.35">
      <c r="I1625" s="271"/>
    </row>
    <row r="1626" spans="9:9" ht="15" customHeight="1" x14ac:dyDescent="0.35">
      <c r="I1626" s="271"/>
    </row>
    <row r="1627" spans="9:9" ht="15" customHeight="1" x14ac:dyDescent="0.35">
      <c r="I1627" s="271"/>
    </row>
    <row r="1628" spans="9:9" ht="15" customHeight="1" x14ac:dyDescent="0.35">
      <c r="I1628" s="271"/>
    </row>
    <row r="1629" spans="9:9" ht="15" customHeight="1" x14ac:dyDescent="0.35">
      <c r="I1629" s="271"/>
    </row>
    <row r="1630" spans="9:9" ht="15" customHeight="1" x14ac:dyDescent="0.35">
      <c r="I1630" s="271"/>
    </row>
    <row r="1631" spans="9:9" ht="15" customHeight="1" x14ac:dyDescent="0.35">
      <c r="I1631" s="271"/>
    </row>
    <row r="1632" spans="9:9" ht="15" customHeight="1" x14ac:dyDescent="0.35">
      <c r="I1632" s="271"/>
    </row>
    <row r="1633" spans="9:9" ht="15" customHeight="1" x14ac:dyDescent="0.35">
      <c r="I1633" s="271"/>
    </row>
    <row r="1634" spans="9:9" ht="15" customHeight="1" x14ac:dyDescent="0.35">
      <c r="I1634" s="271"/>
    </row>
    <row r="1635" spans="9:9" ht="15" customHeight="1" x14ac:dyDescent="0.35">
      <c r="I1635" s="271"/>
    </row>
    <row r="1636" spans="9:9" ht="15" customHeight="1" x14ac:dyDescent="0.35">
      <c r="I1636" s="271"/>
    </row>
    <row r="1637" spans="9:9" ht="15" customHeight="1" x14ac:dyDescent="0.35">
      <c r="I1637" s="271"/>
    </row>
    <row r="1638" spans="9:9" ht="15" customHeight="1" x14ac:dyDescent="0.35">
      <c r="I1638" s="271"/>
    </row>
    <row r="1639" spans="9:9" ht="15" customHeight="1" x14ac:dyDescent="0.35">
      <c r="I1639" s="271"/>
    </row>
    <row r="1640" spans="9:9" ht="15" customHeight="1" x14ac:dyDescent="0.35">
      <c r="I1640" s="271"/>
    </row>
    <row r="1641" spans="9:9" ht="15" customHeight="1" x14ac:dyDescent="0.35">
      <c r="I1641" s="271"/>
    </row>
    <row r="1642" spans="9:9" ht="15" customHeight="1" x14ac:dyDescent="0.35">
      <c r="I1642" s="271"/>
    </row>
    <row r="1643" spans="9:9" ht="15" customHeight="1" x14ac:dyDescent="0.35">
      <c r="I1643" s="271"/>
    </row>
    <row r="1644" spans="9:9" ht="15" customHeight="1" x14ac:dyDescent="0.35">
      <c r="I1644" s="271"/>
    </row>
    <row r="1645" spans="9:9" ht="15" customHeight="1" x14ac:dyDescent="0.35">
      <c r="I1645" s="271"/>
    </row>
    <row r="1646" spans="9:9" ht="15" customHeight="1" x14ac:dyDescent="0.35">
      <c r="I1646" s="271"/>
    </row>
    <row r="1647" spans="9:9" ht="15" customHeight="1" x14ac:dyDescent="0.35">
      <c r="I1647" s="271"/>
    </row>
    <row r="1648" spans="9:9" ht="15" customHeight="1" x14ac:dyDescent="0.35">
      <c r="I1648" s="271"/>
    </row>
    <row r="1649" spans="9:9" ht="15" customHeight="1" x14ac:dyDescent="0.35">
      <c r="I1649" s="271"/>
    </row>
    <row r="1650" spans="9:9" ht="15" customHeight="1" x14ac:dyDescent="0.35">
      <c r="I1650" s="271"/>
    </row>
    <row r="1651" spans="9:9" ht="15" customHeight="1" x14ac:dyDescent="0.35">
      <c r="I1651" s="271"/>
    </row>
    <row r="1652" spans="9:9" ht="15" customHeight="1" x14ac:dyDescent="0.35">
      <c r="I1652" s="271"/>
    </row>
    <row r="1653" spans="9:9" ht="15" customHeight="1" x14ac:dyDescent="0.35">
      <c r="I1653" s="271"/>
    </row>
    <row r="1654" spans="9:9" ht="15" customHeight="1" x14ac:dyDescent="0.35">
      <c r="I1654" s="271"/>
    </row>
    <row r="1655" spans="9:9" ht="15" customHeight="1" x14ac:dyDescent="0.35">
      <c r="I1655" s="271"/>
    </row>
    <row r="1656" spans="9:9" ht="15" customHeight="1" x14ac:dyDescent="0.35">
      <c r="I1656" s="271"/>
    </row>
    <row r="1657" spans="9:9" ht="15" customHeight="1" x14ac:dyDescent="0.35">
      <c r="I1657" s="271"/>
    </row>
    <row r="1658" spans="9:9" ht="15" customHeight="1" x14ac:dyDescent="0.35">
      <c r="I1658" s="271"/>
    </row>
    <row r="1659" spans="9:9" ht="15" customHeight="1" x14ac:dyDescent="0.35">
      <c r="I1659" s="271"/>
    </row>
    <row r="1660" spans="9:9" ht="15" customHeight="1" x14ac:dyDescent="0.35">
      <c r="I1660" s="271"/>
    </row>
    <row r="1661" spans="9:9" ht="15" customHeight="1" x14ac:dyDescent="0.35">
      <c r="I1661" s="271"/>
    </row>
    <row r="1662" spans="9:9" ht="15" customHeight="1" x14ac:dyDescent="0.35">
      <c r="I1662" s="271"/>
    </row>
    <row r="1663" spans="9:9" ht="15" customHeight="1" x14ac:dyDescent="0.35">
      <c r="I1663" s="271"/>
    </row>
    <row r="1664" spans="9:9" ht="15" customHeight="1" x14ac:dyDescent="0.35">
      <c r="I1664" s="271"/>
    </row>
    <row r="1665" spans="9:9" ht="15" customHeight="1" x14ac:dyDescent="0.35">
      <c r="I1665" s="271"/>
    </row>
    <row r="1666" spans="9:9" ht="15" customHeight="1" x14ac:dyDescent="0.35">
      <c r="I1666" s="271"/>
    </row>
    <row r="1667" spans="9:9" ht="15" customHeight="1" x14ac:dyDescent="0.35">
      <c r="I1667" s="271"/>
    </row>
    <row r="1668" spans="9:9" ht="15" customHeight="1" x14ac:dyDescent="0.35">
      <c r="I1668" s="271"/>
    </row>
    <row r="1669" spans="9:9" ht="15" customHeight="1" x14ac:dyDescent="0.35">
      <c r="I1669" s="271"/>
    </row>
    <row r="1670" spans="9:9" ht="15" customHeight="1" x14ac:dyDescent="0.35">
      <c r="I1670" s="271"/>
    </row>
    <row r="1671" spans="9:9" ht="15" customHeight="1" x14ac:dyDescent="0.35">
      <c r="I1671" s="271"/>
    </row>
    <row r="1672" spans="9:9" ht="15" customHeight="1" x14ac:dyDescent="0.35">
      <c r="I1672" s="271"/>
    </row>
    <row r="1673" spans="9:9" ht="15" customHeight="1" x14ac:dyDescent="0.35">
      <c r="I1673" s="271"/>
    </row>
    <row r="1674" spans="9:9" ht="15" customHeight="1" x14ac:dyDescent="0.35">
      <c r="I1674" s="271"/>
    </row>
    <row r="1675" spans="9:9" ht="15" customHeight="1" x14ac:dyDescent="0.35">
      <c r="I1675" s="271"/>
    </row>
    <row r="1676" spans="9:9" ht="15" customHeight="1" x14ac:dyDescent="0.35">
      <c r="I1676" s="271"/>
    </row>
    <row r="1677" spans="9:9" ht="15" customHeight="1" x14ac:dyDescent="0.35">
      <c r="I1677" s="271"/>
    </row>
    <row r="1678" spans="9:9" ht="15" customHeight="1" x14ac:dyDescent="0.35">
      <c r="I1678" s="271"/>
    </row>
    <row r="1679" spans="9:9" ht="15" customHeight="1" x14ac:dyDescent="0.35">
      <c r="I1679" s="271"/>
    </row>
    <row r="1680" spans="9:9" ht="15" customHeight="1" x14ac:dyDescent="0.35">
      <c r="I1680" s="271"/>
    </row>
    <row r="1681" spans="9:9" ht="15" customHeight="1" x14ac:dyDescent="0.35">
      <c r="I1681" s="271"/>
    </row>
    <row r="1682" spans="9:9" ht="15" customHeight="1" x14ac:dyDescent="0.35">
      <c r="I1682" s="271"/>
    </row>
    <row r="1683" spans="9:9" ht="15" customHeight="1" x14ac:dyDescent="0.35">
      <c r="I1683" s="271"/>
    </row>
    <row r="1684" spans="9:9" ht="15" customHeight="1" x14ac:dyDescent="0.35">
      <c r="I1684" s="271"/>
    </row>
    <row r="1685" spans="9:9" ht="15" customHeight="1" x14ac:dyDescent="0.35">
      <c r="I1685" s="271"/>
    </row>
    <row r="1686" spans="9:9" ht="15" customHeight="1" x14ac:dyDescent="0.35">
      <c r="I1686" s="271"/>
    </row>
    <row r="1687" spans="9:9" ht="15" customHeight="1" x14ac:dyDescent="0.35">
      <c r="I1687" s="271"/>
    </row>
    <row r="1688" spans="9:9" ht="15" customHeight="1" x14ac:dyDescent="0.35">
      <c r="I1688" s="271"/>
    </row>
    <row r="1689" spans="9:9" ht="15" customHeight="1" x14ac:dyDescent="0.35">
      <c r="I1689" s="271"/>
    </row>
    <row r="1690" spans="9:9" ht="15" customHeight="1" x14ac:dyDescent="0.35">
      <c r="I1690" s="271"/>
    </row>
    <row r="1691" spans="9:9" ht="15" customHeight="1" x14ac:dyDescent="0.35">
      <c r="I1691" s="271"/>
    </row>
    <row r="1692" spans="9:9" ht="15" customHeight="1" x14ac:dyDescent="0.35">
      <c r="I1692" s="271"/>
    </row>
    <row r="1693" spans="9:9" ht="15" customHeight="1" x14ac:dyDescent="0.35">
      <c r="I1693" s="271"/>
    </row>
    <row r="1694" spans="9:9" ht="15" customHeight="1" x14ac:dyDescent="0.35">
      <c r="I1694" s="271"/>
    </row>
    <row r="1695" spans="9:9" ht="15" customHeight="1" x14ac:dyDescent="0.35">
      <c r="I1695" s="271"/>
    </row>
    <row r="1696" spans="9:9" ht="15" customHeight="1" x14ac:dyDescent="0.35">
      <c r="I1696" s="271"/>
    </row>
    <row r="1697" spans="9:9" ht="15" customHeight="1" x14ac:dyDescent="0.35">
      <c r="I1697" s="271"/>
    </row>
    <row r="1698" spans="9:9" ht="15" customHeight="1" x14ac:dyDescent="0.35">
      <c r="I1698" s="271"/>
    </row>
    <row r="1699" spans="9:9" ht="15" customHeight="1" x14ac:dyDescent="0.35">
      <c r="I1699" s="271"/>
    </row>
    <row r="1700" spans="9:9" ht="15" customHeight="1" x14ac:dyDescent="0.35">
      <c r="I1700" s="271"/>
    </row>
    <row r="1701" spans="9:9" ht="15" customHeight="1" x14ac:dyDescent="0.35">
      <c r="I1701" s="271"/>
    </row>
    <row r="1702" spans="9:9" ht="15" customHeight="1" x14ac:dyDescent="0.35">
      <c r="I1702" s="271"/>
    </row>
    <row r="1703" spans="9:9" ht="15" customHeight="1" x14ac:dyDescent="0.35">
      <c r="I1703" s="271"/>
    </row>
    <row r="1704" spans="9:9" ht="15" customHeight="1" x14ac:dyDescent="0.35">
      <c r="I1704" s="271"/>
    </row>
    <row r="1705" spans="9:9" ht="15" customHeight="1" x14ac:dyDescent="0.35">
      <c r="I1705" s="271"/>
    </row>
    <row r="1706" spans="9:9" ht="15" customHeight="1" x14ac:dyDescent="0.35">
      <c r="I1706" s="271"/>
    </row>
    <row r="1707" spans="9:9" ht="15" customHeight="1" x14ac:dyDescent="0.35">
      <c r="I1707" s="271"/>
    </row>
    <row r="1708" spans="9:9" ht="15" customHeight="1" x14ac:dyDescent="0.35">
      <c r="I1708" s="271"/>
    </row>
    <row r="1709" spans="9:9" ht="15" customHeight="1" x14ac:dyDescent="0.35">
      <c r="I1709" s="271"/>
    </row>
    <row r="1710" spans="9:9" ht="15" customHeight="1" x14ac:dyDescent="0.35">
      <c r="I1710" s="271"/>
    </row>
    <row r="1711" spans="9:9" ht="15" customHeight="1" x14ac:dyDescent="0.35">
      <c r="I1711" s="271"/>
    </row>
    <row r="1712" spans="9:9" ht="15" customHeight="1" x14ac:dyDescent="0.35">
      <c r="I1712" s="271"/>
    </row>
    <row r="1713" spans="9:9" ht="15" customHeight="1" x14ac:dyDescent="0.35">
      <c r="I1713" s="271"/>
    </row>
    <row r="1714" spans="9:9" ht="15" customHeight="1" x14ac:dyDescent="0.35">
      <c r="I1714" s="271"/>
    </row>
    <row r="1715" spans="9:9" ht="15" customHeight="1" x14ac:dyDescent="0.35">
      <c r="I1715" s="271"/>
    </row>
    <row r="1716" spans="9:9" ht="15" customHeight="1" x14ac:dyDescent="0.35">
      <c r="I1716" s="271"/>
    </row>
    <row r="1717" spans="9:9" ht="15" customHeight="1" x14ac:dyDescent="0.35">
      <c r="I1717" s="271"/>
    </row>
    <row r="1718" spans="9:9" ht="15" customHeight="1" x14ac:dyDescent="0.35">
      <c r="I1718" s="271"/>
    </row>
    <row r="1719" spans="9:9" ht="15" customHeight="1" x14ac:dyDescent="0.35">
      <c r="I1719" s="271"/>
    </row>
    <row r="1720" spans="9:9" ht="15" customHeight="1" x14ac:dyDescent="0.35">
      <c r="I1720" s="271"/>
    </row>
    <row r="1721" spans="9:9" ht="15" customHeight="1" x14ac:dyDescent="0.35">
      <c r="I1721" s="271"/>
    </row>
    <row r="1722" spans="9:9" ht="15" customHeight="1" x14ac:dyDescent="0.35">
      <c r="I1722" s="271"/>
    </row>
    <row r="1723" spans="9:9" ht="15" customHeight="1" x14ac:dyDescent="0.35">
      <c r="I1723" s="271"/>
    </row>
    <row r="1724" spans="9:9" ht="15" customHeight="1" x14ac:dyDescent="0.35">
      <c r="I1724" s="271"/>
    </row>
    <row r="1725" spans="9:9" ht="15" customHeight="1" x14ac:dyDescent="0.35">
      <c r="I1725" s="271"/>
    </row>
    <row r="1726" spans="9:9" ht="15" customHeight="1" x14ac:dyDescent="0.35">
      <c r="I1726" s="271"/>
    </row>
    <row r="1727" spans="9:9" ht="15" customHeight="1" x14ac:dyDescent="0.35">
      <c r="I1727" s="271"/>
    </row>
    <row r="1728" spans="9:9" ht="15" customHeight="1" x14ac:dyDescent="0.35">
      <c r="I1728" s="271"/>
    </row>
    <row r="1729" spans="9:9" ht="15" customHeight="1" x14ac:dyDescent="0.35">
      <c r="I1729" s="271"/>
    </row>
    <row r="1730" spans="9:9" ht="15" customHeight="1" x14ac:dyDescent="0.35">
      <c r="I1730" s="271"/>
    </row>
    <row r="1731" spans="9:9" ht="15" customHeight="1" x14ac:dyDescent="0.35">
      <c r="I1731" s="271"/>
    </row>
    <row r="1732" spans="9:9" ht="15" customHeight="1" x14ac:dyDescent="0.35">
      <c r="I1732" s="271"/>
    </row>
    <row r="1733" spans="9:9" ht="15" customHeight="1" x14ac:dyDescent="0.35">
      <c r="I1733" s="271"/>
    </row>
    <row r="1734" spans="9:9" ht="15" customHeight="1" x14ac:dyDescent="0.35">
      <c r="I1734" s="271"/>
    </row>
    <row r="1735" spans="9:9" ht="15" customHeight="1" x14ac:dyDescent="0.35">
      <c r="I1735" s="271"/>
    </row>
    <row r="1736" spans="9:9" ht="15" customHeight="1" x14ac:dyDescent="0.35">
      <c r="I1736" s="271"/>
    </row>
    <row r="1737" spans="9:9" ht="15" customHeight="1" x14ac:dyDescent="0.35">
      <c r="I1737" s="271"/>
    </row>
    <row r="1738" spans="9:9" ht="15" customHeight="1" x14ac:dyDescent="0.35">
      <c r="I1738" s="271"/>
    </row>
    <row r="1739" spans="9:9" ht="15" customHeight="1" x14ac:dyDescent="0.35">
      <c r="I1739" s="271"/>
    </row>
    <row r="1740" spans="9:9" ht="15" customHeight="1" x14ac:dyDescent="0.35">
      <c r="I1740" s="271"/>
    </row>
    <row r="1741" spans="9:9" ht="15" customHeight="1" x14ac:dyDescent="0.35">
      <c r="I1741" s="271"/>
    </row>
    <row r="1742" spans="9:9" ht="15" customHeight="1" x14ac:dyDescent="0.35">
      <c r="I1742" s="271"/>
    </row>
    <row r="1743" spans="9:9" ht="15" customHeight="1" x14ac:dyDescent="0.35">
      <c r="I1743" s="271"/>
    </row>
    <row r="1744" spans="9:9" ht="15" customHeight="1" x14ac:dyDescent="0.35">
      <c r="I1744" s="271"/>
    </row>
    <row r="1745" spans="9:9" ht="15" customHeight="1" x14ac:dyDescent="0.35">
      <c r="I1745" s="271"/>
    </row>
    <row r="1746" spans="9:9" ht="15" customHeight="1" x14ac:dyDescent="0.35">
      <c r="I1746" s="271"/>
    </row>
    <row r="1747" spans="9:9" ht="15" customHeight="1" x14ac:dyDescent="0.35">
      <c r="I1747" s="271"/>
    </row>
    <row r="1748" spans="9:9" ht="15" customHeight="1" x14ac:dyDescent="0.35">
      <c r="I1748" s="271"/>
    </row>
    <row r="1749" spans="9:9" ht="15" customHeight="1" x14ac:dyDescent="0.35">
      <c r="I1749" s="271"/>
    </row>
    <row r="1750" spans="9:9" ht="15" customHeight="1" x14ac:dyDescent="0.35">
      <c r="I1750" s="271"/>
    </row>
    <row r="1751" spans="9:9" ht="15" customHeight="1" x14ac:dyDescent="0.35">
      <c r="I1751" s="271"/>
    </row>
    <row r="1752" spans="9:9" ht="15" customHeight="1" x14ac:dyDescent="0.35">
      <c r="I1752" s="271"/>
    </row>
    <row r="1753" spans="9:9" ht="15" customHeight="1" x14ac:dyDescent="0.35">
      <c r="I1753" s="271"/>
    </row>
    <row r="1754" spans="9:9" ht="15" customHeight="1" x14ac:dyDescent="0.35">
      <c r="I1754" s="271"/>
    </row>
    <row r="1755" spans="9:9" ht="15" customHeight="1" x14ac:dyDescent="0.35">
      <c r="I1755" s="271"/>
    </row>
    <row r="1756" spans="9:9" ht="15" customHeight="1" x14ac:dyDescent="0.35">
      <c r="I1756" s="271"/>
    </row>
    <row r="1757" spans="9:9" ht="15" customHeight="1" x14ac:dyDescent="0.35">
      <c r="I1757" s="271"/>
    </row>
    <row r="1758" spans="9:9" ht="15" customHeight="1" x14ac:dyDescent="0.35">
      <c r="I1758" s="271"/>
    </row>
    <row r="1759" spans="9:9" ht="15" customHeight="1" x14ac:dyDescent="0.35">
      <c r="I1759" s="271"/>
    </row>
    <row r="1760" spans="9:9" ht="15" customHeight="1" x14ac:dyDescent="0.35">
      <c r="I1760" s="271"/>
    </row>
    <row r="1761" spans="9:9" ht="15" customHeight="1" x14ac:dyDescent="0.35">
      <c r="I1761" s="271"/>
    </row>
    <row r="1762" spans="9:9" ht="15" customHeight="1" x14ac:dyDescent="0.35">
      <c r="I1762" s="271"/>
    </row>
    <row r="1763" spans="9:9" ht="15" customHeight="1" x14ac:dyDescent="0.35">
      <c r="I1763" s="271"/>
    </row>
    <row r="1764" spans="9:9" ht="15" customHeight="1" x14ac:dyDescent="0.35">
      <c r="I1764" s="271"/>
    </row>
    <row r="1765" spans="9:9" ht="15" customHeight="1" x14ac:dyDescent="0.35">
      <c r="I1765" s="271"/>
    </row>
    <row r="1766" spans="9:9" ht="15" customHeight="1" x14ac:dyDescent="0.35">
      <c r="I1766" s="271"/>
    </row>
    <row r="1767" spans="9:9" ht="15" customHeight="1" x14ac:dyDescent="0.35">
      <c r="I1767" s="271"/>
    </row>
    <row r="1768" spans="9:9" ht="15" customHeight="1" x14ac:dyDescent="0.35">
      <c r="I1768" s="271"/>
    </row>
    <row r="1769" spans="9:9" ht="15" customHeight="1" x14ac:dyDescent="0.35">
      <c r="I1769" s="271"/>
    </row>
    <row r="1770" spans="9:9" ht="15" customHeight="1" x14ac:dyDescent="0.35">
      <c r="I1770" s="271"/>
    </row>
    <row r="1771" spans="9:9" ht="15" customHeight="1" x14ac:dyDescent="0.35">
      <c r="I1771" s="271"/>
    </row>
    <row r="1772" spans="9:9" ht="15" customHeight="1" x14ac:dyDescent="0.35">
      <c r="I1772" s="271"/>
    </row>
    <row r="1773" spans="9:9" ht="15" customHeight="1" x14ac:dyDescent="0.35">
      <c r="I1773" s="271"/>
    </row>
    <row r="1774" spans="9:9" ht="15" customHeight="1" x14ac:dyDescent="0.35">
      <c r="I1774" s="271"/>
    </row>
    <row r="1775" spans="9:9" ht="15" customHeight="1" x14ac:dyDescent="0.35">
      <c r="I1775" s="271"/>
    </row>
    <row r="1776" spans="9:9" ht="15" customHeight="1" x14ac:dyDescent="0.35">
      <c r="I1776" s="271"/>
    </row>
    <row r="1777" spans="9:9" ht="15" customHeight="1" x14ac:dyDescent="0.35">
      <c r="I1777" s="271"/>
    </row>
    <row r="1778" spans="9:9" ht="15" customHeight="1" x14ac:dyDescent="0.35">
      <c r="I1778" s="271"/>
    </row>
    <row r="1779" spans="9:9" ht="15" customHeight="1" x14ac:dyDescent="0.35">
      <c r="I1779" s="271"/>
    </row>
    <row r="1780" spans="9:9" ht="15" customHeight="1" x14ac:dyDescent="0.35">
      <c r="I1780" s="271"/>
    </row>
    <row r="1781" spans="9:9" ht="15" customHeight="1" x14ac:dyDescent="0.35">
      <c r="I1781" s="271"/>
    </row>
    <row r="1782" spans="9:9" ht="15" customHeight="1" x14ac:dyDescent="0.35">
      <c r="I1782" s="271"/>
    </row>
    <row r="1783" spans="9:9" ht="15" customHeight="1" x14ac:dyDescent="0.35">
      <c r="I1783" s="271"/>
    </row>
    <row r="1784" spans="9:9" ht="15" customHeight="1" x14ac:dyDescent="0.35">
      <c r="I1784" s="271"/>
    </row>
    <row r="1785" spans="9:9" ht="15" customHeight="1" x14ac:dyDescent="0.35">
      <c r="I1785" s="271"/>
    </row>
    <row r="1786" spans="9:9" ht="15" customHeight="1" x14ac:dyDescent="0.35">
      <c r="I1786" s="271"/>
    </row>
    <row r="1787" spans="9:9" ht="15" customHeight="1" x14ac:dyDescent="0.35">
      <c r="I1787" s="271"/>
    </row>
    <row r="1788" spans="9:9" ht="15" customHeight="1" x14ac:dyDescent="0.35">
      <c r="I1788" s="271"/>
    </row>
    <row r="1789" spans="9:9" ht="15" customHeight="1" x14ac:dyDescent="0.35">
      <c r="I1789" s="271"/>
    </row>
    <row r="1790" spans="9:9" ht="15" customHeight="1" x14ac:dyDescent="0.35">
      <c r="I1790" s="271"/>
    </row>
    <row r="1791" spans="9:9" ht="15" customHeight="1" x14ac:dyDescent="0.35">
      <c r="I1791" s="271"/>
    </row>
    <row r="1792" spans="9:9" ht="15" customHeight="1" x14ac:dyDescent="0.35">
      <c r="I1792" s="271"/>
    </row>
    <row r="1793" spans="9:9" ht="15" customHeight="1" x14ac:dyDescent="0.35">
      <c r="I1793" s="271"/>
    </row>
    <row r="1794" spans="9:9" ht="15" customHeight="1" x14ac:dyDescent="0.35">
      <c r="I1794" s="271"/>
    </row>
    <row r="1795" spans="9:9" ht="15" customHeight="1" x14ac:dyDescent="0.35">
      <c r="I1795" s="271"/>
    </row>
    <row r="1796" spans="9:9" ht="15" customHeight="1" x14ac:dyDescent="0.35">
      <c r="I1796" s="271"/>
    </row>
    <row r="1797" spans="9:9" ht="15" customHeight="1" x14ac:dyDescent="0.35">
      <c r="I1797" s="271"/>
    </row>
    <row r="1798" spans="9:9" ht="15" customHeight="1" x14ac:dyDescent="0.35">
      <c r="I1798" s="271"/>
    </row>
    <row r="1799" spans="9:9" ht="15" customHeight="1" x14ac:dyDescent="0.35">
      <c r="I1799" s="271"/>
    </row>
    <row r="1800" spans="9:9" ht="15" customHeight="1" x14ac:dyDescent="0.35">
      <c r="I1800" s="271"/>
    </row>
    <row r="1801" spans="9:9" ht="15" customHeight="1" x14ac:dyDescent="0.35">
      <c r="I1801" s="271"/>
    </row>
    <row r="1802" spans="9:9" ht="15" customHeight="1" x14ac:dyDescent="0.35">
      <c r="I1802" s="271"/>
    </row>
    <row r="1803" spans="9:9" ht="15" customHeight="1" x14ac:dyDescent="0.35">
      <c r="I1803" s="271"/>
    </row>
    <row r="1804" spans="9:9" ht="15" customHeight="1" x14ac:dyDescent="0.35">
      <c r="I1804" s="271"/>
    </row>
    <row r="1805" spans="9:9" ht="15" customHeight="1" x14ac:dyDescent="0.35">
      <c r="I1805" s="271"/>
    </row>
    <row r="1806" spans="9:9" ht="15" customHeight="1" x14ac:dyDescent="0.35">
      <c r="I1806" s="271"/>
    </row>
    <row r="1807" spans="9:9" ht="15" customHeight="1" x14ac:dyDescent="0.35">
      <c r="I1807" s="271"/>
    </row>
    <row r="1808" spans="9:9" ht="15" customHeight="1" x14ac:dyDescent="0.35">
      <c r="I1808" s="271"/>
    </row>
    <row r="1809" spans="9:9" ht="15" customHeight="1" x14ac:dyDescent="0.35">
      <c r="I1809" s="271"/>
    </row>
    <row r="1810" spans="9:9" ht="15" customHeight="1" x14ac:dyDescent="0.35">
      <c r="I1810" s="271"/>
    </row>
    <row r="1811" spans="9:9" ht="15" customHeight="1" x14ac:dyDescent="0.35">
      <c r="I1811" s="271"/>
    </row>
    <row r="1812" spans="9:9" ht="15" customHeight="1" x14ac:dyDescent="0.35">
      <c r="I1812" s="271"/>
    </row>
    <row r="1813" spans="9:9" ht="15" customHeight="1" x14ac:dyDescent="0.35">
      <c r="I1813" s="271"/>
    </row>
    <row r="1814" spans="9:9" ht="15" customHeight="1" x14ac:dyDescent="0.35">
      <c r="I1814" s="271"/>
    </row>
    <row r="1815" spans="9:9" ht="15" customHeight="1" x14ac:dyDescent="0.35">
      <c r="I1815" s="271"/>
    </row>
    <row r="1816" spans="9:9" ht="15" customHeight="1" x14ac:dyDescent="0.35">
      <c r="I1816" s="271"/>
    </row>
    <row r="1817" spans="9:9" ht="15" customHeight="1" x14ac:dyDescent="0.35">
      <c r="I1817" s="271"/>
    </row>
    <row r="1818" spans="9:9" ht="15" customHeight="1" x14ac:dyDescent="0.35">
      <c r="I1818" s="271"/>
    </row>
    <row r="1819" spans="9:9" ht="15" customHeight="1" x14ac:dyDescent="0.35">
      <c r="I1819" s="271"/>
    </row>
    <row r="1820" spans="9:9" ht="15" customHeight="1" x14ac:dyDescent="0.35">
      <c r="I1820" s="271"/>
    </row>
    <row r="1821" spans="9:9" ht="15" customHeight="1" x14ac:dyDescent="0.35">
      <c r="I1821" s="271"/>
    </row>
    <row r="1822" spans="9:9" ht="15" customHeight="1" x14ac:dyDescent="0.35">
      <c r="I1822" s="271"/>
    </row>
    <row r="1823" spans="9:9" ht="15" customHeight="1" x14ac:dyDescent="0.35">
      <c r="I1823" s="271"/>
    </row>
    <row r="1824" spans="9:9" ht="15" customHeight="1" x14ac:dyDescent="0.35">
      <c r="I1824" s="271"/>
    </row>
    <row r="1825" spans="9:9" ht="15" customHeight="1" x14ac:dyDescent="0.35">
      <c r="I1825" s="271"/>
    </row>
    <row r="1826" spans="9:9" ht="15" customHeight="1" x14ac:dyDescent="0.35">
      <c r="I1826" s="271"/>
    </row>
    <row r="1827" spans="9:9" ht="15" customHeight="1" x14ac:dyDescent="0.35">
      <c r="I1827" s="271"/>
    </row>
    <row r="1828" spans="9:9" ht="15" customHeight="1" x14ac:dyDescent="0.35">
      <c r="I1828" s="271"/>
    </row>
    <row r="1829" spans="9:9" ht="15" customHeight="1" x14ac:dyDescent="0.35">
      <c r="I1829" s="271"/>
    </row>
    <row r="1830" spans="9:9" ht="15" customHeight="1" x14ac:dyDescent="0.35">
      <c r="I1830" s="271"/>
    </row>
    <row r="1831" spans="9:9" ht="15" customHeight="1" x14ac:dyDescent="0.35">
      <c r="I1831" s="271"/>
    </row>
    <row r="1832" spans="9:9" ht="15" customHeight="1" x14ac:dyDescent="0.35">
      <c r="I1832" s="271"/>
    </row>
    <row r="1833" spans="9:9" ht="15" customHeight="1" x14ac:dyDescent="0.35">
      <c r="I1833" s="271"/>
    </row>
    <row r="1834" spans="9:9" ht="15" customHeight="1" x14ac:dyDescent="0.35">
      <c r="I1834" s="271"/>
    </row>
    <row r="1835" spans="9:9" ht="15" customHeight="1" x14ac:dyDescent="0.35">
      <c r="I1835" s="271"/>
    </row>
    <row r="1836" spans="9:9" ht="15" customHeight="1" x14ac:dyDescent="0.35">
      <c r="I1836" s="271"/>
    </row>
    <row r="1837" spans="9:9" ht="15" customHeight="1" x14ac:dyDescent="0.35">
      <c r="I1837" s="271"/>
    </row>
    <row r="1838" spans="9:9" ht="15" customHeight="1" x14ac:dyDescent="0.35">
      <c r="I1838" s="271"/>
    </row>
    <row r="1839" spans="9:9" ht="15" customHeight="1" x14ac:dyDescent="0.35">
      <c r="I1839" s="271"/>
    </row>
    <row r="1840" spans="9:9" ht="15" customHeight="1" x14ac:dyDescent="0.35">
      <c r="I1840" s="271"/>
    </row>
    <row r="1841" spans="9:9" ht="15" customHeight="1" x14ac:dyDescent="0.35">
      <c r="I1841" s="271"/>
    </row>
    <row r="1842" spans="9:9" ht="15" customHeight="1" x14ac:dyDescent="0.35">
      <c r="I1842" s="271"/>
    </row>
    <row r="1843" spans="9:9" ht="15" customHeight="1" x14ac:dyDescent="0.35">
      <c r="I1843" s="271"/>
    </row>
    <row r="1844" spans="9:9" ht="15" customHeight="1" x14ac:dyDescent="0.35">
      <c r="I1844" s="271"/>
    </row>
    <row r="1845" spans="9:9" ht="15" customHeight="1" x14ac:dyDescent="0.35">
      <c r="I1845" s="271"/>
    </row>
    <row r="1846" spans="9:9" ht="15" customHeight="1" x14ac:dyDescent="0.35">
      <c r="I1846" s="271"/>
    </row>
    <row r="1847" spans="9:9" ht="15" customHeight="1" x14ac:dyDescent="0.35">
      <c r="I1847" s="271"/>
    </row>
    <row r="1848" spans="9:9" ht="15" customHeight="1" x14ac:dyDescent="0.35">
      <c r="I1848" s="271"/>
    </row>
    <row r="1849" spans="9:9" ht="15" customHeight="1" x14ac:dyDescent="0.35">
      <c r="I1849" s="271"/>
    </row>
    <row r="1850" spans="9:9" ht="15" customHeight="1" x14ac:dyDescent="0.35">
      <c r="I1850" s="271"/>
    </row>
    <row r="1851" spans="9:9" ht="15" customHeight="1" x14ac:dyDescent="0.35">
      <c r="I1851" s="271"/>
    </row>
    <row r="1852" spans="9:9" ht="15" customHeight="1" x14ac:dyDescent="0.35">
      <c r="I1852" s="271"/>
    </row>
    <row r="1853" spans="9:9" ht="15" customHeight="1" x14ac:dyDescent="0.35">
      <c r="I1853" s="271"/>
    </row>
    <row r="1854" spans="9:9" ht="15" customHeight="1" x14ac:dyDescent="0.35">
      <c r="I1854" s="271"/>
    </row>
    <row r="1855" spans="9:9" ht="15" customHeight="1" x14ac:dyDescent="0.35">
      <c r="I1855" s="271"/>
    </row>
    <row r="1856" spans="9:9" ht="15" customHeight="1" x14ac:dyDescent="0.35">
      <c r="I1856" s="271"/>
    </row>
    <row r="1857" spans="9:9" ht="15" customHeight="1" x14ac:dyDescent="0.35">
      <c r="I1857" s="271"/>
    </row>
    <row r="1858" spans="9:9" ht="15" customHeight="1" x14ac:dyDescent="0.35">
      <c r="I1858" s="271"/>
    </row>
    <row r="1859" spans="9:9" ht="15" customHeight="1" x14ac:dyDescent="0.35">
      <c r="I1859" s="271"/>
    </row>
    <row r="1860" spans="9:9" ht="15" customHeight="1" x14ac:dyDescent="0.35">
      <c r="I1860" s="271"/>
    </row>
    <row r="1861" spans="9:9" ht="15" customHeight="1" x14ac:dyDescent="0.35">
      <c r="I1861" s="271"/>
    </row>
    <row r="1862" spans="9:9" ht="15" customHeight="1" x14ac:dyDescent="0.35">
      <c r="I1862" s="271"/>
    </row>
    <row r="1863" spans="9:9" ht="15" customHeight="1" x14ac:dyDescent="0.35">
      <c r="I1863" s="271"/>
    </row>
    <row r="1864" spans="9:9" ht="15" customHeight="1" x14ac:dyDescent="0.35">
      <c r="I1864" s="271"/>
    </row>
    <row r="1865" spans="9:9" ht="15" customHeight="1" x14ac:dyDescent="0.35">
      <c r="I1865" s="271"/>
    </row>
    <row r="1866" spans="9:9" ht="15" customHeight="1" x14ac:dyDescent="0.35">
      <c r="I1866" s="271"/>
    </row>
    <row r="1867" spans="9:9" ht="15" customHeight="1" x14ac:dyDescent="0.35">
      <c r="I1867" s="271"/>
    </row>
    <row r="1868" spans="9:9" ht="15" customHeight="1" x14ac:dyDescent="0.35">
      <c r="I1868" s="271"/>
    </row>
    <row r="1869" spans="9:9" ht="15" customHeight="1" x14ac:dyDescent="0.35">
      <c r="I1869" s="271"/>
    </row>
    <row r="1870" spans="9:9" ht="15" customHeight="1" x14ac:dyDescent="0.35">
      <c r="I1870" s="271"/>
    </row>
    <row r="1871" spans="9:9" ht="15" customHeight="1" x14ac:dyDescent="0.35">
      <c r="I1871" s="271"/>
    </row>
    <row r="1872" spans="9:9" ht="15" customHeight="1" x14ac:dyDescent="0.35">
      <c r="I1872" s="271"/>
    </row>
    <row r="1873" spans="9:9" ht="15" customHeight="1" x14ac:dyDescent="0.35">
      <c r="I1873" s="271"/>
    </row>
    <row r="1874" spans="9:9" ht="15" customHeight="1" x14ac:dyDescent="0.35">
      <c r="I1874" s="271"/>
    </row>
    <row r="1875" spans="9:9" ht="15" customHeight="1" x14ac:dyDescent="0.35">
      <c r="I1875" s="271"/>
    </row>
    <row r="1876" spans="9:9" ht="15" customHeight="1" x14ac:dyDescent="0.35">
      <c r="I1876" s="271"/>
    </row>
    <row r="1877" spans="9:9" ht="15" customHeight="1" x14ac:dyDescent="0.35">
      <c r="I1877" s="271"/>
    </row>
    <row r="1878" spans="9:9" ht="15" customHeight="1" x14ac:dyDescent="0.35">
      <c r="I1878" s="271"/>
    </row>
    <row r="1879" spans="9:9" ht="15" customHeight="1" x14ac:dyDescent="0.35">
      <c r="I1879" s="271"/>
    </row>
    <row r="1880" spans="9:9" ht="15" customHeight="1" x14ac:dyDescent="0.35">
      <c r="I1880" s="271"/>
    </row>
    <row r="1881" spans="9:9" ht="15" customHeight="1" x14ac:dyDescent="0.35">
      <c r="I1881" s="271"/>
    </row>
    <row r="1882" spans="9:9" ht="15" customHeight="1" x14ac:dyDescent="0.35">
      <c r="I1882" s="271"/>
    </row>
    <row r="1883" spans="9:9" ht="15" customHeight="1" x14ac:dyDescent="0.35">
      <c r="I1883" s="271"/>
    </row>
    <row r="1884" spans="9:9" ht="15" customHeight="1" x14ac:dyDescent="0.35">
      <c r="I1884" s="271"/>
    </row>
    <row r="1885" spans="9:9" ht="15" customHeight="1" x14ac:dyDescent="0.35">
      <c r="I1885" s="271"/>
    </row>
    <row r="1886" spans="9:9" ht="15" customHeight="1" x14ac:dyDescent="0.35">
      <c r="I1886" s="271"/>
    </row>
    <row r="1887" spans="9:9" ht="15" customHeight="1" x14ac:dyDescent="0.35">
      <c r="I1887" s="271"/>
    </row>
    <row r="1888" spans="9:9" ht="15" customHeight="1" x14ac:dyDescent="0.35">
      <c r="I1888" s="271"/>
    </row>
    <row r="1889" spans="9:9" ht="15" customHeight="1" x14ac:dyDescent="0.35">
      <c r="I1889" s="271"/>
    </row>
    <row r="1890" spans="9:9" ht="15" customHeight="1" x14ac:dyDescent="0.35">
      <c r="I1890" s="271"/>
    </row>
    <row r="1891" spans="9:9" ht="15" customHeight="1" x14ac:dyDescent="0.35">
      <c r="I1891" s="271"/>
    </row>
    <row r="1892" spans="9:9" ht="15" customHeight="1" x14ac:dyDescent="0.35">
      <c r="I1892" s="271"/>
    </row>
    <row r="1893" spans="9:9" ht="15" customHeight="1" x14ac:dyDescent="0.35">
      <c r="I1893" s="271"/>
    </row>
    <row r="1894" spans="9:9" ht="15" customHeight="1" x14ac:dyDescent="0.35">
      <c r="I1894" s="271"/>
    </row>
    <row r="1895" spans="9:9" ht="15" customHeight="1" x14ac:dyDescent="0.35">
      <c r="I1895" s="271"/>
    </row>
    <row r="1896" spans="9:9" ht="15" customHeight="1" x14ac:dyDescent="0.35">
      <c r="I1896" s="271"/>
    </row>
    <row r="1897" spans="9:9" ht="15" customHeight="1" x14ac:dyDescent="0.35">
      <c r="I1897" s="271"/>
    </row>
    <row r="1898" spans="9:9" ht="15" customHeight="1" x14ac:dyDescent="0.35">
      <c r="I1898" s="271"/>
    </row>
    <row r="1899" spans="9:9" ht="15" customHeight="1" x14ac:dyDescent="0.35">
      <c r="I1899" s="271"/>
    </row>
    <row r="1900" spans="9:9" ht="15" customHeight="1" x14ac:dyDescent="0.35">
      <c r="I1900" s="271"/>
    </row>
    <row r="1901" spans="9:9" ht="15" customHeight="1" x14ac:dyDescent="0.35">
      <c r="I1901" s="271"/>
    </row>
    <row r="1902" spans="9:9" ht="15" customHeight="1" x14ac:dyDescent="0.35">
      <c r="I1902" s="271"/>
    </row>
    <row r="1903" spans="9:9" ht="15" customHeight="1" x14ac:dyDescent="0.35">
      <c r="I1903" s="271"/>
    </row>
    <row r="1904" spans="9:9" ht="15" customHeight="1" x14ac:dyDescent="0.35">
      <c r="I1904" s="271"/>
    </row>
    <row r="1905" spans="9:9" ht="15" customHeight="1" x14ac:dyDescent="0.35">
      <c r="I1905" s="271"/>
    </row>
    <row r="1906" spans="9:9" ht="15" customHeight="1" x14ac:dyDescent="0.35">
      <c r="I1906" s="271"/>
    </row>
    <row r="1907" spans="9:9" ht="15" customHeight="1" x14ac:dyDescent="0.35">
      <c r="I1907" s="271"/>
    </row>
    <row r="1908" spans="9:9" ht="15" customHeight="1" x14ac:dyDescent="0.35">
      <c r="I1908" s="271"/>
    </row>
    <row r="1909" spans="9:9" ht="15" customHeight="1" x14ac:dyDescent="0.35">
      <c r="I1909" s="271"/>
    </row>
    <row r="1910" spans="9:9" ht="15" customHeight="1" x14ac:dyDescent="0.35">
      <c r="I1910" s="271"/>
    </row>
    <row r="1911" spans="9:9" ht="15" customHeight="1" x14ac:dyDescent="0.35">
      <c r="I1911" s="271"/>
    </row>
    <row r="1912" spans="9:9" ht="15" customHeight="1" x14ac:dyDescent="0.35">
      <c r="I1912" s="271"/>
    </row>
    <row r="1913" spans="9:9" ht="15" customHeight="1" x14ac:dyDescent="0.35">
      <c r="I1913" s="271"/>
    </row>
    <row r="1914" spans="9:9" ht="15" customHeight="1" x14ac:dyDescent="0.35">
      <c r="I1914" s="271"/>
    </row>
    <row r="1915" spans="9:9" ht="15" customHeight="1" x14ac:dyDescent="0.35">
      <c r="I1915" s="271"/>
    </row>
    <row r="1916" spans="9:9" ht="15" customHeight="1" x14ac:dyDescent="0.35">
      <c r="I1916" s="271"/>
    </row>
    <row r="1917" spans="9:9" ht="15" customHeight="1" x14ac:dyDescent="0.35">
      <c r="I1917" s="271"/>
    </row>
    <row r="1918" spans="9:9" ht="15" customHeight="1" x14ac:dyDescent="0.35">
      <c r="I1918" s="271"/>
    </row>
    <row r="1919" spans="9:9" ht="15" customHeight="1" x14ac:dyDescent="0.35">
      <c r="I1919" s="271"/>
    </row>
    <row r="1920" spans="9:9" ht="15" customHeight="1" x14ac:dyDescent="0.35">
      <c r="I1920" s="271"/>
    </row>
    <row r="1921" spans="9:9" ht="15" customHeight="1" x14ac:dyDescent="0.35">
      <c r="I1921" s="271"/>
    </row>
    <row r="1922" spans="9:9" ht="15" customHeight="1" x14ac:dyDescent="0.35">
      <c r="I1922" s="271"/>
    </row>
    <row r="1923" spans="9:9" ht="15" customHeight="1" x14ac:dyDescent="0.35">
      <c r="I1923" s="271"/>
    </row>
    <row r="1924" spans="9:9" ht="15" customHeight="1" x14ac:dyDescent="0.35">
      <c r="I1924" s="271"/>
    </row>
    <row r="1925" spans="9:9" ht="15" customHeight="1" x14ac:dyDescent="0.35">
      <c r="I1925" s="271"/>
    </row>
    <row r="1926" spans="9:9" ht="15" customHeight="1" x14ac:dyDescent="0.35">
      <c r="I1926" s="271"/>
    </row>
    <row r="1927" spans="9:9" ht="15" customHeight="1" x14ac:dyDescent="0.35">
      <c r="I1927" s="271"/>
    </row>
    <row r="1928" spans="9:9" ht="15" customHeight="1" x14ac:dyDescent="0.35">
      <c r="I1928" s="271"/>
    </row>
    <row r="1929" spans="9:9" ht="15" customHeight="1" x14ac:dyDescent="0.35">
      <c r="I1929" s="271"/>
    </row>
    <row r="1930" spans="9:9" ht="15" customHeight="1" x14ac:dyDescent="0.35">
      <c r="I1930" s="271"/>
    </row>
    <row r="1931" spans="9:9" ht="15" customHeight="1" x14ac:dyDescent="0.35">
      <c r="I1931" s="271"/>
    </row>
    <row r="1932" spans="9:9" ht="15" customHeight="1" x14ac:dyDescent="0.35">
      <c r="I1932" s="271"/>
    </row>
    <row r="1933" spans="9:9" ht="15" customHeight="1" x14ac:dyDescent="0.35">
      <c r="I1933" s="271"/>
    </row>
    <row r="1934" spans="9:9" ht="15" customHeight="1" x14ac:dyDescent="0.35">
      <c r="I1934" s="271"/>
    </row>
    <row r="1935" spans="9:9" ht="15" customHeight="1" x14ac:dyDescent="0.35">
      <c r="I1935" s="271"/>
    </row>
    <row r="1936" spans="9:9" ht="15" customHeight="1" x14ac:dyDescent="0.35">
      <c r="I1936" s="271"/>
    </row>
    <row r="1937" spans="9:9" ht="15" customHeight="1" x14ac:dyDescent="0.35">
      <c r="I1937" s="271"/>
    </row>
    <row r="1938" spans="9:9" ht="15" customHeight="1" x14ac:dyDescent="0.35">
      <c r="I1938" s="271"/>
    </row>
    <row r="1939" spans="9:9" ht="15" customHeight="1" x14ac:dyDescent="0.35">
      <c r="I1939" s="271"/>
    </row>
    <row r="1940" spans="9:9" ht="15" customHeight="1" x14ac:dyDescent="0.35">
      <c r="I1940" s="271"/>
    </row>
    <row r="1941" spans="9:9" ht="15" customHeight="1" x14ac:dyDescent="0.35">
      <c r="I1941" s="271"/>
    </row>
    <row r="1942" spans="9:9" ht="15" customHeight="1" x14ac:dyDescent="0.35">
      <c r="I1942" s="271"/>
    </row>
    <row r="1943" spans="9:9" ht="15" customHeight="1" x14ac:dyDescent="0.35">
      <c r="I1943" s="271"/>
    </row>
    <row r="1944" spans="9:9" ht="15" customHeight="1" x14ac:dyDescent="0.35">
      <c r="I1944" s="271"/>
    </row>
    <row r="1945" spans="9:9" ht="15" customHeight="1" x14ac:dyDescent="0.35">
      <c r="I1945" s="271"/>
    </row>
    <row r="1946" spans="9:9" ht="15" customHeight="1" x14ac:dyDescent="0.35">
      <c r="I1946" s="271"/>
    </row>
    <row r="1947" spans="9:9" ht="15" customHeight="1" x14ac:dyDescent="0.35">
      <c r="I1947" s="271"/>
    </row>
    <row r="1948" spans="9:9" ht="15" customHeight="1" x14ac:dyDescent="0.35">
      <c r="I1948" s="271"/>
    </row>
    <row r="1949" spans="9:9" ht="15" customHeight="1" x14ac:dyDescent="0.35">
      <c r="I1949" s="271"/>
    </row>
    <row r="1950" spans="9:9" ht="15" customHeight="1" x14ac:dyDescent="0.35">
      <c r="I1950" s="271"/>
    </row>
    <row r="1951" spans="9:9" ht="15" customHeight="1" x14ac:dyDescent="0.35">
      <c r="I1951" s="271"/>
    </row>
    <row r="1952" spans="9:9" ht="15" customHeight="1" x14ac:dyDescent="0.35">
      <c r="I1952" s="271"/>
    </row>
    <row r="1953" spans="9:9" ht="15" customHeight="1" x14ac:dyDescent="0.35">
      <c r="I1953" s="271"/>
    </row>
    <row r="1954" spans="9:9" ht="15" customHeight="1" x14ac:dyDescent="0.35">
      <c r="I1954" s="271"/>
    </row>
    <row r="1955" spans="9:9" ht="15" customHeight="1" x14ac:dyDescent="0.35">
      <c r="I1955" s="271"/>
    </row>
    <row r="1956" spans="9:9" ht="15" customHeight="1" x14ac:dyDescent="0.35">
      <c r="I1956" s="271"/>
    </row>
    <row r="1957" spans="9:9" ht="15" customHeight="1" x14ac:dyDescent="0.35">
      <c r="I1957" s="271"/>
    </row>
    <row r="1958" spans="9:9" ht="15" customHeight="1" x14ac:dyDescent="0.35">
      <c r="I1958" s="271"/>
    </row>
    <row r="1959" spans="9:9" ht="15" customHeight="1" x14ac:dyDescent="0.35">
      <c r="I1959" s="271"/>
    </row>
    <row r="1960" spans="9:9" ht="15" customHeight="1" x14ac:dyDescent="0.35">
      <c r="I1960" s="271"/>
    </row>
    <row r="1961" spans="9:9" ht="15" customHeight="1" x14ac:dyDescent="0.35">
      <c r="I1961" s="271"/>
    </row>
    <row r="1962" spans="9:9" ht="15" customHeight="1" x14ac:dyDescent="0.35">
      <c r="I1962" s="271"/>
    </row>
    <row r="1963" spans="9:9" ht="15" customHeight="1" x14ac:dyDescent="0.35">
      <c r="I1963" s="271"/>
    </row>
    <row r="1964" spans="9:9" ht="15" customHeight="1" x14ac:dyDescent="0.35">
      <c r="I1964" s="271"/>
    </row>
    <row r="1965" spans="9:9" ht="15" customHeight="1" x14ac:dyDescent="0.35">
      <c r="I1965" s="271"/>
    </row>
    <row r="1966" spans="9:9" ht="15" customHeight="1" x14ac:dyDescent="0.35">
      <c r="I1966" s="271"/>
    </row>
    <row r="1967" spans="9:9" ht="15" customHeight="1" x14ac:dyDescent="0.35">
      <c r="I1967" s="271"/>
    </row>
    <row r="1968" spans="9:9" ht="15" customHeight="1" x14ac:dyDescent="0.35">
      <c r="I1968" s="271"/>
    </row>
    <row r="1969" spans="9:9" ht="15" customHeight="1" x14ac:dyDescent="0.35">
      <c r="I1969" s="271"/>
    </row>
    <row r="1970" spans="9:9" ht="15" customHeight="1" x14ac:dyDescent="0.35">
      <c r="I1970" s="271"/>
    </row>
    <row r="1971" spans="9:9" ht="15" customHeight="1" x14ac:dyDescent="0.35">
      <c r="I1971" s="271"/>
    </row>
    <row r="1972" spans="9:9" ht="15" customHeight="1" x14ac:dyDescent="0.35">
      <c r="I1972" s="271"/>
    </row>
    <row r="1973" spans="9:9" ht="15" customHeight="1" x14ac:dyDescent="0.35">
      <c r="I1973" s="271"/>
    </row>
    <row r="1974" spans="9:9" ht="15" customHeight="1" x14ac:dyDescent="0.35">
      <c r="I1974" s="271"/>
    </row>
    <row r="1975" spans="9:9" ht="15" customHeight="1" x14ac:dyDescent="0.35">
      <c r="I1975" s="271"/>
    </row>
    <row r="1976" spans="9:9" ht="15" customHeight="1" x14ac:dyDescent="0.35">
      <c r="I1976" s="271"/>
    </row>
    <row r="1977" spans="9:9" ht="15" customHeight="1" x14ac:dyDescent="0.35">
      <c r="I1977" s="271"/>
    </row>
    <row r="1978" spans="9:9" ht="15" customHeight="1" x14ac:dyDescent="0.35">
      <c r="I1978" s="271"/>
    </row>
    <row r="1979" spans="9:9" ht="15" customHeight="1" x14ac:dyDescent="0.35">
      <c r="I1979" s="271"/>
    </row>
    <row r="1980" spans="9:9" ht="15" customHeight="1" x14ac:dyDescent="0.35">
      <c r="I1980" s="271"/>
    </row>
    <row r="1981" spans="9:9" ht="15" customHeight="1" x14ac:dyDescent="0.35">
      <c r="I1981" s="271"/>
    </row>
    <row r="1982" spans="9:9" ht="15" customHeight="1" x14ac:dyDescent="0.35">
      <c r="I1982" s="271"/>
    </row>
    <row r="1983" spans="9:9" ht="15" customHeight="1" x14ac:dyDescent="0.35">
      <c r="I1983" s="271"/>
    </row>
    <row r="1984" spans="9:9" ht="15" customHeight="1" x14ac:dyDescent="0.35">
      <c r="I1984" s="271"/>
    </row>
    <row r="1985" spans="9:9" ht="15" customHeight="1" x14ac:dyDescent="0.35">
      <c r="I1985" s="271"/>
    </row>
    <row r="1986" spans="9:9" ht="15" customHeight="1" x14ac:dyDescent="0.35">
      <c r="I1986" s="271"/>
    </row>
    <row r="1987" spans="9:9" ht="15" customHeight="1" x14ac:dyDescent="0.35">
      <c r="I1987" s="271"/>
    </row>
    <row r="1988" spans="9:9" ht="15" customHeight="1" x14ac:dyDescent="0.35">
      <c r="I1988" s="271"/>
    </row>
    <row r="1989" spans="9:9" ht="15" customHeight="1" x14ac:dyDescent="0.35">
      <c r="I1989" s="271"/>
    </row>
    <row r="1990" spans="9:9" ht="15" customHeight="1" x14ac:dyDescent="0.35">
      <c r="I1990" s="271"/>
    </row>
    <row r="1991" spans="9:9" ht="15" customHeight="1" x14ac:dyDescent="0.35">
      <c r="I1991" s="271"/>
    </row>
    <row r="1992" spans="9:9" ht="15" customHeight="1" x14ac:dyDescent="0.35">
      <c r="I1992" s="271"/>
    </row>
    <row r="1993" spans="9:9" ht="15" customHeight="1" x14ac:dyDescent="0.35">
      <c r="I1993" s="271"/>
    </row>
    <row r="1994" spans="9:9" ht="15" customHeight="1" x14ac:dyDescent="0.35">
      <c r="I1994" s="271"/>
    </row>
    <row r="1995" spans="9:9" ht="15" customHeight="1" x14ac:dyDescent="0.35">
      <c r="I1995" s="271"/>
    </row>
    <row r="1996" spans="9:9" ht="15" customHeight="1" x14ac:dyDescent="0.35">
      <c r="I1996" s="271"/>
    </row>
    <row r="1997" spans="9:9" ht="15" customHeight="1" x14ac:dyDescent="0.35">
      <c r="I1997" s="271"/>
    </row>
    <row r="1998" spans="9:9" ht="15" customHeight="1" x14ac:dyDescent="0.35">
      <c r="I1998" s="271"/>
    </row>
    <row r="1999" spans="9:9" ht="15" customHeight="1" x14ac:dyDescent="0.35">
      <c r="I1999" s="271"/>
    </row>
    <row r="2000" spans="9:9" ht="15" customHeight="1" x14ac:dyDescent="0.35">
      <c r="I2000" s="271"/>
    </row>
    <row r="2001" spans="9:9" ht="15" customHeight="1" x14ac:dyDescent="0.35">
      <c r="I2001" s="271"/>
    </row>
    <row r="2002" spans="9:9" ht="15" customHeight="1" x14ac:dyDescent="0.35">
      <c r="I2002" s="271"/>
    </row>
    <row r="2003" spans="9:9" ht="15" customHeight="1" x14ac:dyDescent="0.35">
      <c r="I2003" s="271"/>
    </row>
    <row r="2004" spans="9:9" ht="15" customHeight="1" x14ac:dyDescent="0.35">
      <c r="I2004" s="271"/>
    </row>
    <row r="2005" spans="9:9" ht="15" customHeight="1" x14ac:dyDescent="0.35">
      <c r="I2005" s="271"/>
    </row>
    <row r="2006" spans="9:9" ht="15" customHeight="1" x14ac:dyDescent="0.35">
      <c r="I2006" s="271"/>
    </row>
    <row r="2007" spans="9:9" ht="15" customHeight="1" x14ac:dyDescent="0.35">
      <c r="I2007" s="271"/>
    </row>
    <row r="2008" spans="9:9" ht="15" customHeight="1" x14ac:dyDescent="0.35">
      <c r="I2008" s="271"/>
    </row>
    <row r="2009" spans="9:9" ht="15" customHeight="1" x14ac:dyDescent="0.35">
      <c r="I2009" s="271"/>
    </row>
    <row r="2010" spans="9:9" ht="15" customHeight="1" x14ac:dyDescent="0.35">
      <c r="I2010" s="271"/>
    </row>
    <row r="2011" spans="9:9" ht="15" customHeight="1" x14ac:dyDescent="0.35">
      <c r="I2011" s="271"/>
    </row>
    <row r="2012" spans="9:9" ht="15" customHeight="1" x14ac:dyDescent="0.35">
      <c r="I2012" s="271"/>
    </row>
    <row r="2013" spans="9:9" ht="15" customHeight="1" x14ac:dyDescent="0.35">
      <c r="I2013" s="271"/>
    </row>
    <row r="2014" spans="9:9" ht="15" customHeight="1" x14ac:dyDescent="0.35">
      <c r="I2014" s="271"/>
    </row>
    <row r="2015" spans="9:9" ht="15" customHeight="1" x14ac:dyDescent="0.35">
      <c r="I2015" s="271"/>
    </row>
    <row r="2016" spans="9:9" ht="15" customHeight="1" x14ac:dyDescent="0.35">
      <c r="I2016" s="271"/>
    </row>
    <row r="2017" spans="9:9" ht="15" customHeight="1" x14ac:dyDescent="0.35">
      <c r="I2017" s="271"/>
    </row>
    <row r="2018" spans="9:9" ht="15" customHeight="1" x14ac:dyDescent="0.35">
      <c r="I2018" s="271"/>
    </row>
    <row r="2019" spans="9:9" ht="15" customHeight="1" x14ac:dyDescent="0.35">
      <c r="I2019" s="271"/>
    </row>
    <row r="2020" spans="9:9" ht="15" customHeight="1" x14ac:dyDescent="0.35">
      <c r="I2020" s="271"/>
    </row>
    <row r="2021" spans="9:9" ht="15" customHeight="1" x14ac:dyDescent="0.35">
      <c r="I2021" s="271"/>
    </row>
    <row r="2022" spans="9:9" ht="15" customHeight="1" x14ac:dyDescent="0.35">
      <c r="I2022" s="271"/>
    </row>
    <row r="2023" spans="9:9" ht="15" customHeight="1" x14ac:dyDescent="0.35">
      <c r="I2023" s="271"/>
    </row>
    <row r="2024" spans="9:9" ht="15" customHeight="1" x14ac:dyDescent="0.35">
      <c r="I2024" s="271"/>
    </row>
    <row r="2025" spans="9:9" ht="15" customHeight="1" x14ac:dyDescent="0.35">
      <c r="I2025" s="271"/>
    </row>
    <row r="2026" spans="9:9" ht="15" customHeight="1" x14ac:dyDescent="0.35">
      <c r="I2026" s="271"/>
    </row>
    <row r="2027" spans="9:9" ht="15" customHeight="1" x14ac:dyDescent="0.35">
      <c r="I2027" s="271"/>
    </row>
    <row r="2028" spans="9:9" ht="15" customHeight="1" x14ac:dyDescent="0.35">
      <c r="I2028" s="271"/>
    </row>
    <row r="2029" spans="9:9" ht="15" customHeight="1" x14ac:dyDescent="0.35">
      <c r="I2029" s="271"/>
    </row>
    <row r="2030" spans="9:9" ht="15" customHeight="1" x14ac:dyDescent="0.35">
      <c r="I2030" s="271"/>
    </row>
    <row r="2031" spans="9:9" ht="15" customHeight="1" x14ac:dyDescent="0.35">
      <c r="I2031" s="271"/>
    </row>
    <row r="2032" spans="9:9" ht="15" customHeight="1" x14ac:dyDescent="0.35">
      <c r="I2032" s="271"/>
    </row>
    <row r="2033" spans="9:9" ht="15" customHeight="1" x14ac:dyDescent="0.35">
      <c r="I2033" s="271"/>
    </row>
    <row r="2034" spans="9:9" ht="15" customHeight="1" x14ac:dyDescent="0.35">
      <c r="I2034" s="271"/>
    </row>
    <row r="2035" spans="9:9" ht="15" customHeight="1" x14ac:dyDescent="0.35">
      <c r="I2035" s="271"/>
    </row>
    <row r="2036" spans="9:9" ht="15" customHeight="1" x14ac:dyDescent="0.35">
      <c r="I2036" s="271"/>
    </row>
    <row r="2037" spans="9:9" ht="15" customHeight="1" x14ac:dyDescent="0.35">
      <c r="I2037" s="271"/>
    </row>
    <row r="2038" spans="9:9" ht="15" customHeight="1" x14ac:dyDescent="0.35">
      <c r="I2038" s="271"/>
    </row>
    <row r="2039" spans="9:9" ht="15" customHeight="1" x14ac:dyDescent="0.35">
      <c r="I2039" s="271"/>
    </row>
    <row r="2040" spans="9:9" ht="15" customHeight="1" x14ac:dyDescent="0.35">
      <c r="I2040" s="271"/>
    </row>
    <row r="2041" spans="9:9" ht="15" customHeight="1" x14ac:dyDescent="0.35">
      <c r="I2041" s="271"/>
    </row>
    <row r="2042" spans="9:9" ht="15" customHeight="1" x14ac:dyDescent="0.35">
      <c r="I2042" s="271"/>
    </row>
    <row r="2043" spans="9:9" ht="15" customHeight="1" x14ac:dyDescent="0.35">
      <c r="I2043" s="271"/>
    </row>
    <row r="2044" spans="9:9" ht="15" customHeight="1" x14ac:dyDescent="0.35">
      <c r="I2044" s="271"/>
    </row>
    <row r="2045" spans="9:9" ht="15" customHeight="1" x14ac:dyDescent="0.35">
      <c r="I2045" s="271"/>
    </row>
    <row r="2046" spans="9:9" ht="15" customHeight="1" x14ac:dyDescent="0.35">
      <c r="I2046" s="271"/>
    </row>
    <row r="2047" spans="9:9" ht="15" customHeight="1" x14ac:dyDescent="0.35">
      <c r="I2047" s="271"/>
    </row>
    <row r="2048" spans="9:9" ht="15" customHeight="1" x14ac:dyDescent="0.35">
      <c r="I2048" s="271"/>
    </row>
    <row r="2049" spans="9:9" ht="15" customHeight="1" x14ac:dyDescent="0.35">
      <c r="I2049" s="271"/>
    </row>
    <row r="2050" spans="9:9" ht="15" customHeight="1" x14ac:dyDescent="0.35">
      <c r="I2050" s="271"/>
    </row>
    <row r="2051" spans="9:9" ht="15" customHeight="1" x14ac:dyDescent="0.35">
      <c r="I2051" s="271"/>
    </row>
    <row r="2052" spans="9:9" ht="15" customHeight="1" x14ac:dyDescent="0.35">
      <c r="I2052" s="271"/>
    </row>
    <row r="2053" spans="9:9" ht="15" customHeight="1" x14ac:dyDescent="0.35">
      <c r="I2053" s="271"/>
    </row>
    <row r="2054" spans="9:9" ht="15" customHeight="1" x14ac:dyDescent="0.35">
      <c r="I2054" s="271"/>
    </row>
    <row r="2055" spans="9:9" ht="15" customHeight="1" x14ac:dyDescent="0.35">
      <c r="I2055" s="271"/>
    </row>
    <row r="2056" spans="9:9" ht="15" customHeight="1" x14ac:dyDescent="0.35">
      <c r="I2056" s="271"/>
    </row>
    <row r="2057" spans="9:9" ht="15" customHeight="1" x14ac:dyDescent="0.35">
      <c r="I2057" s="271"/>
    </row>
    <row r="2058" spans="9:9" ht="15" customHeight="1" x14ac:dyDescent="0.35">
      <c r="I2058" s="271"/>
    </row>
    <row r="2059" spans="9:9" ht="15" customHeight="1" x14ac:dyDescent="0.35">
      <c r="I2059" s="271"/>
    </row>
    <row r="2060" spans="9:9" ht="15" customHeight="1" x14ac:dyDescent="0.35">
      <c r="I2060" s="271"/>
    </row>
    <row r="2061" spans="9:9" ht="15" customHeight="1" x14ac:dyDescent="0.35">
      <c r="I2061" s="271"/>
    </row>
    <row r="2062" spans="9:9" ht="15" customHeight="1" x14ac:dyDescent="0.35">
      <c r="I2062" s="271"/>
    </row>
    <row r="2063" spans="9:9" ht="15" customHeight="1" x14ac:dyDescent="0.35">
      <c r="I2063" s="271"/>
    </row>
    <row r="2064" spans="9:9" ht="15" customHeight="1" x14ac:dyDescent="0.35">
      <c r="I2064" s="271"/>
    </row>
    <row r="2065" spans="9:9" ht="15" customHeight="1" x14ac:dyDescent="0.35">
      <c r="I2065" s="271"/>
    </row>
    <row r="2066" spans="9:9" ht="15" customHeight="1" x14ac:dyDescent="0.35">
      <c r="I2066" s="271"/>
    </row>
    <row r="2067" spans="9:9" ht="15" customHeight="1" x14ac:dyDescent="0.35">
      <c r="I2067" s="271"/>
    </row>
    <row r="2068" spans="9:9" ht="15" customHeight="1" x14ac:dyDescent="0.35">
      <c r="I2068" s="271"/>
    </row>
    <row r="2069" spans="9:9" ht="15" customHeight="1" x14ac:dyDescent="0.35">
      <c r="I2069" s="271"/>
    </row>
    <row r="2070" spans="9:9" ht="15" customHeight="1" x14ac:dyDescent="0.35">
      <c r="I2070" s="271"/>
    </row>
    <row r="2071" spans="9:9" ht="15" customHeight="1" x14ac:dyDescent="0.35">
      <c r="I2071" s="271"/>
    </row>
    <row r="2072" spans="9:9" ht="15" customHeight="1" x14ac:dyDescent="0.35">
      <c r="I2072" s="271"/>
    </row>
    <row r="2073" spans="9:9" ht="15" customHeight="1" x14ac:dyDescent="0.35">
      <c r="I2073" s="271"/>
    </row>
    <row r="2074" spans="9:9" ht="15" customHeight="1" x14ac:dyDescent="0.35">
      <c r="I2074" s="271"/>
    </row>
    <row r="2075" spans="9:9" ht="15" customHeight="1" x14ac:dyDescent="0.35">
      <c r="I2075" s="271"/>
    </row>
    <row r="2076" spans="9:9" ht="15" customHeight="1" x14ac:dyDescent="0.35">
      <c r="I2076" s="271"/>
    </row>
    <row r="2077" spans="9:9" ht="15" customHeight="1" x14ac:dyDescent="0.35">
      <c r="I2077" s="271"/>
    </row>
    <row r="2078" spans="9:9" ht="15" customHeight="1" x14ac:dyDescent="0.35">
      <c r="I2078" s="271"/>
    </row>
    <row r="2079" spans="9:9" ht="15" customHeight="1" x14ac:dyDescent="0.35">
      <c r="I2079" s="271"/>
    </row>
    <row r="2080" spans="9:9" ht="15" customHeight="1" x14ac:dyDescent="0.35">
      <c r="I2080" s="271"/>
    </row>
    <row r="2081" spans="9:9" ht="15" customHeight="1" x14ac:dyDescent="0.35">
      <c r="I2081" s="271"/>
    </row>
    <row r="2082" spans="9:9" ht="15" customHeight="1" x14ac:dyDescent="0.35">
      <c r="I2082" s="271"/>
    </row>
    <row r="2083" spans="9:9" ht="15" customHeight="1" x14ac:dyDescent="0.35">
      <c r="I2083" s="271"/>
    </row>
    <row r="2084" spans="9:9" ht="15" customHeight="1" x14ac:dyDescent="0.35">
      <c r="I2084" s="271"/>
    </row>
    <row r="2085" spans="9:9" ht="15" customHeight="1" x14ac:dyDescent="0.35">
      <c r="I2085" s="271"/>
    </row>
    <row r="2086" spans="9:9" ht="15" customHeight="1" x14ac:dyDescent="0.35">
      <c r="I2086" s="271"/>
    </row>
    <row r="2087" spans="9:9" ht="15" customHeight="1" x14ac:dyDescent="0.35">
      <c r="I2087" s="271"/>
    </row>
    <row r="2088" spans="9:9" ht="15" customHeight="1" x14ac:dyDescent="0.35">
      <c r="I2088" s="271"/>
    </row>
    <row r="2089" spans="9:9" ht="15" customHeight="1" x14ac:dyDescent="0.35">
      <c r="I2089" s="271"/>
    </row>
    <row r="2090" spans="9:9" ht="15" customHeight="1" x14ac:dyDescent="0.35">
      <c r="I2090" s="271"/>
    </row>
    <row r="2091" spans="9:9" ht="15" customHeight="1" x14ac:dyDescent="0.35">
      <c r="I2091" s="271"/>
    </row>
    <row r="2092" spans="9:9" ht="15" customHeight="1" x14ac:dyDescent="0.35">
      <c r="I2092" s="271"/>
    </row>
    <row r="2093" spans="9:9" ht="15" customHeight="1" x14ac:dyDescent="0.35">
      <c r="I2093" s="271"/>
    </row>
    <row r="2094" spans="9:9" ht="15" customHeight="1" x14ac:dyDescent="0.35">
      <c r="I2094" s="271"/>
    </row>
    <row r="2095" spans="9:9" ht="15" customHeight="1" x14ac:dyDescent="0.35">
      <c r="I2095" s="271"/>
    </row>
    <row r="2096" spans="9:9" ht="15" customHeight="1" x14ac:dyDescent="0.35">
      <c r="I2096" s="271"/>
    </row>
    <row r="2097" spans="9:9" ht="15" customHeight="1" x14ac:dyDescent="0.35">
      <c r="I2097" s="271"/>
    </row>
    <row r="2098" spans="9:9" ht="15" customHeight="1" x14ac:dyDescent="0.35">
      <c r="I2098" s="271"/>
    </row>
    <row r="2099" spans="9:9" ht="15" customHeight="1" x14ac:dyDescent="0.35">
      <c r="I2099" s="271"/>
    </row>
    <row r="2100" spans="9:9" ht="15" customHeight="1" x14ac:dyDescent="0.35">
      <c r="I2100" s="271"/>
    </row>
    <row r="2101" spans="9:9" ht="15" customHeight="1" x14ac:dyDescent="0.35">
      <c r="I2101" s="271"/>
    </row>
    <row r="2102" spans="9:9" ht="15" customHeight="1" x14ac:dyDescent="0.35">
      <c r="I2102" s="271"/>
    </row>
    <row r="2103" spans="9:9" ht="15" customHeight="1" x14ac:dyDescent="0.35">
      <c r="I2103" s="271"/>
    </row>
    <row r="2104" spans="9:9" ht="15" customHeight="1" x14ac:dyDescent="0.35">
      <c r="I2104" s="271"/>
    </row>
    <row r="2105" spans="9:9" ht="15" customHeight="1" x14ac:dyDescent="0.35">
      <c r="I2105" s="271"/>
    </row>
    <row r="2106" spans="9:9" ht="15" customHeight="1" x14ac:dyDescent="0.35">
      <c r="I2106" s="271"/>
    </row>
    <row r="2107" spans="9:9" ht="15" customHeight="1" x14ac:dyDescent="0.35">
      <c r="I2107" s="271"/>
    </row>
    <row r="2108" spans="9:9" ht="15" customHeight="1" x14ac:dyDescent="0.35">
      <c r="I2108" s="271"/>
    </row>
    <row r="2109" spans="9:9" ht="15" customHeight="1" x14ac:dyDescent="0.35">
      <c r="I2109" s="271"/>
    </row>
    <row r="2110" spans="9:9" ht="15" customHeight="1" x14ac:dyDescent="0.35">
      <c r="I2110" s="271"/>
    </row>
    <row r="2111" spans="9:9" ht="15" customHeight="1" x14ac:dyDescent="0.35">
      <c r="I2111" s="271"/>
    </row>
    <row r="2112" spans="9:9" ht="15" customHeight="1" x14ac:dyDescent="0.35">
      <c r="I2112" s="271"/>
    </row>
    <row r="2113" spans="9:9" ht="15" customHeight="1" x14ac:dyDescent="0.35">
      <c r="I2113" s="271"/>
    </row>
    <row r="2114" spans="9:9" ht="15" customHeight="1" x14ac:dyDescent="0.35">
      <c r="I2114" s="271"/>
    </row>
    <row r="2115" spans="9:9" ht="15" customHeight="1" x14ac:dyDescent="0.35">
      <c r="I2115" s="271"/>
    </row>
    <row r="2116" spans="9:9" ht="15" customHeight="1" x14ac:dyDescent="0.35">
      <c r="I2116" s="271"/>
    </row>
    <row r="2117" spans="9:9" ht="15" customHeight="1" x14ac:dyDescent="0.35">
      <c r="I2117" s="271"/>
    </row>
    <row r="2118" spans="9:9" ht="15" customHeight="1" x14ac:dyDescent="0.35">
      <c r="I2118" s="271"/>
    </row>
    <row r="2119" spans="9:9" ht="15" customHeight="1" x14ac:dyDescent="0.35">
      <c r="I2119" s="271"/>
    </row>
    <row r="2120" spans="9:9" ht="15" customHeight="1" x14ac:dyDescent="0.35">
      <c r="I2120" s="271"/>
    </row>
    <row r="2121" spans="9:9" ht="15" customHeight="1" x14ac:dyDescent="0.35">
      <c r="I2121" s="271"/>
    </row>
    <row r="2122" spans="9:9" ht="15" customHeight="1" x14ac:dyDescent="0.35">
      <c r="I2122" s="271"/>
    </row>
    <row r="2123" spans="9:9" ht="15" customHeight="1" x14ac:dyDescent="0.35">
      <c r="I2123" s="271"/>
    </row>
    <row r="2124" spans="9:9" ht="15" customHeight="1" x14ac:dyDescent="0.35">
      <c r="I2124" s="271"/>
    </row>
    <row r="2125" spans="9:9" ht="15" customHeight="1" x14ac:dyDescent="0.35">
      <c r="I2125" s="271"/>
    </row>
    <row r="2126" spans="9:9" ht="15" customHeight="1" x14ac:dyDescent="0.35">
      <c r="I2126" s="271"/>
    </row>
    <row r="2127" spans="9:9" ht="15" customHeight="1" x14ac:dyDescent="0.35">
      <c r="I2127" s="271"/>
    </row>
    <row r="2128" spans="9:9" ht="15" customHeight="1" x14ac:dyDescent="0.35">
      <c r="I2128" s="271"/>
    </row>
    <row r="2129" spans="9:9" ht="15" customHeight="1" x14ac:dyDescent="0.35">
      <c r="I2129" s="271"/>
    </row>
    <row r="2130" spans="9:9" ht="15" customHeight="1" x14ac:dyDescent="0.35">
      <c r="I2130" s="271"/>
    </row>
    <row r="2131" spans="9:9" ht="15" customHeight="1" x14ac:dyDescent="0.35">
      <c r="I2131" s="271"/>
    </row>
    <row r="2132" spans="9:9" ht="15" customHeight="1" x14ac:dyDescent="0.35">
      <c r="I2132" s="271"/>
    </row>
    <row r="2133" spans="9:9" ht="15" customHeight="1" x14ac:dyDescent="0.35">
      <c r="I2133" s="271"/>
    </row>
    <row r="2134" spans="9:9" ht="15" customHeight="1" x14ac:dyDescent="0.35">
      <c r="I2134" s="271"/>
    </row>
    <row r="2135" spans="9:9" ht="15" customHeight="1" x14ac:dyDescent="0.35">
      <c r="I2135" s="271"/>
    </row>
    <row r="2136" spans="9:9" ht="15" customHeight="1" x14ac:dyDescent="0.35">
      <c r="I2136" s="271"/>
    </row>
    <row r="2137" spans="9:9" ht="15" customHeight="1" x14ac:dyDescent="0.35">
      <c r="I2137" s="271"/>
    </row>
    <row r="2138" spans="9:9" ht="15" customHeight="1" x14ac:dyDescent="0.35">
      <c r="I2138" s="271"/>
    </row>
    <row r="2139" spans="9:9" ht="15" customHeight="1" x14ac:dyDescent="0.35">
      <c r="I2139" s="271"/>
    </row>
    <row r="2140" spans="9:9" ht="15" customHeight="1" x14ac:dyDescent="0.35">
      <c r="I2140" s="271"/>
    </row>
    <row r="2141" spans="9:9" ht="15" customHeight="1" x14ac:dyDescent="0.35">
      <c r="I2141" s="271"/>
    </row>
    <row r="2142" spans="9:9" ht="15" customHeight="1" x14ac:dyDescent="0.35">
      <c r="I2142" s="271"/>
    </row>
    <row r="2143" spans="9:9" ht="15" customHeight="1" x14ac:dyDescent="0.35">
      <c r="I2143" s="271"/>
    </row>
    <row r="2144" spans="9:9" ht="15" customHeight="1" x14ac:dyDescent="0.35">
      <c r="I2144" s="271"/>
    </row>
    <row r="2145" spans="9:9" ht="15" customHeight="1" x14ac:dyDescent="0.35">
      <c r="I2145" s="271"/>
    </row>
    <row r="2146" spans="9:9" ht="15" customHeight="1" x14ac:dyDescent="0.35">
      <c r="I2146" s="271"/>
    </row>
    <row r="2147" spans="9:9" ht="15" customHeight="1" x14ac:dyDescent="0.35">
      <c r="I2147" s="271"/>
    </row>
    <row r="2148" spans="9:9" ht="15" customHeight="1" x14ac:dyDescent="0.35">
      <c r="I2148" s="271"/>
    </row>
    <row r="2149" spans="9:9" ht="15" customHeight="1" x14ac:dyDescent="0.35">
      <c r="I2149" s="271"/>
    </row>
    <row r="2150" spans="9:9" ht="15" customHeight="1" x14ac:dyDescent="0.35">
      <c r="I2150" s="271"/>
    </row>
    <row r="2151" spans="9:9" ht="15" customHeight="1" x14ac:dyDescent="0.35">
      <c r="I2151" s="271"/>
    </row>
    <row r="2152" spans="9:9" ht="15" customHeight="1" x14ac:dyDescent="0.35">
      <c r="I2152" s="271"/>
    </row>
    <row r="2153" spans="9:9" ht="15" customHeight="1" x14ac:dyDescent="0.35">
      <c r="I2153" s="271"/>
    </row>
    <row r="2154" spans="9:9" ht="15" customHeight="1" x14ac:dyDescent="0.35">
      <c r="I2154" s="271"/>
    </row>
    <row r="2155" spans="9:9" ht="15" customHeight="1" x14ac:dyDescent="0.35">
      <c r="I2155" s="271"/>
    </row>
    <row r="2156" spans="9:9" ht="15" customHeight="1" x14ac:dyDescent="0.35">
      <c r="I2156" s="271"/>
    </row>
    <row r="2157" spans="9:9" ht="15" customHeight="1" x14ac:dyDescent="0.35">
      <c r="I2157" s="271"/>
    </row>
    <row r="2158" spans="9:9" ht="15" customHeight="1" x14ac:dyDescent="0.35">
      <c r="I2158" s="271"/>
    </row>
    <row r="2159" spans="9:9" ht="15" customHeight="1" x14ac:dyDescent="0.35">
      <c r="I2159" s="271"/>
    </row>
    <row r="2160" spans="9:9" ht="15" customHeight="1" x14ac:dyDescent="0.35">
      <c r="I2160" s="271"/>
    </row>
    <row r="2161" spans="9:9" ht="15" customHeight="1" x14ac:dyDescent="0.35">
      <c r="I2161" s="271"/>
    </row>
    <row r="2162" spans="9:9" ht="15" customHeight="1" x14ac:dyDescent="0.35">
      <c r="I2162" s="271"/>
    </row>
    <row r="2163" spans="9:9" ht="15" customHeight="1" x14ac:dyDescent="0.35">
      <c r="I2163" s="271"/>
    </row>
    <row r="2164" spans="9:9" ht="15" customHeight="1" x14ac:dyDescent="0.35">
      <c r="I2164" s="271"/>
    </row>
    <row r="2165" spans="9:9" ht="15" customHeight="1" x14ac:dyDescent="0.35">
      <c r="I2165" s="271"/>
    </row>
    <row r="2166" spans="9:9" ht="15" customHeight="1" x14ac:dyDescent="0.35">
      <c r="I2166" s="271"/>
    </row>
    <row r="2167" spans="9:9" ht="15" customHeight="1" x14ac:dyDescent="0.35">
      <c r="I2167" s="271"/>
    </row>
    <row r="2168" spans="9:9" ht="15" customHeight="1" x14ac:dyDescent="0.35">
      <c r="I2168" s="271"/>
    </row>
    <row r="2169" spans="9:9" ht="15" customHeight="1" x14ac:dyDescent="0.35">
      <c r="I2169" s="271"/>
    </row>
    <row r="2170" spans="9:9" ht="15" customHeight="1" x14ac:dyDescent="0.35">
      <c r="I2170" s="271"/>
    </row>
    <row r="2171" spans="9:9" ht="15" customHeight="1" x14ac:dyDescent="0.35">
      <c r="I2171" s="271"/>
    </row>
    <row r="2172" spans="9:9" ht="15" customHeight="1" x14ac:dyDescent="0.35">
      <c r="I2172" s="271"/>
    </row>
    <row r="2173" spans="9:9" ht="15" customHeight="1" x14ac:dyDescent="0.35">
      <c r="I2173" s="271"/>
    </row>
    <row r="2174" spans="9:9" ht="15" customHeight="1" x14ac:dyDescent="0.35">
      <c r="I2174" s="271"/>
    </row>
    <row r="2175" spans="9:9" ht="15" customHeight="1" x14ac:dyDescent="0.35">
      <c r="I2175" s="271"/>
    </row>
    <row r="2176" spans="9:9" ht="15" customHeight="1" x14ac:dyDescent="0.35">
      <c r="I2176" s="271"/>
    </row>
    <row r="2177" spans="9:9" ht="15" customHeight="1" x14ac:dyDescent="0.35">
      <c r="I2177" s="271"/>
    </row>
    <row r="2178" spans="9:9" ht="15" customHeight="1" x14ac:dyDescent="0.35">
      <c r="I2178" s="271"/>
    </row>
    <row r="2179" spans="9:9" ht="15" customHeight="1" x14ac:dyDescent="0.35">
      <c r="I2179" s="271"/>
    </row>
    <row r="2180" spans="9:9" ht="15" customHeight="1" x14ac:dyDescent="0.35">
      <c r="I2180" s="271"/>
    </row>
    <row r="2181" spans="9:9" ht="15" customHeight="1" x14ac:dyDescent="0.35">
      <c r="I2181" s="271"/>
    </row>
    <row r="2182" spans="9:9" ht="15" customHeight="1" x14ac:dyDescent="0.35">
      <c r="I2182" s="271"/>
    </row>
    <row r="2183" spans="9:9" ht="15" customHeight="1" x14ac:dyDescent="0.35">
      <c r="I2183" s="271"/>
    </row>
    <row r="2184" spans="9:9" ht="15" customHeight="1" x14ac:dyDescent="0.35">
      <c r="I2184" s="271"/>
    </row>
    <row r="2185" spans="9:9" ht="15" customHeight="1" x14ac:dyDescent="0.35">
      <c r="I2185" s="271"/>
    </row>
    <row r="2186" spans="9:9" ht="15" customHeight="1" x14ac:dyDescent="0.35">
      <c r="I2186" s="271"/>
    </row>
    <row r="2187" spans="9:9" ht="15" customHeight="1" x14ac:dyDescent="0.35">
      <c r="I2187" s="271"/>
    </row>
    <row r="2188" spans="9:9" ht="15" customHeight="1" x14ac:dyDescent="0.35">
      <c r="I2188" s="271"/>
    </row>
    <row r="2189" spans="9:9" ht="15" customHeight="1" x14ac:dyDescent="0.35">
      <c r="I2189" s="271"/>
    </row>
    <row r="2190" spans="9:9" ht="15" customHeight="1" x14ac:dyDescent="0.35">
      <c r="I2190" s="271"/>
    </row>
    <row r="2191" spans="9:9" ht="15" customHeight="1" x14ac:dyDescent="0.35">
      <c r="I2191" s="271"/>
    </row>
    <row r="2192" spans="9:9" ht="15" customHeight="1" x14ac:dyDescent="0.35">
      <c r="I2192" s="271"/>
    </row>
    <row r="2193" spans="9:9" ht="15" customHeight="1" x14ac:dyDescent="0.35">
      <c r="I2193" s="271"/>
    </row>
    <row r="2194" spans="9:9" ht="15" customHeight="1" x14ac:dyDescent="0.35">
      <c r="I2194" s="271"/>
    </row>
    <row r="2195" spans="9:9" ht="15" customHeight="1" x14ac:dyDescent="0.35">
      <c r="I2195" s="271"/>
    </row>
    <row r="2196" spans="9:9" ht="15" customHeight="1" x14ac:dyDescent="0.35">
      <c r="I2196" s="271"/>
    </row>
    <row r="2197" spans="9:9" ht="15" customHeight="1" x14ac:dyDescent="0.35">
      <c r="I2197" s="271"/>
    </row>
    <row r="2198" spans="9:9" ht="15" customHeight="1" x14ac:dyDescent="0.35">
      <c r="I2198" s="271"/>
    </row>
    <row r="2199" spans="9:9" ht="15" customHeight="1" x14ac:dyDescent="0.35">
      <c r="I2199" s="271"/>
    </row>
    <row r="2200" spans="9:9" ht="15" customHeight="1" x14ac:dyDescent="0.35">
      <c r="I2200" s="271"/>
    </row>
    <row r="2201" spans="9:9" ht="15" customHeight="1" x14ac:dyDescent="0.35">
      <c r="I2201" s="271"/>
    </row>
    <row r="2202" spans="9:9" ht="15" customHeight="1" x14ac:dyDescent="0.35">
      <c r="I2202" s="271"/>
    </row>
    <row r="2203" spans="9:9" ht="15" customHeight="1" x14ac:dyDescent="0.35">
      <c r="I2203" s="271"/>
    </row>
    <row r="2204" spans="9:9" ht="15" customHeight="1" x14ac:dyDescent="0.35">
      <c r="I2204" s="271"/>
    </row>
    <row r="2205" spans="9:9" ht="15" customHeight="1" x14ac:dyDescent="0.35">
      <c r="I2205" s="271"/>
    </row>
    <row r="2206" spans="9:9" ht="15" customHeight="1" x14ac:dyDescent="0.35">
      <c r="I2206" s="271"/>
    </row>
    <row r="2207" spans="9:9" ht="15" customHeight="1" x14ac:dyDescent="0.35">
      <c r="I2207" s="271"/>
    </row>
    <row r="2208" spans="9:9" ht="15" customHeight="1" x14ac:dyDescent="0.35">
      <c r="I2208" s="271"/>
    </row>
    <row r="2209" spans="9:9" ht="15" customHeight="1" x14ac:dyDescent="0.35">
      <c r="I2209" s="271"/>
    </row>
    <row r="2210" spans="9:9" ht="15" customHeight="1" x14ac:dyDescent="0.35">
      <c r="I2210" s="271"/>
    </row>
    <row r="2211" spans="9:9" ht="15" customHeight="1" x14ac:dyDescent="0.35">
      <c r="I2211" s="271"/>
    </row>
    <row r="2212" spans="9:9" ht="15" customHeight="1" x14ac:dyDescent="0.35">
      <c r="I2212" s="271"/>
    </row>
    <row r="2213" spans="9:9" ht="15" customHeight="1" x14ac:dyDescent="0.35">
      <c r="I2213" s="271"/>
    </row>
    <row r="2214" spans="9:9" ht="15" customHeight="1" x14ac:dyDescent="0.35">
      <c r="I2214" s="271"/>
    </row>
    <row r="2215" spans="9:9" ht="15" customHeight="1" x14ac:dyDescent="0.35">
      <c r="I2215" s="271"/>
    </row>
    <row r="2216" spans="9:9" ht="15" customHeight="1" x14ac:dyDescent="0.35">
      <c r="I2216" s="271"/>
    </row>
    <row r="2217" spans="9:9" ht="15" customHeight="1" x14ac:dyDescent="0.35">
      <c r="I2217" s="271"/>
    </row>
    <row r="2218" spans="9:9" ht="15" customHeight="1" x14ac:dyDescent="0.35">
      <c r="I2218" s="271"/>
    </row>
    <row r="2219" spans="9:9" ht="15" customHeight="1" x14ac:dyDescent="0.35">
      <c r="I2219" s="271"/>
    </row>
    <row r="2220" spans="9:9" ht="15" customHeight="1" x14ac:dyDescent="0.35">
      <c r="I2220" s="271"/>
    </row>
    <row r="2221" spans="9:9" ht="15" customHeight="1" x14ac:dyDescent="0.35">
      <c r="I2221" s="271"/>
    </row>
    <row r="2222" spans="9:9" ht="15" customHeight="1" x14ac:dyDescent="0.35">
      <c r="I2222" s="271"/>
    </row>
    <row r="2223" spans="9:9" ht="15" customHeight="1" x14ac:dyDescent="0.35">
      <c r="I2223" s="271"/>
    </row>
    <row r="2224" spans="9:9" ht="15" customHeight="1" x14ac:dyDescent="0.35">
      <c r="I2224" s="271"/>
    </row>
    <row r="2225" spans="9:9" ht="15" customHeight="1" x14ac:dyDescent="0.35">
      <c r="I2225" s="271"/>
    </row>
    <row r="2226" spans="9:9" ht="15" customHeight="1" x14ac:dyDescent="0.35">
      <c r="I2226" s="271"/>
    </row>
    <row r="2227" spans="9:9" ht="15" customHeight="1" x14ac:dyDescent="0.35">
      <c r="I2227" s="271"/>
    </row>
    <row r="2228" spans="9:9" ht="15" customHeight="1" x14ac:dyDescent="0.35">
      <c r="I2228" s="271"/>
    </row>
    <row r="2229" spans="9:9" ht="15" customHeight="1" x14ac:dyDescent="0.35">
      <c r="I2229" s="271"/>
    </row>
    <row r="2230" spans="9:9" ht="15" customHeight="1" x14ac:dyDescent="0.35">
      <c r="I2230" s="271"/>
    </row>
    <row r="2231" spans="9:9" ht="15" customHeight="1" x14ac:dyDescent="0.35">
      <c r="I2231" s="271"/>
    </row>
    <row r="2232" spans="9:9" ht="15" customHeight="1" x14ac:dyDescent="0.35">
      <c r="I2232" s="271"/>
    </row>
    <row r="2233" spans="9:9" ht="15" customHeight="1" x14ac:dyDescent="0.35">
      <c r="I2233" s="271"/>
    </row>
    <row r="2234" spans="9:9" ht="15" customHeight="1" x14ac:dyDescent="0.35">
      <c r="I2234" s="271"/>
    </row>
    <row r="2235" spans="9:9" ht="15" customHeight="1" x14ac:dyDescent="0.35">
      <c r="I2235" s="271"/>
    </row>
    <row r="2236" spans="9:9" ht="15" customHeight="1" x14ac:dyDescent="0.35">
      <c r="I2236" s="271"/>
    </row>
    <row r="2237" spans="9:9" ht="15" customHeight="1" x14ac:dyDescent="0.35">
      <c r="I2237" s="271"/>
    </row>
    <row r="2238" spans="9:9" ht="15" customHeight="1" x14ac:dyDescent="0.35">
      <c r="I2238" s="271"/>
    </row>
    <row r="2239" spans="9:9" ht="15" customHeight="1" x14ac:dyDescent="0.35">
      <c r="I2239" s="271"/>
    </row>
    <row r="2240" spans="9:9" ht="15" customHeight="1" x14ac:dyDescent="0.35">
      <c r="I2240" s="271"/>
    </row>
    <row r="2241" spans="9:9" ht="15" customHeight="1" x14ac:dyDescent="0.35">
      <c r="I2241" s="271"/>
    </row>
    <row r="2242" spans="9:9" ht="15" customHeight="1" x14ac:dyDescent="0.35">
      <c r="I2242" s="271"/>
    </row>
    <row r="2243" spans="9:9" ht="15" customHeight="1" x14ac:dyDescent="0.35">
      <c r="I2243" s="271"/>
    </row>
    <row r="2244" spans="9:9" ht="15" customHeight="1" x14ac:dyDescent="0.35">
      <c r="I2244" s="271"/>
    </row>
    <row r="2245" spans="9:9" ht="15" customHeight="1" x14ac:dyDescent="0.35">
      <c r="I2245" s="271"/>
    </row>
    <row r="2246" spans="9:9" ht="15" customHeight="1" x14ac:dyDescent="0.35">
      <c r="I2246" s="271"/>
    </row>
    <row r="2247" spans="9:9" ht="15" customHeight="1" x14ac:dyDescent="0.35">
      <c r="I2247" s="271"/>
    </row>
    <row r="2248" spans="9:9" ht="15" customHeight="1" x14ac:dyDescent="0.35">
      <c r="I2248" s="271"/>
    </row>
    <row r="2249" spans="9:9" ht="15" customHeight="1" x14ac:dyDescent="0.35">
      <c r="I2249" s="271"/>
    </row>
    <row r="2250" spans="9:9" ht="15" customHeight="1" x14ac:dyDescent="0.35">
      <c r="I2250" s="271"/>
    </row>
    <row r="2251" spans="9:9" ht="15" customHeight="1" x14ac:dyDescent="0.35">
      <c r="I2251" s="271"/>
    </row>
    <row r="2252" spans="9:9" ht="15" customHeight="1" x14ac:dyDescent="0.35">
      <c r="I2252" s="271"/>
    </row>
    <row r="2253" spans="9:9" ht="15" customHeight="1" x14ac:dyDescent="0.35">
      <c r="I2253" s="271"/>
    </row>
    <row r="2254" spans="9:9" ht="15" customHeight="1" x14ac:dyDescent="0.35">
      <c r="I2254" s="271"/>
    </row>
    <row r="2255" spans="9:9" ht="15" customHeight="1" x14ac:dyDescent="0.35">
      <c r="I2255" s="271"/>
    </row>
    <row r="2256" spans="9:9" ht="15" customHeight="1" x14ac:dyDescent="0.35">
      <c r="I2256" s="271"/>
    </row>
    <row r="2257" spans="9:9" ht="15" customHeight="1" x14ac:dyDescent="0.35">
      <c r="I2257" s="271"/>
    </row>
    <row r="2258" spans="9:9" ht="15" customHeight="1" x14ac:dyDescent="0.35">
      <c r="I2258" s="271"/>
    </row>
    <row r="2259" spans="9:9" ht="15" customHeight="1" x14ac:dyDescent="0.35">
      <c r="I2259" s="271"/>
    </row>
    <row r="2260" spans="9:9" ht="15" customHeight="1" x14ac:dyDescent="0.35">
      <c r="I2260" s="271"/>
    </row>
    <row r="2261" spans="9:9" ht="15" customHeight="1" x14ac:dyDescent="0.35">
      <c r="I2261" s="271"/>
    </row>
    <row r="2262" spans="9:9" ht="15" customHeight="1" x14ac:dyDescent="0.35">
      <c r="I2262" s="271"/>
    </row>
    <row r="2263" spans="9:9" ht="15" customHeight="1" x14ac:dyDescent="0.35">
      <c r="I2263" s="271"/>
    </row>
    <row r="2264" spans="9:9" ht="15" customHeight="1" x14ac:dyDescent="0.35">
      <c r="I2264" s="271"/>
    </row>
    <row r="2265" spans="9:9" ht="15" customHeight="1" x14ac:dyDescent="0.35">
      <c r="I2265" s="271"/>
    </row>
    <row r="2266" spans="9:9" ht="15" customHeight="1" x14ac:dyDescent="0.35">
      <c r="I2266" s="271"/>
    </row>
    <row r="2267" spans="9:9" ht="15" customHeight="1" x14ac:dyDescent="0.35">
      <c r="I2267" s="271"/>
    </row>
    <row r="2268" spans="9:9" ht="15" customHeight="1" x14ac:dyDescent="0.35">
      <c r="I2268" s="271"/>
    </row>
    <row r="2269" spans="9:9" ht="15" customHeight="1" x14ac:dyDescent="0.35">
      <c r="I2269" s="271"/>
    </row>
    <row r="2270" spans="9:9" ht="15" customHeight="1" x14ac:dyDescent="0.35">
      <c r="I2270" s="271"/>
    </row>
    <row r="2271" spans="9:9" ht="15" customHeight="1" x14ac:dyDescent="0.35">
      <c r="I2271" s="271"/>
    </row>
    <row r="2272" spans="9:9" ht="15" customHeight="1" x14ac:dyDescent="0.35">
      <c r="I2272" s="271"/>
    </row>
    <row r="2273" spans="9:9" ht="15" customHeight="1" x14ac:dyDescent="0.35">
      <c r="I2273" s="271"/>
    </row>
    <row r="2274" spans="9:9" ht="15" customHeight="1" x14ac:dyDescent="0.35">
      <c r="I2274" s="271"/>
    </row>
    <row r="2275" spans="9:9" ht="15" customHeight="1" x14ac:dyDescent="0.35">
      <c r="I2275" s="271"/>
    </row>
    <row r="2276" spans="9:9" ht="15" customHeight="1" x14ac:dyDescent="0.35">
      <c r="I2276" s="271"/>
    </row>
    <row r="2277" spans="9:9" ht="15" customHeight="1" x14ac:dyDescent="0.35">
      <c r="I2277" s="271"/>
    </row>
    <row r="2278" spans="9:9" ht="15" customHeight="1" x14ac:dyDescent="0.35">
      <c r="I2278" s="271"/>
    </row>
    <row r="2279" spans="9:9" ht="15" customHeight="1" x14ac:dyDescent="0.35">
      <c r="I2279" s="271"/>
    </row>
    <row r="2280" spans="9:9" ht="15" customHeight="1" x14ac:dyDescent="0.35">
      <c r="I2280" s="271"/>
    </row>
    <row r="2281" spans="9:9" ht="15" customHeight="1" x14ac:dyDescent="0.35">
      <c r="I2281" s="271"/>
    </row>
    <row r="2282" spans="9:9" ht="15" customHeight="1" x14ac:dyDescent="0.35">
      <c r="I2282" s="271"/>
    </row>
    <row r="2283" spans="9:9" ht="15" customHeight="1" x14ac:dyDescent="0.35">
      <c r="I2283" s="271"/>
    </row>
    <row r="2284" spans="9:9" ht="15" customHeight="1" x14ac:dyDescent="0.35">
      <c r="I2284" s="271"/>
    </row>
    <row r="2285" spans="9:9" ht="15" customHeight="1" x14ac:dyDescent="0.35">
      <c r="I2285" s="271"/>
    </row>
    <row r="2286" spans="9:9" ht="15" customHeight="1" x14ac:dyDescent="0.35">
      <c r="I2286" s="271"/>
    </row>
    <row r="2287" spans="9:9" ht="15" customHeight="1" x14ac:dyDescent="0.35">
      <c r="I2287" s="271"/>
    </row>
    <row r="2288" spans="9:9" ht="15" customHeight="1" x14ac:dyDescent="0.35">
      <c r="I2288" s="271"/>
    </row>
    <row r="2289" spans="9:9" ht="15" customHeight="1" x14ac:dyDescent="0.35">
      <c r="I2289" s="271"/>
    </row>
    <row r="2290" spans="9:9" ht="15" customHeight="1" x14ac:dyDescent="0.35">
      <c r="I2290" s="271"/>
    </row>
    <row r="2291" spans="9:9" ht="15" customHeight="1" x14ac:dyDescent="0.35">
      <c r="I2291" s="271"/>
    </row>
    <row r="2292" spans="9:9" ht="15" customHeight="1" x14ac:dyDescent="0.35">
      <c r="I2292" s="271"/>
    </row>
    <row r="2293" spans="9:9" ht="15" customHeight="1" x14ac:dyDescent="0.35">
      <c r="I2293" s="271"/>
    </row>
    <row r="2294" spans="9:9" ht="15" customHeight="1" x14ac:dyDescent="0.35">
      <c r="I2294" s="271"/>
    </row>
    <row r="2295" spans="9:9" ht="15" customHeight="1" x14ac:dyDescent="0.35">
      <c r="I2295" s="271"/>
    </row>
    <row r="2296" spans="9:9" ht="15" customHeight="1" x14ac:dyDescent="0.35">
      <c r="I2296" s="271"/>
    </row>
    <row r="2297" spans="9:9" ht="15" customHeight="1" x14ac:dyDescent="0.35">
      <c r="I2297" s="271"/>
    </row>
    <row r="2298" spans="9:9" ht="15" customHeight="1" x14ac:dyDescent="0.35">
      <c r="I2298" s="271"/>
    </row>
    <row r="2299" spans="9:9" ht="15" customHeight="1" x14ac:dyDescent="0.35">
      <c r="I2299" s="271"/>
    </row>
    <row r="2300" spans="9:9" ht="15" customHeight="1" x14ac:dyDescent="0.35">
      <c r="I2300" s="271"/>
    </row>
    <row r="2301" spans="9:9" ht="15" customHeight="1" x14ac:dyDescent="0.35">
      <c r="I2301" s="271"/>
    </row>
    <row r="2302" spans="9:9" ht="15" customHeight="1" x14ac:dyDescent="0.35">
      <c r="I2302" s="271"/>
    </row>
    <row r="2303" spans="9:9" ht="15" customHeight="1" x14ac:dyDescent="0.35">
      <c r="I2303" s="271"/>
    </row>
    <row r="2304" spans="9:9" ht="15" customHeight="1" x14ac:dyDescent="0.35">
      <c r="I2304" s="271"/>
    </row>
    <row r="2305" spans="9:9" ht="15" customHeight="1" x14ac:dyDescent="0.35">
      <c r="I2305" s="271"/>
    </row>
    <row r="2306" spans="9:9" ht="15" customHeight="1" x14ac:dyDescent="0.35">
      <c r="I2306" s="271"/>
    </row>
    <row r="2307" spans="9:9" ht="15" customHeight="1" x14ac:dyDescent="0.35">
      <c r="I2307" s="271"/>
    </row>
    <row r="2308" spans="9:9" ht="15" customHeight="1" x14ac:dyDescent="0.35">
      <c r="I2308" s="271"/>
    </row>
    <row r="2309" spans="9:9" ht="15" customHeight="1" x14ac:dyDescent="0.35">
      <c r="I2309" s="271"/>
    </row>
    <row r="2310" spans="9:9" ht="15" customHeight="1" x14ac:dyDescent="0.35">
      <c r="I2310" s="271"/>
    </row>
    <row r="2311" spans="9:9" ht="15" customHeight="1" x14ac:dyDescent="0.35">
      <c r="I2311" s="271"/>
    </row>
    <row r="2312" spans="9:9" ht="15" customHeight="1" x14ac:dyDescent="0.35">
      <c r="I2312" s="271"/>
    </row>
    <row r="2313" spans="9:9" ht="15" customHeight="1" x14ac:dyDescent="0.35">
      <c r="I2313" s="271"/>
    </row>
    <row r="2314" spans="9:9" ht="15" customHeight="1" x14ac:dyDescent="0.35">
      <c r="I2314" s="271"/>
    </row>
    <row r="2315" spans="9:9" ht="15" customHeight="1" x14ac:dyDescent="0.35">
      <c r="I2315" s="271"/>
    </row>
    <row r="2316" spans="9:9" ht="15" customHeight="1" x14ac:dyDescent="0.35">
      <c r="I2316" s="271"/>
    </row>
    <row r="2317" spans="9:9" ht="15" customHeight="1" x14ac:dyDescent="0.35">
      <c r="I2317" s="271"/>
    </row>
    <row r="2318" spans="9:9" ht="15" customHeight="1" x14ac:dyDescent="0.35">
      <c r="I2318" s="271"/>
    </row>
    <row r="2319" spans="9:9" ht="15" customHeight="1" x14ac:dyDescent="0.35">
      <c r="I2319" s="271"/>
    </row>
    <row r="2320" spans="9:9" ht="15" customHeight="1" x14ac:dyDescent="0.35">
      <c r="I2320" s="271"/>
    </row>
    <row r="2321" spans="9:9" ht="15" customHeight="1" x14ac:dyDescent="0.35">
      <c r="I2321" s="271"/>
    </row>
    <row r="2322" spans="9:9" ht="15" customHeight="1" x14ac:dyDescent="0.35">
      <c r="I2322" s="271"/>
    </row>
    <row r="2323" spans="9:9" ht="15" customHeight="1" x14ac:dyDescent="0.35">
      <c r="I2323" s="271"/>
    </row>
    <row r="2324" spans="9:9" ht="15" customHeight="1" x14ac:dyDescent="0.35">
      <c r="I2324" s="271"/>
    </row>
    <row r="2325" spans="9:9" ht="15" customHeight="1" x14ac:dyDescent="0.35">
      <c r="I2325" s="271"/>
    </row>
    <row r="2326" spans="9:9" ht="15" customHeight="1" x14ac:dyDescent="0.35">
      <c r="I2326" s="271"/>
    </row>
    <row r="2327" spans="9:9" ht="15" customHeight="1" x14ac:dyDescent="0.35">
      <c r="I2327" s="271"/>
    </row>
    <row r="2328" spans="9:9" ht="15" customHeight="1" x14ac:dyDescent="0.35">
      <c r="I2328" s="271"/>
    </row>
    <row r="2329" spans="9:9" ht="15" customHeight="1" x14ac:dyDescent="0.35">
      <c r="I2329" s="271"/>
    </row>
    <row r="2330" spans="9:9" ht="15" customHeight="1" x14ac:dyDescent="0.35">
      <c r="I2330" s="271"/>
    </row>
    <row r="2331" spans="9:9" ht="15" customHeight="1" x14ac:dyDescent="0.35">
      <c r="I2331" s="271"/>
    </row>
    <row r="2332" spans="9:9" ht="15" customHeight="1" x14ac:dyDescent="0.35">
      <c r="I2332" s="271"/>
    </row>
    <row r="2333" spans="9:9" ht="15" customHeight="1" x14ac:dyDescent="0.35">
      <c r="I2333" s="271"/>
    </row>
    <row r="2334" spans="9:9" ht="15" customHeight="1" x14ac:dyDescent="0.35">
      <c r="I2334" s="271"/>
    </row>
    <row r="2335" spans="9:9" ht="15" customHeight="1" x14ac:dyDescent="0.35">
      <c r="I2335" s="271"/>
    </row>
    <row r="2336" spans="9:9" ht="15" customHeight="1" x14ac:dyDescent="0.35">
      <c r="I2336" s="271"/>
    </row>
    <row r="2337" spans="9:9" ht="15" customHeight="1" x14ac:dyDescent="0.35">
      <c r="I2337" s="271"/>
    </row>
    <row r="2338" spans="9:9" ht="15" customHeight="1" x14ac:dyDescent="0.35">
      <c r="I2338" s="271"/>
    </row>
    <row r="2339" spans="9:9" ht="15" customHeight="1" x14ac:dyDescent="0.35">
      <c r="I2339" s="271"/>
    </row>
    <row r="2340" spans="9:9" ht="15" customHeight="1" x14ac:dyDescent="0.35">
      <c r="I2340" s="271"/>
    </row>
    <row r="2341" spans="9:9" ht="15" customHeight="1" x14ac:dyDescent="0.35">
      <c r="I2341" s="271"/>
    </row>
    <row r="2342" spans="9:9" ht="15" customHeight="1" x14ac:dyDescent="0.35">
      <c r="I2342" s="271"/>
    </row>
    <row r="2343" spans="9:9" ht="15" customHeight="1" x14ac:dyDescent="0.35">
      <c r="I2343" s="271"/>
    </row>
    <row r="2344" spans="9:9" ht="15" customHeight="1" x14ac:dyDescent="0.35">
      <c r="I2344" s="271"/>
    </row>
    <row r="2345" spans="9:9" ht="15" customHeight="1" x14ac:dyDescent="0.35">
      <c r="I2345" s="271"/>
    </row>
    <row r="2346" spans="9:9" ht="15" customHeight="1" x14ac:dyDescent="0.35">
      <c r="I2346" s="271"/>
    </row>
    <row r="2347" spans="9:9" ht="15" customHeight="1" x14ac:dyDescent="0.35">
      <c r="I2347" s="271"/>
    </row>
    <row r="2348" spans="9:9" ht="15" customHeight="1" x14ac:dyDescent="0.35">
      <c r="I2348" s="271"/>
    </row>
    <row r="2349" spans="9:9" ht="15" customHeight="1" x14ac:dyDescent="0.35">
      <c r="I2349" s="271"/>
    </row>
    <row r="2350" spans="9:9" ht="15" customHeight="1" x14ac:dyDescent="0.35">
      <c r="I2350" s="271"/>
    </row>
    <row r="2351" spans="9:9" ht="15" customHeight="1" x14ac:dyDescent="0.35">
      <c r="I2351" s="271"/>
    </row>
    <row r="2352" spans="9:9" ht="15" customHeight="1" x14ac:dyDescent="0.35">
      <c r="I2352" s="271"/>
    </row>
    <row r="2353" spans="9:9" ht="15" customHeight="1" x14ac:dyDescent="0.35">
      <c r="I2353" s="271"/>
    </row>
    <row r="2354" spans="9:9" ht="15" customHeight="1" x14ac:dyDescent="0.35">
      <c r="I2354" s="271"/>
    </row>
    <row r="2355" spans="9:9" ht="15" customHeight="1" x14ac:dyDescent="0.35">
      <c r="I2355" s="271"/>
    </row>
    <row r="2356" spans="9:9" ht="15" customHeight="1" x14ac:dyDescent="0.35">
      <c r="I2356" s="271"/>
    </row>
    <row r="2357" spans="9:9" ht="15" customHeight="1" x14ac:dyDescent="0.35">
      <c r="I2357" s="271"/>
    </row>
    <row r="2358" spans="9:9" ht="15" customHeight="1" x14ac:dyDescent="0.35">
      <c r="I2358" s="271"/>
    </row>
    <row r="2359" spans="9:9" ht="15" customHeight="1" x14ac:dyDescent="0.35">
      <c r="I2359" s="271"/>
    </row>
    <row r="2360" spans="9:9" ht="15" customHeight="1" x14ac:dyDescent="0.35">
      <c r="I2360" s="271"/>
    </row>
    <row r="2361" spans="9:9" ht="15" customHeight="1" x14ac:dyDescent="0.35">
      <c r="I2361" s="271"/>
    </row>
    <row r="2362" spans="9:9" ht="15" customHeight="1" x14ac:dyDescent="0.35">
      <c r="I2362" s="271"/>
    </row>
    <row r="2363" spans="9:9" ht="15" customHeight="1" x14ac:dyDescent="0.35">
      <c r="I2363" s="271"/>
    </row>
    <row r="2364" spans="9:9" ht="15" customHeight="1" x14ac:dyDescent="0.35">
      <c r="I2364" s="271"/>
    </row>
    <row r="2365" spans="9:9" ht="15" customHeight="1" x14ac:dyDescent="0.35">
      <c r="I2365" s="271"/>
    </row>
    <row r="2366" spans="9:9" ht="15" customHeight="1" x14ac:dyDescent="0.35">
      <c r="I2366" s="271"/>
    </row>
    <row r="2367" spans="9:9" ht="15" customHeight="1" x14ac:dyDescent="0.35">
      <c r="I2367" s="271"/>
    </row>
    <row r="2368" spans="9:9" ht="15" customHeight="1" x14ac:dyDescent="0.35">
      <c r="I2368" s="271"/>
    </row>
    <row r="2369" spans="9:9" ht="15" customHeight="1" x14ac:dyDescent="0.35">
      <c r="I2369" s="271"/>
    </row>
    <row r="2370" spans="9:9" ht="15" customHeight="1" x14ac:dyDescent="0.35">
      <c r="I2370" s="271"/>
    </row>
    <row r="2371" spans="9:9" ht="15" customHeight="1" x14ac:dyDescent="0.35">
      <c r="I2371" s="271"/>
    </row>
    <row r="2372" spans="9:9" ht="15" customHeight="1" x14ac:dyDescent="0.35">
      <c r="I2372" s="271"/>
    </row>
    <row r="2373" spans="9:9" ht="15" customHeight="1" x14ac:dyDescent="0.35">
      <c r="I2373" s="271"/>
    </row>
    <row r="2374" spans="9:9" ht="15" customHeight="1" x14ac:dyDescent="0.35">
      <c r="I2374" s="271"/>
    </row>
    <row r="2375" spans="9:9" ht="15" customHeight="1" x14ac:dyDescent="0.35">
      <c r="I2375" s="271"/>
    </row>
    <row r="2376" spans="9:9" ht="15" customHeight="1" x14ac:dyDescent="0.35">
      <c r="I2376" s="271"/>
    </row>
    <row r="2377" spans="9:9" ht="15" customHeight="1" x14ac:dyDescent="0.35">
      <c r="I2377" s="271"/>
    </row>
    <row r="2378" spans="9:9" ht="15" customHeight="1" x14ac:dyDescent="0.35">
      <c r="I2378" s="271"/>
    </row>
    <row r="2379" spans="9:9" ht="15" customHeight="1" x14ac:dyDescent="0.35">
      <c r="I2379" s="271"/>
    </row>
    <row r="2380" spans="9:9" ht="15" customHeight="1" x14ac:dyDescent="0.35">
      <c r="I2380" s="271"/>
    </row>
    <row r="2381" spans="9:9" ht="15" customHeight="1" x14ac:dyDescent="0.35">
      <c r="I2381" s="271"/>
    </row>
    <row r="2382" spans="9:9" ht="15" customHeight="1" x14ac:dyDescent="0.35">
      <c r="I2382" s="271"/>
    </row>
    <row r="2383" spans="9:9" ht="15" customHeight="1" x14ac:dyDescent="0.35">
      <c r="I2383" s="271"/>
    </row>
    <row r="2384" spans="9:9" ht="15" customHeight="1" x14ac:dyDescent="0.35">
      <c r="I2384" s="271"/>
    </row>
    <row r="2385" spans="9:9" ht="15" customHeight="1" x14ac:dyDescent="0.35">
      <c r="I2385" s="271"/>
    </row>
    <row r="2386" spans="9:9" ht="15" customHeight="1" x14ac:dyDescent="0.35">
      <c r="I2386" s="271"/>
    </row>
    <row r="2387" spans="9:9" ht="15" customHeight="1" x14ac:dyDescent="0.35">
      <c r="I2387" s="271"/>
    </row>
    <row r="2388" spans="9:9" ht="15" customHeight="1" x14ac:dyDescent="0.35">
      <c r="I2388" s="271"/>
    </row>
    <row r="2389" spans="9:9" ht="15" customHeight="1" x14ac:dyDescent="0.35">
      <c r="I2389" s="271"/>
    </row>
    <row r="2390" spans="9:9" ht="15" customHeight="1" x14ac:dyDescent="0.35">
      <c r="I2390" s="271"/>
    </row>
    <row r="2391" spans="9:9" ht="15" customHeight="1" x14ac:dyDescent="0.35">
      <c r="I2391" s="271"/>
    </row>
    <row r="2392" spans="9:9" ht="15" customHeight="1" x14ac:dyDescent="0.35">
      <c r="I2392" s="271"/>
    </row>
    <row r="2393" spans="9:9" ht="15" customHeight="1" x14ac:dyDescent="0.35">
      <c r="I2393" s="271"/>
    </row>
    <row r="2394" spans="9:9" ht="15" customHeight="1" x14ac:dyDescent="0.35">
      <c r="I2394" s="271"/>
    </row>
    <row r="2395" spans="9:9" ht="15" customHeight="1" x14ac:dyDescent="0.35">
      <c r="I2395" s="271"/>
    </row>
    <row r="2396" spans="9:9" ht="15" customHeight="1" x14ac:dyDescent="0.35">
      <c r="I2396" s="271"/>
    </row>
    <row r="2397" spans="9:9" ht="15" customHeight="1" x14ac:dyDescent="0.35">
      <c r="I2397" s="271"/>
    </row>
    <row r="2398" spans="9:9" ht="15" customHeight="1" x14ac:dyDescent="0.35">
      <c r="I2398" s="271"/>
    </row>
    <row r="2399" spans="9:9" ht="15" customHeight="1" x14ac:dyDescent="0.35">
      <c r="I2399" s="271"/>
    </row>
    <row r="2400" spans="9:9" ht="15" customHeight="1" x14ac:dyDescent="0.35">
      <c r="I2400" s="271"/>
    </row>
    <row r="2401" spans="9:9" ht="15" customHeight="1" x14ac:dyDescent="0.35">
      <c r="I2401" s="271"/>
    </row>
    <row r="2402" spans="9:9" ht="15" customHeight="1" x14ac:dyDescent="0.35">
      <c r="I2402" s="271"/>
    </row>
    <row r="2403" spans="9:9" ht="15" customHeight="1" x14ac:dyDescent="0.35">
      <c r="I2403" s="271"/>
    </row>
    <row r="2404" spans="9:9" ht="15" customHeight="1" x14ac:dyDescent="0.35">
      <c r="I2404" s="271"/>
    </row>
    <row r="2405" spans="9:9" ht="15" customHeight="1" x14ac:dyDescent="0.35">
      <c r="I2405" s="271"/>
    </row>
    <row r="2406" spans="9:9" ht="15" customHeight="1" x14ac:dyDescent="0.35">
      <c r="I2406" s="271"/>
    </row>
    <row r="2407" spans="9:9" ht="15" customHeight="1" x14ac:dyDescent="0.35">
      <c r="I2407" s="271"/>
    </row>
    <row r="2408" spans="9:9" ht="15" customHeight="1" x14ac:dyDescent="0.35">
      <c r="I2408" s="271"/>
    </row>
    <row r="2409" spans="9:9" ht="15" customHeight="1" x14ac:dyDescent="0.35">
      <c r="I2409" s="271"/>
    </row>
    <row r="2410" spans="9:9" ht="15" customHeight="1" x14ac:dyDescent="0.35">
      <c r="I2410" s="271"/>
    </row>
    <row r="2411" spans="9:9" ht="15" customHeight="1" x14ac:dyDescent="0.35">
      <c r="I2411" s="271"/>
    </row>
    <row r="2412" spans="9:9" ht="15" customHeight="1" x14ac:dyDescent="0.35">
      <c r="I2412" s="271"/>
    </row>
    <row r="2413" spans="9:9" ht="15" customHeight="1" x14ac:dyDescent="0.35">
      <c r="I2413" s="271"/>
    </row>
    <row r="2414" spans="9:9" ht="15" customHeight="1" x14ac:dyDescent="0.35">
      <c r="I2414" s="271"/>
    </row>
    <row r="2415" spans="9:9" ht="15" customHeight="1" x14ac:dyDescent="0.35">
      <c r="I2415" s="271"/>
    </row>
    <row r="2416" spans="9:9" ht="15" customHeight="1" x14ac:dyDescent="0.35">
      <c r="I2416" s="271"/>
    </row>
    <row r="2417" spans="9:9" ht="15" customHeight="1" x14ac:dyDescent="0.35">
      <c r="I2417" s="271"/>
    </row>
    <row r="2418" spans="9:9" ht="15" customHeight="1" x14ac:dyDescent="0.35">
      <c r="I2418" s="271"/>
    </row>
    <row r="2419" spans="9:9" ht="15" customHeight="1" x14ac:dyDescent="0.35">
      <c r="I2419" s="271"/>
    </row>
    <row r="2420" spans="9:9" ht="15" customHeight="1" x14ac:dyDescent="0.35">
      <c r="I2420" s="271"/>
    </row>
    <row r="2421" spans="9:9" ht="15" customHeight="1" x14ac:dyDescent="0.35">
      <c r="I2421" s="271"/>
    </row>
    <row r="2422" spans="9:9" ht="15" customHeight="1" x14ac:dyDescent="0.35">
      <c r="I2422" s="271"/>
    </row>
    <row r="2423" spans="9:9" ht="15" customHeight="1" x14ac:dyDescent="0.35">
      <c r="I2423" s="271"/>
    </row>
    <row r="2424" spans="9:9" ht="15" customHeight="1" x14ac:dyDescent="0.35">
      <c r="I2424" s="271"/>
    </row>
    <row r="2425" spans="9:9" ht="15" customHeight="1" x14ac:dyDescent="0.35">
      <c r="I2425" s="271"/>
    </row>
    <row r="2426" spans="9:9" ht="15" customHeight="1" x14ac:dyDescent="0.35">
      <c r="I2426" s="271"/>
    </row>
    <row r="2427" spans="9:9" ht="15" customHeight="1" x14ac:dyDescent="0.35">
      <c r="I2427" s="271"/>
    </row>
    <row r="2428" spans="9:9" ht="15" customHeight="1" x14ac:dyDescent="0.35">
      <c r="I2428" s="271"/>
    </row>
    <row r="2429" spans="9:9" ht="15" customHeight="1" x14ac:dyDescent="0.35">
      <c r="I2429" s="271"/>
    </row>
    <row r="2430" spans="9:9" ht="15" customHeight="1" x14ac:dyDescent="0.35">
      <c r="I2430" s="271"/>
    </row>
    <row r="2431" spans="9:9" ht="15" customHeight="1" x14ac:dyDescent="0.35">
      <c r="I2431" s="271"/>
    </row>
    <row r="2432" spans="9:9" ht="15" customHeight="1" x14ac:dyDescent="0.35">
      <c r="I2432" s="271"/>
    </row>
    <row r="2433" spans="9:9" ht="15" customHeight="1" x14ac:dyDescent="0.35">
      <c r="I2433" s="271"/>
    </row>
    <row r="2434" spans="9:9" ht="15" customHeight="1" x14ac:dyDescent="0.35">
      <c r="I2434" s="271"/>
    </row>
    <row r="2435" spans="9:9" ht="15" customHeight="1" x14ac:dyDescent="0.35">
      <c r="I2435" s="271"/>
    </row>
    <row r="2436" spans="9:9" ht="15" customHeight="1" x14ac:dyDescent="0.35">
      <c r="I2436" s="271"/>
    </row>
    <row r="2437" spans="9:9" ht="15" customHeight="1" x14ac:dyDescent="0.35">
      <c r="I2437" s="271"/>
    </row>
    <row r="2438" spans="9:9" ht="15" customHeight="1" x14ac:dyDescent="0.35">
      <c r="I2438" s="271"/>
    </row>
    <row r="2439" spans="9:9" ht="15" customHeight="1" x14ac:dyDescent="0.35">
      <c r="I2439" s="271"/>
    </row>
    <row r="2440" spans="9:9" ht="15" customHeight="1" x14ac:dyDescent="0.35">
      <c r="I2440" s="271"/>
    </row>
    <row r="2441" spans="9:9" ht="15" customHeight="1" x14ac:dyDescent="0.35">
      <c r="I2441" s="271"/>
    </row>
    <row r="2442" spans="9:9" ht="15" customHeight="1" x14ac:dyDescent="0.35">
      <c r="I2442" s="271"/>
    </row>
    <row r="2443" spans="9:9" ht="15" customHeight="1" x14ac:dyDescent="0.35">
      <c r="I2443" s="271"/>
    </row>
    <row r="2444" spans="9:9" ht="15" customHeight="1" x14ac:dyDescent="0.35">
      <c r="I2444" s="271"/>
    </row>
    <row r="2445" spans="9:9" ht="15" customHeight="1" x14ac:dyDescent="0.35">
      <c r="I2445" s="271"/>
    </row>
    <row r="2446" spans="9:9" ht="15" customHeight="1" x14ac:dyDescent="0.35">
      <c r="I2446" s="271"/>
    </row>
    <row r="2447" spans="9:9" ht="15" customHeight="1" x14ac:dyDescent="0.35">
      <c r="I2447" s="271"/>
    </row>
    <row r="2448" spans="9:9" ht="15" customHeight="1" x14ac:dyDescent="0.35">
      <c r="I2448" s="271"/>
    </row>
    <row r="2449" spans="9:9" ht="15" customHeight="1" x14ac:dyDescent="0.35">
      <c r="I2449" s="271"/>
    </row>
    <row r="2450" spans="9:9" ht="15" customHeight="1" x14ac:dyDescent="0.35">
      <c r="I2450" s="271"/>
    </row>
    <row r="2451" spans="9:9" ht="15" customHeight="1" x14ac:dyDescent="0.35">
      <c r="I2451" s="271"/>
    </row>
    <row r="2452" spans="9:9" ht="15" customHeight="1" x14ac:dyDescent="0.35">
      <c r="I2452" s="271"/>
    </row>
    <row r="2453" spans="9:9" ht="15" customHeight="1" x14ac:dyDescent="0.35">
      <c r="I2453" s="271"/>
    </row>
    <row r="2454" spans="9:9" ht="15" customHeight="1" x14ac:dyDescent="0.35">
      <c r="I2454" s="271"/>
    </row>
    <row r="2455" spans="9:9" ht="15" customHeight="1" x14ac:dyDescent="0.35">
      <c r="I2455" s="271"/>
    </row>
    <row r="2456" spans="9:9" ht="15" customHeight="1" x14ac:dyDescent="0.35">
      <c r="I2456" s="271"/>
    </row>
    <row r="2457" spans="9:9" ht="15" customHeight="1" x14ac:dyDescent="0.35">
      <c r="I2457" s="271"/>
    </row>
    <row r="2458" spans="9:9" ht="15" customHeight="1" x14ac:dyDescent="0.35">
      <c r="I2458" s="271"/>
    </row>
    <row r="2459" spans="9:9" ht="15" customHeight="1" x14ac:dyDescent="0.35">
      <c r="I2459" s="271"/>
    </row>
    <row r="2460" spans="9:9" ht="15" customHeight="1" x14ac:dyDescent="0.35">
      <c r="I2460" s="271"/>
    </row>
    <row r="2461" spans="9:9" ht="15" customHeight="1" x14ac:dyDescent="0.35">
      <c r="I2461" s="271"/>
    </row>
    <row r="2462" spans="9:9" ht="15" customHeight="1" x14ac:dyDescent="0.35">
      <c r="I2462" s="271"/>
    </row>
    <row r="2463" spans="9:9" ht="15" customHeight="1" x14ac:dyDescent="0.35">
      <c r="I2463" s="271"/>
    </row>
    <row r="2464" spans="9:9" ht="15" customHeight="1" x14ac:dyDescent="0.35">
      <c r="I2464" s="271"/>
    </row>
    <row r="2465" spans="9:9" ht="15" customHeight="1" x14ac:dyDescent="0.35">
      <c r="I2465" s="271"/>
    </row>
    <row r="2466" spans="9:9" ht="15" customHeight="1" x14ac:dyDescent="0.35">
      <c r="I2466" s="271"/>
    </row>
    <row r="2467" spans="9:9" ht="15" customHeight="1" x14ac:dyDescent="0.35">
      <c r="I2467" s="271"/>
    </row>
    <row r="2468" spans="9:9" ht="15" customHeight="1" x14ac:dyDescent="0.35">
      <c r="I2468" s="271"/>
    </row>
    <row r="2469" spans="9:9" ht="15" customHeight="1" x14ac:dyDescent="0.35">
      <c r="I2469" s="271"/>
    </row>
    <row r="2470" spans="9:9" ht="15" customHeight="1" x14ac:dyDescent="0.35">
      <c r="I2470" s="271"/>
    </row>
    <row r="2471" spans="9:9" ht="15" customHeight="1" x14ac:dyDescent="0.35">
      <c r="I2471" s="271"/>
    </row>
    <row r="2472" spans="9:9" ht="15" customHeight="1" x14ac:dyDescent="0.35">
      <c r="I2472" s="271"/>
    </row>
    <row r="2473" spans="9:9" ht="15" customHeight="1" x14ac:dyDescent="0.35">
      <c r="I2473" s="271"/>
    </row>
    <row r="2474" spans="9:9" ht="15" customHeight="1" x14ac:dyDescent="0.35">
      <c r="I2474" s="271"/>
    </row>
    <row r="2475" spans="9:9" ht="15" customHeight="1" x14ac:dyDescent="0.35">
      <c r="I2475" s="271"/>
    </row>
    <row r="2476" spans="9:9" ht="15" customHeight="1" x14ac:dyDescent="0.35">
      <c r="I2476" s="271"/>
    </row>
    <row r="2477" spans="9:9" ht="15" customHeight="1" x14ac:dyDescent="0.35">
      <c r="I2477" s="271"/>
    </row>
    <row r="2478" spans="9:9" ht="15" customHeight="1" x14ac:dyDescent="0.35">
      <c r="I2478" s="271"/>
    </row>
    <row r="2479" spans="9:9" ht="15" customHeight="1" x14ac:dyDescent="0.35">
      <c r="I2479" s="271"/>
    </row>
    <row r="2480" spans="9:9" ht="15" customHeight="1" x14ac:dyDescent="0.35">
      <c r="I2480" s="271"/>
    </row>
    <row r="2481" spans="9:9" ht="15" customHeight="1" x14ac:dyDescent="0.35">
      <c r="I2481" s="271"/>
    </row>
    <row r="2482" spans="9:9" ht="15" customHeight="1" x14ac:dyDescent="0.35">
      <c r="I2482" s="271"/>
    </row>
    <row r="2483" spans="9:9" ht="15" customHeight="1" x14ac:dyDescent="0.35">
      <c r="I2483" s="271"/>
    </row>
    <row r="2484" spans="9:9" ht="15" customHeight="1" x14ac:dyDescent="0.35">
      <c r="I2484" s="271"/>
    </row>
    <row r="2485" spans="9:9" ht="15" customHeight="1" x14ac:dyDescent="0.35">
      <c r="I2485" s="271"/>
    </row>
    <row r="2486" spans="9:9" ht="15" customHeight="1" x14ac:dyDescent="0.35">
      <c r="I2486" s="271"/>
    </row>
    <row r="2487" spans="9:9" ht="15" customHeight="1" x14ac:dyDescent="0.35">
      <c r="I2487" s="271"/>
    </row>
    <row r="2488" spans="9:9" ht="15" customHeight="1" x14ac:dyDescent="0.35">
      <c r="I2488" s="271"/>
    </row>
    <row r="2489" spans="9:9" ht="15" customHeight="1" x14ac:dyDescent="0.35">
      <c r="I2489" s="271"/>
    </row>
    <row r="2490" spans="9:9" ht="15" customHeight="1" x14ac:dyDescent="0.35">
      <c r="I2490" s="271"/>
    </row>
    <row r="2491" spans="9:9" ht="15" customHeight="1" x14ac:dyDescent="0.35">
      <c r="I2491" s="271"/>
    </row>
    <row r="2492" spans="9:9" ht="15" customHeight="1" x14ac:dyDescent="0.35">
      <c r="I2492" s="271"/>
    </row>
    <row r="2493" spans="9:9" ht="15" customHeight="1" x14ac:dyDescent="0.35">
      <c r="I2493" s="271"/>
    </row>
    <row r="2494" spans="9:9" ht="15" customHeight="1" x14ac:dyDescent="0.35">
      <c r="I2494" s="271"/>
    </row>
    <row r="2495" spans="9:9" ht="15" customHeight="1" x14ac:dyDescent="0.35">
      <c r="I2495" s="271"/>
    </row>
    <row r="2496" spans="9:9" ht="15" customHeight="1" x14ac:dyDescent="0.35">
      <c r="I2496" s="271"/>
    </row>
    <row r="2497" spans="9:9" ht="15" customHeight="1" x14ac:dyDescent="0.35">
      <c r="I2497" s="271"/>
    </row>
    <row r="2498" spans="9:9" ht="15" customHeight="1" x14ac:dyDescent="0.35">
      <c r="I2498" s="271"/>
    </row>
    <row r="2499" spans="9:9" ht="15" customHeight="1" x14ac:dyDescent="0.35">
      <c r="I2499" s="271"/>
    </row>
    <row r="2500" spans="9:9" ht="15" customHeight="1" x14ac:dyDescent="0.35">
      <c r="I2500" s="271"/>
    </row>
    <row r="2501" spans="9:9" ht="15" customHeight="1" x14ac:dyDescent="0.35">
      <c r="I2501" s="271"/>
    </row>
    <row r="2502" spans="9:9" ht="15" customHeight="1" x14ac:dyDescent="0.35">
      <c r="I2502" s="271"/>
    </row>
    <row r="2503" spans="9:9" ht="15" customHeight="1" x14ac:dyDescent="0.35">
      <c r="I2503" s="271"/>
    </row>
    <row r="2504" spans="9:9" ht="15" customHeight="1" x14ac:dyDescent="0.35">
      <c r="I2504" s="271"/>
    </row>
    <row r="2505" spans="9:9" ht="15" customHeight="1" x14ac:dyDescent="0.35">
      <c r="I2505" s="271"/>
    </row>
    <row r="2506" spans="9:9" ht="15" customHeight="1" x14ac:dyDescent="0.35">
      <c r="I2506" s="271"/>
    </row>
    <row r="2507" spans="9:9" ht="15" customHeight="1" x14ac:dyDescent="0.35">
      <c r="I2507" s="271"/>
    </row>
    <row r="2508" spans="9:9" ht="15" customHeight="1" x14ac:dyDescent="0.35">
      <c r="I2508" s="271"/>
    </row>
    <row r="2509" spans="9:9" ht="15" customHeight="1" x14ac:dyDescent="0.35">
      <c r="I2509" s="271"/>
    </row>
    <row r="2510" spans="9:9" ht="15" customHeight="1" x14ac:dyDescent="0.35">
      <c r="I2510" s="271"/>
    </row>
    <row r="2511" spans="9:9" ht="15" customHeight="1" x14ac:dyDescent="0.35">
      <c r="I2511" s="271"/>
    </row>
    <row r="2512" spans="9:9" ht="15" customHeight="1" x14ac:dyDescent="0.35">
      <c r="I2512" s="271"/>
    </row>
    <row r="2513" spans="9:9" ht="15" customHeight="1" x14ac:dyDescent="0.35">
      <c r="I2513" s="271"/>
    </row>
    <row r="2514" spans="9:9" ht="15" customHeight="1" x14ac:dyDescent="0.35">
      <c r="I2514" s="271"/>
    </row>
    <row r="2515" spans="9:9" ht="15" customHeight="1" x14ac:dyDescent="0.35">
      <c r="I2515" s="271"/>
    </row>
    <row r="2516" spans="9:9" ht="15" customHeight="1" x14ac:dyDescent="0.35">
      <c r="I2516" s="271"/>
    </row>
    <row r="2517" spans="9:9" ht="15" customHeight="1" x14ac:dyDescent="0.35">
      <c r="I2517" s="271"/>
    </row>
    <row r="2518" spans="9:9" ht="15" customHeight="1" x14ac:dyDescent="0.35">
      <c r="I2518" s="271"/>
    </row>
    <row r="2519" spans="9:9" ht="15" customHeight="1" x14ac:dyDescent="0.35">
      <c r="I2519" s="271"/>
    </row>
    <row r="2520" spans="9:9" ht="15" customHeight="1" x14ac:dyDescent="0.35">
      <c r="I2520" s="271"/>
    </row>
    <row r="2521" spans="9:9" ht="15" customHeight="1" x14ac:dyDescent="0.35">
      <c r="I2521" s="271"/>
    </row>
    <row r="2522" spans="9:9" ht="15" customHeight="1" x14ac:dyDescent="0.35">
      <c r="I2522" s="271"/>
    </row>
    <row r="2523" spans="9:9" ht="15" customHeight="1" x14ac:dyDescent="0.35">
      <c r="I2523" s="271"/>
    </row>
    <row r="2524" spans="9:9" ht="15" customHeight="1" x14ac:dyDescent="0.35">
      <c r="I2524" s="271"/>
    </row>
    <row r="2525" spans="9:9" ht="15" customHeight="1" x14ac:dyDescent="0.35">
      <c r="I2525" s="271"/>
    </row>
    <row r="2526" spans="9:9" ht="15" customHeight="1" x14ac:dyDescent="0.35">
      <c r="I2526" s="271"/>
    </row>
    <row r="2527" spans="9:9" ht="15" customHeight="1" x14ac:dyDescent="0.35">
      <c r="I2527" s="271"/>
    </row>
    <row r="2528" spans="9:9" ht="15" customHeight="1" x14ac:dyDescent="0.35">
      <c r="I2528" s="271"/>
    </row>
    <row r="2529" spans="9:9" ht="15" customHeight="1" x14ac:dyDescent="0.35">
      <c r="I2529" s="271"/>
    </row>
    <row r="2530" spans="9:9" ht="15" customHeight="1" x14ac:dyDescent="0.35">
      <c r="I2530" s="271"/>
    </row>
    <row r="2531" spans="9:9" ht="15" customHeight="1" x14ac:dyDescent="0.35">
      <c r="I2531" s="271"/>
    </row>
    <row r="2532" spans="9:9" ht="15" customHeight="1" x14ac:dyDescent="0.35">
      <c r="I2532" s="271"/>
    </row>
    <row r="2533" spans="9:9" ht="15" customHeight="1" x14ac:dyDescent="0.35">
      <c r="I2533" s="271"/>
    </row>
    <row r="2534" spans="9:9" ht="15" customHeight="1" x14ac:dyDescent="0.35">
      <c r="I2534" s="271"/>
    </row>
    <row r="2535" spans="9:9" ht="15" customHeight="1" x14ac:dyDescent="0.35">
      <c r="I2535" s="271"/>
    </row>
    <row r="2536" spans="9:9" ht="15" customHeight="1" x14ac:dyDescent="0.35">
      <c r="I2536" s="271"/>
    </row>
    <row r="2537" spans="9:9" ht="15" customHeight="1" x14ac:dyDescent="0.35">
      <c r="I2537" s="271"/>
    </row>
    <row r="2538" spans="9:9" ht="15" customHeight="1" x14ac:dyDescent="0.35">
      <c r="I2538" s="271"/>
    </row>
    <row r="2539" spans="9:9" ht="15" customHeight="1" x14ac:dyDescent="0.35">
      <c r="I2539" s="271"/>
    </row>
    <row r="2540" spans="9:9" ht="15" customHeight="1" x14ac:dyDescent="0.35">
      <c r="I2540" s="271"/>
    </row>
    <row r="2541" spans="9:9" ht="15" customHeight="1" x14ac:dyDescent="0.35">
      <c r="I2541" s="271"/>
    </row>
    <row r="2542" spans="9:9" ht="15" customHeight="1" x14ac:dyDescent="0.35">
      <c r="I2542" s="271"/>
    </row>
    <row r="2543" spans="9:9" ht="15" customHeight="1" x14ac:dyDescent="0.35">
      <c r="I2543" s="271"/>
    </row>
    <row r="2544" spans="9:9" ht="15" customHeight="1" x14ac:dyDescent="0.35">
      <c r="I2544" s="271"/>
    </row>
    <row r="2545" spans="9:9" ht="15" customHeight="1" x14ac:dyDescent="0.35">
      <c r="I2545" s="271"/>
    </row>
    <row r="2546" spans="9:9" ht="15" customHeight="1" x14ac:dyDescent="0.35">
      <c r="I2546" s="271"/>
    </row>
    <row r="2547" spans="9:9" ht="15" customHeight="1" x14ac:dyDescent="0.35">
      <c r="I2547" s="271"/>
    </row>
    <row r="2548" spans="9:9" ht="15" customHeight="1" x14ac:dyDescent="0.35">
      <c r="I2548" s="271"/>
    </row>
    <row r="2549" spans="9:9" ht="15" customHeight="1" x14ac:dyDescent="0.35">
      <c r="I2549" s="271"/>
    </row>
    <row r="2550" spans="9:9" ht="15" customHeight="1" x14ac:dyDescent="0.35">
      <c r="I2550" s="271"/>
    </row>
    <row r="2551" spans="9:9" ht="15" customHeight="1" x14ac:dyDescent="0.35">
      <c r="I2551" s="271"/>
    </row>
    <row r="2552" spans="9:9" ht="15" customHeight="1" x14ac:dyDescent="0.35">
      <c r="I2552" s="271"/>
    </row>
    <row r="2553" spans="9:9" ht="15" customHeight="1" x14ac:dyDescent="0.35">
      <c r="I2553" s="271"/>
    </row>
    <row r="2554" spans="9:9" ht="15" customHeight="1" x14ac:dyDescent="0.35">
      <c r="I2554" s="271"/>
    </row>
    <row r="2555" spans="9:9" ht="15" customHeight="1" x14ac:dyDescent="0.35">
      <c r="I2555" s="271"/>
    </row>
    <row r="2556" spans="9:9" ht="15" customHeight="1" x14ac:dyDescent="0.35">
      <c r="I2556" s="271"/>
    </row>
    <row r="2557" spans="9:9" ht="15" customHeight="1" x14ac:dyDescent="0.35">
      <c r="I2557" s="271"/>
    </row>
    <row r="2558" spans="9:9" ht="15" customHeight="1" x14ac:dyDescent="0.35">
      <c r="I2558" s="271"/>
    </row>
    <row r="2559" spans="9:9" ht="15" customHeight="1" x14ac:dyDescent="0.35">
      <c r="I2559" s="271"/>
    </row>
    <row r="2560" spans="9:9" ht="15" customHeight="1" x14ac:dyDescent="0.35">
      <c r="I2560" s="271"/>
    </row>
    <row r="2561" spans="9:9" ht="15" customHeight="1" x14ac:dyDescent="0.35">
      <c r="I2561" s="271"/>
    </row>
    <row r="2562" spans="9:9" ht="15" customHeight="1" x14ac:dyDescent="0.35">
      <c r="I2562" s="271"/>
    </row>
    <row r="2563" spans="9:9" ht="15" customHeight="1" x14ac:dyDescent="0.35">
      <c r="I2563" s="271"/>
    </row>
    <row r="2564" spans="9:9" ht="15" customHeight="1" x14ac:dyDescent="0.35">
      <c r="I2564" s="271"/>
    </row>
    <row r="2565" spans="9:9" ht="15" customHeight="1" x14ac:dyDescent="0.35">
      <c r="I2565" s="271"/>
    </row>
    <row r="2566" spans="9:9" ht="15" customHeight="1" x14ac:dyDescent="0.35">
      <c r="I2566" s="271"/>
    </row>
    <row r="2567" spans="9:9" ht="15" customHeight="1" x14ac:dyDescent="0.35">
      <c r="I2567" s="271"/>
    </row>
    <row r="2568" spans="9:9" ht="15" customHeight="1" x14ac:dyDescent="0.35">
      <c r="I2568" s="271"/>
    </row>
    <row r="2569" spans="9:9" ht="15" customHeight="1" x14ac:dyDescent="0.35">
      <c r="I2569" s="271"/>
    </row>
    <row r="2570" spans="9:9" ht="15" customHeight="1" x14ac:dyDescent="0.35">
      <c r="I2570" s="271"/>
    </row>
    <row r="2571" spans="9:9" ht="15" customHeight="1" x14ac:dyDescent="0.35">
      <c r="I2571" s="271"/>
    </row>
    <row r="2572" spans="9:9" ht="15" customHeight="1" x14ac:dyDescent="0.35">
      <c r="I2572" s="271"/>
    </row>
    <row r="2573" spans="9:9" ht="15" customHeight="1" x14ac:dyDescent="0.35">
      <c r="I2573" s="271"/>
    </row>
    <row r="2574" spans="9:9" ht="15" customHeight="1" x14ac:dyDescent="0.35">
      <c r="I2574" s="271"/>
    </row>
    <row r="2575" spans="9:9" ht="15" customHeight="1" x14ac:dyDescent="0.35">
      <c r="I2575" s="271"/>
    </row>
    <row r="2576" spans="9:9" ht="15" customHeight="1" x14ac:dyDescent="0.35">
      <c r="I2576" s="271"/>
    </row>
    <row r="2577" spans="9:9" ht="15" customHeight="1" x14ac:dyDescent="0.35">
      <c r="I2577" s="271"/>
    </row>
    <row r="2578" spans="9:9" ht="15" customHeight="1" x14ac:dyDescent="0.35">
      <c r="I2578" s="271"/>
    </row>
    <row r="2579" spans="9:9" ht="15" customHeight="1" x14ac:dyDescent="0.35">
      <c r="I2579" s="271"/>
    </row>
    <row r="2580" spans="9:9" ht="15" customHeight="1" x14ac:dyDescent="0.35">
      <c r="I2580" s="271"/>
    </row>
    <row r="2581" spans="9:9" ht="15" customHeight="1" x14ac:dyDescent="0.35">
      <c r="I2581" s="271"/>
    </row>
    <row r="2582" spans="9:9" ht="15" customHeight="1" x14ac:dyDescent="0.35">
      <c r="I2582" s="271"/>
    </row>
    <row r="2583" spans="9:9" ht="15" customHeight="1" x14ac:dyDescent="0.35">
      <c r="I2583" s="271"/>
    </row>
    <row r="2584" spans="9:9" ht="15" customHeight="1" x14ac:dyDescent="0.35">
      <c r="I2584" s="271"/>
    </row>
    <row r="2585" spans="9:9" ht="15" customHeight="1" x14ac:dyDescent="0.35">
      <c r="I2585" s="271"/>
    </row>
    <row r="2586" spans="9:9" ht="15" customHeight="1" x14ac:dyDescent="0.35">
      <c r="I2586" s="271"/>
    </row>
    <row r="2587" spans="9:9" ht="15" customHeight="1" x14ac:dyDescent="0.35">
      <c r="I2587" s="271"/>
    </row>
    <row r="2588" spans="9:9" ht="15" customHeight="1" x14ac:dyDescent="0.35">
      <c r="I2588" s="271"/>
    </row>
    <row r="2589" spans="9:9" ht="15" customHeight="1" x14ac:dyDescent="0.35">
      <c r="I2589" s="271"/>
    </row>
    <row r="2590" spans="9:9" ht="15" customHeight="1" x14ac:dyDescent="0.35">
      <c r="I2590" s="271"/>
    </row>
    <row r="2591" spans="9:9" ht="15" customHeight="1" x14ac:dyDescent="0.35">
      <c r="I2591" s="271"/>
    </row>
    <row r="2592" spans="9:9" ht="15" customHeight="1" x14ac:dyDescent="0.35">
      <c r="I2592" s="271"/>
    </row>
    <row r="2593" spans="9:9" ht="15" customHeight="1" x14ac:dyDescent="0.35">
      <c r="I2593" s="271"/>
    </row>
    <row r="2594" spans="9:9" ht="15" customHeight="1" x14ac:dyDescent="0.35">
      <c r="I2594" s="271"/>
    </row>
    <row r="2595" spans="9:9" ht="15" customHeight="1" x14ac:dyDescent="0.35">
      <c r="I2595" s="271"/>
    </row>
    <row r="2596" spans="9:9" ht="15" customHeight="1" x14ac:dyDescent="0.35">
      <c r="I2596" s="271"/>
    </row>
    <row r="2597" spans="9:9" ht="15" customHeight="1" x14ac:dyDescent="0.35">
      <c r="I2597" s="271"/>
    </row>
    <row r="2598" spans="9:9" ht="15" customHeight="1" x14ac:dyDescent="0.35">
      <c r="I2598" s="271"/>
    </row>
    <row r="2599" spans="9:9" ht="15" customHeight="1" x14ac:dyDescent="0.35">
      <c r="I2599" s="271"/>
    </row>
    <row r="2600" spans="9:9" ht="15" customHeight="1" x14ac:dyDescent="0.35">
      <c r="I2600" s="271"/>
    </row>
    <row r="2601" spans="9:9" ht="15" customHeight="1" x14ac:dyDescent="0.35">
      <c r="I2601" s="271"/>
    </row>
    <row r="2602" spans="9:9" ht="15" customHeight="1" x14ac:dyDescent="0.35">
      <c r="I2602" s="271"/>
    </row>
    <row r="2603" spans="9:9" ht="15" customHeight="1" x14ac:dyDescent="0.35">
      <c r="I2603" s="271"/>
    </row>
    <row r="2604" spans="9:9" ht="15" customHeight="1" x14ac:dyDescent="0.35">
      <c r="I2604" s="271"/>
    </row>
    <row r="2605" spans="9:9" ht="15" customHeight="1" x14ac:dyDescent="0.35">
      <c r="I2605" s="271"/>
    </row>
    <row r="2606" spans="9:9" ht="15" customHeight="1" x14ac:dyDescent="0.35">
      <c r="I2606" s="271"/>
    </row>
    <row r="2607" spans="9:9" ht="15" customHeight="1" x14ac:dyDescent="0.35">
      <c r="I2607" s="271"/>
    </row>
    <row r="2608" spans="9:9" ht="15" customHeight="1" x14ac:dyDescent="0.35">
      <c r="I2608" s="271"/>
    </row>
    <row r="2609" spans="9:9" ht="15" customHeight="1" x14ac:dyDescent="0.35">
      <c r="I2609" s="271"/>
    </row>
    <row r="2610" spans="9:9" ht="15" customHeight="1" x14ac:dyDescent="0.35">
      <c r="I2610" s="271"/>
    </row>
    <row r="2611" spans="9:9" ht="15" customHeight="1" x14ac:dyDescent="0.35">
      <c r="I2611" s="271"/>
    </row>
    <row r="2612" spans="9:9" ht="15" customHeight="1" x14ac:dyDescent="0.35">
      <c r="I2612" s="271"/>
    </row>
    <row r="2613" spans="9:9" ht="15" customHeight="1" x14ac:dyDescent="0.35">
      <c r="I2613" s="271"/>
    </row>
    <row r="2614" spans="9:9" ht="15" customHeight="1" x14ac:dyDescent="0.35">
      <c r="I2614" s="271"/>
    </row>
    <row r="2615" spans="9:9" ht="15" customHeight="1" x14ac:dyDescent="0.35">
      <c r="I2615" s="271"/>
    </row>
    <row r="2616" spans="9:9" ht="15" customHeight="1" x14ac:dyDescent="0.35">
      <c r="I2616" s="271"/>
    </row>
    <row r="2617" spans="9:9" ht="15" customHeight="1" x14ac:dyDescent="0.35">
      <c r="I2617" s="271"/>
    </row>
    <row r="2618" spans="9:9" ht="15" customHeight="1" x14ac:dyDescent="0.35">
      <c r="I2618" s="271"/>
    </row>
    <row r="2619" spans="9:9" ht="15" customHeight="1" x14ac:dyDescent="0.35">
      <c r="I2619" s="271"/>
    </row>
    <row r="2620" spans="9:9" ht="15" customHeight="1" x14ac:dyDescent="0.35">
      <c r="I2620" s="271"/>
    </row>
    <row r="2621" spans="9:9" ht="15" customHeight="1" x14ac:dyDescent="0.35">
      <c r="I2621" s="271"/>
    </row>
    <row r="2622" spans="9:9" ht="15" customHeight="1" x14ac:dyDescent="0.35">
      <c r="I2622" s="271"/>
    </row>
    <row r="2623" spans="9:9" ht="15" customHeight="1" x14ac:dyDescent="0.35">
      <c r="I2623" s="271"/>
    </row>
    <row r="2624" spans="9:9" ht="15" customHeight="1" x14ac:dyDescent="0.35">
      <c r="I2624" s="271"/>
    </row>
    <row r="2625" spans="9:9" ht="15" customHeight="1" x14ac:dyDescent="0.35">
      <c r="I2625" s="271"/>
    </row>
    <row r="2626" spans="9:9" ht="15" customHeight="1" x14ac:dyDescent="0.35">
      <c r="I2626" s="271"/>
    </row>
    <row r="2627" spans="9:9" ht="15" customHeight="1" x14ac:dyDescent="0.35">
      <c r="I2627" s="271"/>
    </row>
    <row r="2628" spans="9:9" ht="15" customHeight="1" x14ac:dyDescent="0.35">
      <c r="I2628" s="271"/>
    </row>
    <row r="2629" spans="9:9" ht="15" customHeight="1" x14ac:dyDescent="0.35">
      <c r="I2629" s="271"/>
    </row>
    <row r="2630" spans="9:9" ht="15" customHeight="1" x14ac:dyDescent="0.35">
      <c r="I2630" s="271"/>
    </row>
    <row r="2631" spans="9:9" ht="15" customHeight="1" x14ac:dyDescent="0.35">
      <c r="I2631" s="271"/>
    </row>
    <row r="2632" spans="9:9" ht="15" customHeight="1" x14ac:dyDescent="0.35">
      <c r="I2632" s="271"/>
    </row>
    <row r="2633" spans="9:9" ht="15" customHeight="1" x14ac:dyDescent="0.35">
      <c r="I2633" s="271"/>
    </row>
    <row r="2634" spans="9:9" ht="15" customHeight="1" x14ac:dyDescent="0.35">
      <c r="I2634" s="271"/>
    </row>
    <row r="2635" spans="9:9" ht="15" customHeight="1" x14ac:dyDescent="0.35">
      <c r="I2635" s="271"/>
    </row>
    <row r="2636" spans="9:9" ht="15" customHeight="1" x14ac:dyDescent="0.35">
      <c r="I2636" s="271"/>
    </row>
    <row r="2637" spans="9:9" ht="15" customHeight="1" x14ac:dyDescent="0.35">
      <c r="I2637" s="271"/>
    </row>
    <row r="2638" spans="9:9" ht="15" customHeight="1" x14ac:dyDescent="0.35">
      <c r="I2638" s="271"/>
    </row>
    <row r="2639" spans="9:9" ht="15" customHeight="1" x14ac:dyDescent="0.35">
      <c r="I2639" s="271"/>
    </row>
    <row r="2640" spans="9:9" ht="15" customHeight="1" x14ac:dyDescent="0.35">
      <c r="I2640" s="271"/>
    </row>
    <row r="2641" spans="9:9" ht="15" customHeight="1" x14ac:dyDescent="0.35">
      <c r="I2641" s="271"/>
    </row>
    <row r="2642" spans="9:9" ht="15" customHeight="1" x14ac:dyDescent="0.35">
      <c r="I2642" s="271"/>
    </row>
    <row r="2643" spans="9:9" ht="15" customHeight="1" x14ac:dyDescent="0.35">
      <c r="I2643" s="271"/>
    </row>
    <row r="2644" spans="9:9" ht="15" customHeight="1" x14ac:dyDescent="0.35">
      <c r="I2644" s="271"/>
    </row>
    <row r="2645" spans="9:9" ht="15" customHeight="1" x14ac:dyDescent="0.35">
      <c r="I2645" s="271"/>
    </row>
    <row r="2646" spans="9:9" ht="15" customHeight="1" x14ac:dyDescent="0.35">
      <c r="I2646" s="271"/>
    </row>
    <row r="2647" spans="9:9" ht="15" customHeight="1" x14ac:dyDescent="0.35">
      <c r="I2647" s="271"/>
    </row>
    <row r="2648" spans="9:9" ht="15" customHeight="1" x14ac:dyDescent="0.35">
      <c r="I2648" s="271"/>
    </row>
    <row r="2649" spans="9:9" ht="15" customHeight="1" x14ac:dyDescent="0.35">
      <c r="I2649" s="271"/>
    </row>
    <row r="2650" spans="9:9" ht="15" customHeight="1" x14ac:dyDescent="0.35">
      <c r="I2650" s="271"/>
    </row>
    <row r="2651" spans="9:9" ht="15" customHeight="1" x14ac:dyDescent="0.35">
      <c r="I2651" s="271"/>
    </row>
    <row r="2652" spans="9:9" ht="15" customHeight="1" x14ac:dyDescent="0.35">
      <c r="I2652" s="271"/>
    </row>
    <row r="2653" spans="9:9" ht="15" customHeight="1" x14ac:dyDescent="0.35">
      <c r="I2653" s="271"/>
    </row>
    <row r="2654" spans="9:9" ht="15" customHeight="1" x14ac:dyDescent="0.35">
      <c r="I2654" s="271"/>
    </row>
    <row r="2655" spans="9:9" ht="15" customHeight="1" x14ac:dyDescent="0.35">
      <c r="I2655" s="271"/>
    </row>
    <row r="2656" spans="9:9" ht="15" customHeight="1" x14ac:dyDescent="0.35">
      <c r="I2656" s="271"/>
    </row>
    <row r="2657" spans="9:9" ht="15" customHeight="1" x14ac:dyDescent="0.35">
      <c r="I2657" s="271"/>
    </row>
    <row r="2658" spans="9:9" ht="15" customHeight="1" x14ac:dyDescent="0.35">
      <c r="I2658" s="271"/>
    </row>
    <row r="2659" spans="9:9" ht="15" customHeight="1" x14ac:dyDescent="0.35">
      <c r="I2659" s="271"/>
    </row>
    <row r="2660" spans="9:9" ht="15" customHeight="1" x14ac:dyDescent="0.35">
      <c r="I2660" s="271"/>
    </row>
    <row r="2661" spans="9:9" ht="15" customHeight="1" x14ac:dyDescent="0.35">
      <c r="I2661" s="271"/>
    </row>
    <row r="2662" spans="9:9" ht="15" customHeight="1" x14ac:dyDescent="0.35">
      <c r="I2662" s="271"/>
    </row>
    <row r="2663" spans="9:9" ht="15" customHeight="1" x14ac:dyDescent="0.35">
      <c r="I2663" s="271"/>
    </row>
    <row r="2664" spans="9:9" ht="15" customHeight="1" x14ac:dyDescent="0.35">
      <c r="I2664" s="271"/>
    </row>
    <row r="2665" spans="9:9" ht="15" customHeight="1" x14ac:dyDescent="0.35">
      <c r="I2665" s="271"/>
    </row>
    <row r="2666" spans="9:9" ht="15" customHeight="1" x14ac:dyDescent="0.35">
      <c r="I2666" s="271"/>
    </row>
    <row r="2667" spans="9:9" ht="15" customHeight="1" x14ac:dyDescent="0.35">
      <c r="I2667" s="271"/>
    </row>
    <row r="2668" spans="9:9" ht="15" customHeight="1" x14ac:dyDescent="0.35">
      <c r="I2668" s="271"/>
    </row>
    <row r="2669" spans="9:9" ht="15" customHeight="1" x14ac:dyDescent="0.35">
      <c r="I2669" s="271"/>
    </row>
    <row r="2670" spans="9:9" ht="15" customHeight="1" x14ac:dyDescent="0.35">
      <c r="I2670" s="271"/>
    </row>
    <row r="2671" spans="9:9" ht="15" customHeight="1" x14ac:dyDescent="0.35">
      <c r="I2671" s="271"/>
    </row>
    <row r="2672" spans="9:9" ht="15" customHeight="1" x14ac:dyDescent="0.35">
      <c r="I2672" s="271"/>
    </row>
    <row r="2673" spans="9:9" ht="15" customHeight="1" x14ac:dyDescent="0.35">
      <c r="I2673" s="271"/>
    </row>
    <row r="2674" spans="9:9" ht="15" customHeight="1" x14ac:dyDescent="0.35">
      <c r="I2674" s="271"/>
    </row>
    <row r="2675" spans="9:9" ht="15" customHeight="1" x14ac:dyDescent="0.35">
      <c r="I2675" s="271"/>
    </row>
    <row r="2676" spans="9:9" ht="15" customHeight="1" x14ac:dyDescent="0.35">
      <c r="I2676" s="271"/>
    </row>
    <row r="2677" spans="9:9" ht="15" customHeight="1" x14ac:dyDescent="0.35">
      <c r="I2677" s="271"/>
    </row>
    <row r="2678" spans="9:9" ht="15" customHeight="1" x14ac:dyDescent="0.35">
      <c r="I2678" s="271"/>
    </row>
    <row r="2679" spans="9:9" ht="15" customHeight="1" x14ac:dyDescent="0.35">
      <c r="I2679" s="271"/>
    </row>
    <row r="2680" spans="9:9" ht="15" customHeight="1" x14ac:dyDescent="0.35">
      <c r="I2680" s="271"/>
    </row>
    <row r="2681" spans="9:9" ht="15" customHeight="1" x14ac:dyDescent="0.35">
      <c r="I2681" s="271"/>
    </row>
    <row r="2682" spans="9:9" ht="15" customHeight="1" x14ac:dyDescent="0.35">
      <c r="I2682" s="271"/>
    </row>
    <row r="2683" spans="9:9" ht="15" customHeight="1" x14ac:dyDescent="0.35">
      <c r="I2683" s="271"/>
    </row>
    <row r="2684" spans="9:9" ht="15" customHeight="1" x14ac:dyDescent="0.35">
      <c r="I2684" s="271"/>
    </row>
    <row r="2685" spans="9:9" ht="15" customHeight="1" x14ac:dyDescent="0.35">
      <c r="I2685" s="271"/>
    </row>
    <row r="2686" spans="9:9" ht="15" customHeight="1" x14ac:dyDescent="0.35">
      <c r="I2686" s="271"/>
    </row>
    <row r="2687" spans="9:9" ht="15" customHeight="1" x14ac:dyDescent="0.35">
      <c r="I2687" s="271"/>
    </row>
    <row r="2688" spans="9:9" ht="15" customHeight="1" x14ac:dyDescent="0.35">
      <c r="I2688" s="271"/>
    </row>
    <row r="2689" spans="9:9" ht="15" customHeight="1" x14ac:dyDescent="0.35">
      <c r="I2689" s="271"/>
    </row>
    <row r="2690" spans="9:9" ht="15" customHeight="1" x14ac:dyDescent="0.35">
      <c r="I2690" s="271"/>
    </row>
    <row r="2691" spans="9:9" ht="15" customHeight="1" x14ac:dyDescent="0.35">
      <c r="I2691" s="271"/>
    </row>
    <row r="2692" spans="9:9" ht="15" customHeight="1" x14ac:dyDescent="0.35">
      <c r="I2692" s="271"/>
    </row>
    <row r="2693" spans="9:9" ht="15" customHeight="1" x14ac:dyDescent="0.35">
      <c r="I2693" s="271"/>
    </row>
    <row r="2694" spans="9:9" ht="15" customHeight="1" x14ac:dyDescent="0.35">
      <c r="I2694" s="271"/>
    </row>
    <row r="2695" spans="9:9" ht="15" customHeight="1" x14ac:dyDescent="0.35">
      <c r="I2695" s="271"/>
    </row>
    <row r="2696" spans="9:9" ht="15" customHeight="1" x14ac:dyDescent="0.35">
      <c r="I2696" s="271"/>
    </row>
    <row r="2697" spans="9:9" ht="15" customHeight="1" x14ac:dyDescent="0.35">
      <c r="I2697" s="271"/>
    </row>
    <row r="2698" spans="9:9" ht="15" customHeight="1" x14ac:dyDescent="0.35">
      <c r="I2698" s="271"/>
    </row>
    <row r="2699" spans="9:9" ht="15" customHeight="1" x14ac:dyDescent="0.35">
      <c r="I2699" s="271"/>
    </row>
    <row r="2700" spans="9:9" ht="15" customHeight="1" x14ac:dyDescent="0.35">
      <c r="I2700" s="271"/>
    </row>
    <row r="2701" spans="9:9" ht="15" customHeight="1" x14ac:dyDescent="0.35">
      <c r="I2701" s="271"/>
    </row>
    <row r="2702" spans="9:9" ht="15" customHeight="1" x14ac:dyDescent="0.35">
      <c r="I2702" s="271"/>
    </row>
    <row r="2703" spans="9:9" ht="15" customHeight="1" x14ac:dyDescent="0.35">
      <c r="I2703" s="271"/>
    </row>
    <row r="2704" spans="9:9" ht="15" customHeight="1" x14ac:dyDescent="0.35">
      <c r="I2704" s="271"/>
    </row>
    <row r="2705" spans="9:9" ht="15" customHeight="1" x14ac:dyDescent="0.35">
      <c r="I2705" s="271"/>
    </row>
    <row r="2706" spans="9:9" ht="15" customHeight="1" x14ac:dyDescent="0.35">
      <c r="I2706" s="271"/>
    </row>
    <row r="2707" spans="9:9" ht="15" customHeight="1" x14ac:dyDescent="0.35">
      <c r="I2707" s="271"/>
    </row>
    <row r="2708" spans="9:9" ht="15" customHeight="1" x14ac:dyDescent="0.35">
      <c r="I2708" s="271"/>
    </row>
    <row r="2709" spans="9:9" ht="15" customHeight="1" x14ac:dyDescent="0.35">
      <c r="I2709" s="271"/>
    </row>
    <row r="2710" spans="9:9" ht="15" customHeight="1" x14ac:dyDescent="0.35">
      <c r="I2710" s="271"/>
    </row>
    <row r="2711" spans="9:9" ht="15" customHeight="1" x14ac:dyDescent="0.35">
      <c r="I2711" s="271"/>
    </row>
    <row r="2712" spans="9:9" ht="15" customHeight="1" x14ac:dyDescent="0.35">
      <c r="I2712" s="271"/>
    </row>
    <row r="2713" spans="9:9" ht="15" customHeight="1" x14ac:dyDescent="0.35">
      <c r="I2713" s="271"/>
    </row>
    <row r="2714" spans="9:9" ht="15" customHeight="1" x14ac:dyDescent="0.35">
      <c r="I2714" s="271"/>
    </row>
    <row r="2715" spans="9:9" ht="15" customHeight="1" x14ac:dyDescent="0.35">
      <c r="I2715" s="271"/>
    </row>
    <row r="2716" spans="9:9" ht="15" customHeight="1" x14ac:dyDescent="0.35">
      <c r="I2716" s="271"/>
    </row>
    <row r="2717" spans="9:9" ht="15" customHeight="1" x14ac:dyDescent="0.35">
      <c r="I2717" s="271"/>
    </row>
    <row r="2718" spans="9:9" ht="15" customHeight="1" x14ac:dyDescent="0.35">
      <c r="I2718" s="271"/>
    </row>
    <row r="2719" spans="9:9" ht="15" customHeight="1" x14ac:dyDescent="0.35">
      <c r="I2719" s="271"/>
    </row>
    <row r="2720" spans="9:9" ht="15" customHeight="1" x14ac:dyDescent="0.35">
      <c r="I2720" s="271"/>
    </row>
    <row r="2721" spans="9:9" ht="15" customHeight="1" x14ac:dyDescent="0.35">
      <c r="I2721" s="271"/>
    </row>
    <row r="2722" spans="9:9" ht="15" customHeight="1" x14ac:dyDescent="0.35">
      <c r="I2722" s="271"/>
    </row>
    <row r="2723" spans="9:9" ht="15" customHeight="1" x14ac:dyDescent="0.35">
      <c r="I2723" s="271"/>
    </row>
    <row r="2724" spans="9:9" ht="15" customHeight="1" x14ac:dyDescent="0.35">
      <c r="I2724" s="271"/>
    </row>
    <row r="2725" spans="9:9" ht="15" customHeight="1" x14ac:dyDescent="0.35">
      <c r="I2725" s="271"/>
    </row>
    <row r="2726" spans="9:9" ht="15" customHeight="1" x14ac:dyDescent="0.35">
      <c r="I2726" s="271"/>
    </row>
    <row r="2727" spans="9:9" ht="15" customHeight="1" x14ac:dyDescent="0.35">
      <c r="I2727" s="271"/>
    </row>
    <row r="2728" spans="9:9" ht="15" customHeight="1" x14ac:dyDescent="0.35">
      <c r="I2728" s="271"/>
    </row>
    <row r="2729" spans="9:9" ht="15" customHeight="1" x14ac:dyDescent="0.35">
      <c r="I2729" s="271"/>
    </row>
    <row r="2730" spans="9:9" ht="15" customHeight="1" x14ac:dyDescent="0.35">
      <c r="I2730" s="271"/>
    </row>
    <row r="2731" spans="9:9" ht="15" customHeight="1" x14ac:dyDescent="0.35">
      <c r="I2731" s="271"/>
    </row>
    <row r="2732" spans="9:9" ht="15" customHeight="1" x14ac:dyDescent="0.35">
      <c r="I2732" s="271"/>
    </row>
    <row r="2733" spans="9:9" ht="15" customHeight="1" x14ac:dyDescent="0.35">
      <c r="I2733" s="271"/>
    </row>
    <row r="2734" spans="9:9" ht="15" customHeight="1" x14ac:dyDescent="0.35">
      <c r="I2734" s="271"/>
    </row>
    <row r="2735" spans="9:9" ht="15" customHeight="1" x14ac:dyDescent="0.35">
      <c r="I2735" s="271"/>
    </row>
    <row r="2736" spans="9:9" ht="15" customHeight="1" x14ac:dyDescent="0.35">
      <c r="I2736" s="271"/>
    </row>
    <row r="2737" spans="9:9" ht="15" customHeight="1" x14ac:dyDescent="0.35">
      <c r="I2737" s="271"/>
    </row>
    <row r="2738" spans="9:9" ht="15" customHeight="1" x14ac:dyDescent="0.35">
      <c r="I2738" s="271"/>
    </row>
    <row r="2739" spans="9:9" ht="15" customHeight="1" x14ac:dyDescent="0.35">
      <c r="I2739" s="271"/>
    </row>
    <row r="2740" spans="9:9" ht="15" customHeight="1" x14ac:dyDescent="0.35">
      <c r="I2740" s="271"/>
    </row>
    <row r="2741" spans="9:9" ht="15" customHeight="1" x14ac:dyDescent="0.35">
      <c r="I2741" s="271"/>
    </row>
    <row r="2742" spans="9:9" ht="15" customHeight="1" x14ac:dyDescent="0.35">
      <c r="I2742" s="271"/>
    </row>
    <row r="2743" spans="9:9" ht="15" customHeight="1" x14ac:dyDescent="0.35">
      <c r="I2743" s="271"/>
    </row>
    <row r="2744" spans="9:9" ht="15" customHeight="1" x14ac:dyDescent="0.35">
      <c r="I2744" s="271"/>
    </row>
    <row r="2745" spans="9:9" ht="15" customHeight="1" x14ac:dyDescent="0.35">
      <c r="I2745" s="271"/>
    </row>
    <row r="2746" spans="9:9" ht="15" customHeight="1" x14ac:dyDescent="0.35">
      <c r="I2746" s="271"/>
    </row>
    <row r="2747" spans="9:9" ht="15" customHeight="1" x14ac:dyDescent="0.35">
      <c r="I2747" s="271"/>
    </row>
    <row r="2748" spans="9:9" ht="15" customHeight="1" x14ac:dyDescent="0.35">
      <c r="I2748" s="271"/>
    </row>
    <row r="2749" spans="9:9" ht="15" customHeight="1" x14ac:dyDescent="0.35">
      <c r="I2749" s="271"/>
    </row>
    <row r="2750" spans="9:9" ht="15" customHeight="1" x14ac:dyDescent="0.35">
      <c r="I2750" s="271"/>
    </row>
    <row r="2751" spans="9:9" ht="15" customHeight="1" x14ac:dyDescent="0.35">
      <c r="I2751" s="271"/>
    </row>
    <row r="2752" spans="9:9" ht="15" customHeight="1" x14ac:dyDescent="0.35">
      <c r="I2752" s="271"/>
    </row>
    <row r="2753" spans="9:9" ht="15" customHeight="1" x14ac:dyDescent="0.35">
      <c r="I2753" s="271"/>
    </row>
    <row r="2754" spans="9:9" ht="15" customHeight="1" x14ac:dyDescent="0.35">
      <c r="I2754" s="271"/>
    </row>
    <row r="2755" spans="9:9" ht="15" customHeight="1" x14ac:dyDescent="0.35">
      <c r="I2755" s="271"/>
    </row>
    <row r="2756" spans="9:9" ht="15" customHeight="1" x14ac:dyDescent="0.35">
      <c r="I2756" s="271"/>
    </row>
    <row r="2757" spans="9:9" ht="15" customHeight="1" x14ac:dyDescent="0.35">
      <c r="I2757" s="271"/>
    </row>
    <row r="2758" spans="9:9" ht="15" customHeight="1" x14ac:dyDescent="0.35">
      <c r="I2758" s="271"/>
    </row>
    <row r="2759" spans="9:9" ht="15" customHeight="1" x14ac:dyDescent="0.35">
      <c r="I2759" s="271"/>
    </row>
    <row r="2760" spans="9:9" ht="15" customHeight="1" x14ac:dyDescent="0.35">
      <c r="I2760" s="271"/>
    </row>
    <row r="2761" spans="9:9" ht="15" customHeight="1" x14ac:dyDescent="0.35">
      <c r="I2761" s="271"/>
    </row>
    <row r="2762" spans="9:9" ht="15" customHeight="1" x14ac:dyDescent="0.35">
      <c r="I2762" s="271"/>
    </row>
    <row r="2763" spans="9:9" ht="15" customHeight="1" x14ac:dyDescent="0.35">
      <c r="I2763" s="271"/>
    </row>
    <row r="2764" spans="9:9" ht="15" customHeight="1" x14ac:dyDescent="0.35">
      <c r="I2764" s="271"/>
    </row>
    <row r="2765" spans="9:9" ht="15" customHeight="1" x14ac:dyDescent="0.35">
      <c r="I2765" s="271"/>
    </row>
    <row r="2766" spans="9:9" ht="15" customHeight="1" x14ac:dyDescent="0.35">
      <c r="I2766" s="271"/>
    </row>
    <row r="2767" spans="9:9" ht="15" customHeight="1" x14ac:dyDescent="0.35">
      <c r="I2767" s="271"/>
    </row>
    <row r="2768" spans="9:9" ht="15" customHeight="1" x14ac:dyDescent="0.35">
      <c r="I2768" s="271"/>
    </row>
    <row r="2769" spans="9:9" ht="15" customHeight="1" x14ac:dyDescent="0.35">
      <c r="I2769" s="271"/>
    </row>
    <row r="2770" spans="9:9" ht="15" customHeight="1" x14ac:dyDescent="0.35">
      <c r="I2770" s="271"/>
    </row>
    <row r="2771" spans="9:9" ht="15" customHeight="1" x14ac:dyDescent="0.35">
      <c r="I2771" s="271"/>
    </row>
    <row r="2772" spans="9:9" ht="15" customHeight="1" x14ac:dyDescent="0.35">
      <c r="I2772" s="271"/>
    </row>
    <row r="2773" spans="9:9" ht="15" customHeight="1" x14ac:dyDescent="0.35">
      <c r="I2773" s="271"/>
    </row>
    <row r="2774" spans="9:9" ht="15" customHeight="1" x14ac:dyDescent="0.35">
      <c r="I2774" s="271"/>
    </row>
    <row r="2775" spans="9:9" ht="15" customHeight="1" x14ac:dyDescent="0.35">
      <c r="I2775" s="271"/>
    </row>
    <row r="2776" spans="9:9" ht="15" customHeight="1" x14ac:dyDescent="0.35">
      <c r="I2776" s="271"/>
    </row>
    <row r="2777" spans="9:9" ht="15" customHeight="1" x14ac:dyDescent="0.35">
      <c r="I2777" s="271"/>
    </row>
    <row r="2778" spans="9:9" ht="15" customHeight="1" x14ac:dyDescent="0.35">
      <c r="I2778" s="271"/>
    </row>
    <row r="2779" spans="9:9" ht="15" customHeight="1" x14ac:dyDescent="0.35">
      <c r="I2779" s="271"/>
    </row>
    <row r="2780" spans="9:9" ht="15" customHeight="1" x14ac:dyDescent="0.35">
      <c r="I2780" s="271"/>
    </row>
    <row r="2781" spans="9:9" ht="15" customHeight="1" x14ac:dyDescent="0.35">
      <c r="I2781" s="271"/>
    </row>
    <row r="2782" spans="9:9" ht="15" customHeight="1" x14ac:dyDescent="0.35">
      <c r="I2782" s="271"/>
    </row>
    <row r="2783" spans="9:9" ht="15" customHeight="1" x14ac:dyDescent="0.35">
      <c r="I2783" s="271"/>
    </row>
    <row r="2784" spans="9:9" ht="15" customHeight="1" x14ac:dyDescent="0.35">
      <c r="I2784" s="271"/>
    </row>
    <row r="2785" spans="9:9" ht="15" customHeight="1" x14ac:dyDescent="0.35">
      <c r="I2785" s="271"/>
    </row>
    <row r="2786" spans="9:9" ht="15" customHeight="1" x14ac:dyDescent="0.35">
      <c r="I2786" s="271"/>
    </row>
    <row r="2787" spans="9:9" ht="15" customHeight="1" x14ac:dyDescent="0.35">
      <c r="I2787" s="271"/>
    </row>
    <row r="2788" spans="9:9" ht="15" customHeight="1" x14ac:dyDescent="0.35">
      <c r="I2788" s="271"/>
    </row>
    <row r="2789" spans="9:9" ht="15" customHeight="1" x14ac:dyDescent="0.35">
      <c r="I2789" s="271"/>
    </row>
    <row r="2790" spans="9:9" ht="15" customHeight="1" x14ac:dyDescent="0.35">
      <c r="I2790" s="271"/>
    </row>
    <row r="2791" spans="9:9" ht="15" customHeight="1" x14ac:dyDescent="0.35">
      <c r="I2791" s="271"/>
    </row>
    <row r="2792" spans="9:9" ht="15" customHeight="1" x14ac:dyDescent="0.35">
      <c r="I2792" s="271"/>
    </row>
    <row r="2793" spans="9:9" ht="15" customHeight="1" x14ac:dyDescent="0.35">
      <c r="I2793" s="271"/>
    </row>
    <row r="2794" spans="9:9" ht="15" customHeight="1" x14ac:dyDescent="0.35">
      <c r="I2794" s="271"/>
    </row>
    <row r="2795" spans="9:9" ht="15" customHeight="1" x14ac:dyDescent="0.35">
      <c r="I2795" s="271"/>
    </row>
    <row r="2796" spans="9:9" ht="15" customHeight="1" x14ac:dyDescent="0.35">
      <c r="I2796" s="271"/>
    </row>
    <row r="2797" spans="9:9" ht="15" customHeight="1" x14ac:dyDescent="0.35">
      <c r="I2797" s="271"/>
    </row>
    <row r="2798" spans="9:9" ht="15" customHeight="1" x14ac:dyDescent="0.35">
      <c r="I2798" s="271"/>
    </row>
    <row r="2799" spans="9:9" ht="15" customHeight="1" x14ac:dyDescent="0.35">
      <c r="I2799" s="271"/>
    </row>
    <row r="2800" spans="9:9" ht="15" customHeight="1" x14ac:dyDescent="0.35">
      <c r="I2800" s="271"/>
    </row>
    <row r="2801" spans="9:9" ht="15" customHeight="1" x14ac:dyDescent="0.35">
      <c r="I2801" s="271"/>
    </row>
    <row r="2802" spans="9:9" ht="15" customHeight="1" x14ac:dyDescent="0.35">
      <c r="I2802" s="271"/>
    </row>
    <row r="2803" spans="9:9" ht="15" customHeight="1" x14ac:dyDescent="0.35">
      <c r="I2803" s="271"/>
    </row>
    <row r="2804" spans="9:9" ht="15" customHeight="1" x14ac:dyDescent="0.35">
      <c r="I2804" s="271"/>
    </row>
    <row r="2805" spans="9:9" ht="15" customHeight="1" x14ac:dyDescent="0.35">
      <c r="I2805" s="271"/>
    </row>
    <row r="2806" spans="9:9" ht="15" customHeight="1" x14ac:dyDescent="0.35">
      <c r="I2806" s="271"/>
    </row>
    <row r="2807" spans="9:9" ht="15" customHeight="1" x14ac:dyDescent="0.35">
      <c r="I2807" s="271"/>
    </row>
    <row r="2808" spans="9:9" ht="15" customHeight="1" x14ac:dyDescent="0.35">
      <c r="I2808" s="271"/>
    </row>
    <row r="2809" spans="9:9" ht="15" customHeight="1" x14ac:dyDescent="0.35">
      <c r="I2809" s="271"/>
    </row>
    <row r="2810" spans="9:9" ht="15" customHeight="1" x14ac:dyDescent="0.35">
      <c r="I2810" s="271"/>
    </row>
    <row r="2811" spans="9:9" ht="15" customHeight="1" x14ac:dyDescent="0.35">
      <c r="I2811" s="271"/>
    </row>
    <row r="2812" spans="9:9" ht="15" customHeight="1" x14ac:dyDescent="0.35">
      <c r="I2812" s="271"/>
    </row>
    <row r="2813" spans="9:9" ht="15" customHeight="1" x14ac:dyDescent="0.35">
      <c r="I2813" s="271"/>
    </row>
    <row r="2814" spans="9:9" ht="15" customHeight="1" x14ac:dyDescent="0.35">
      <c r="I2814" s="271"/>
    </row>
    <row r="2815" spans="9:9" ht="15" customHeight="1" x14ac:dyDescent="0.35">
      <c r="I2815" s="271"/>
    </row>
    <row r="2816" spans="9:9" ht="15" customHeight="1" x14ac:dyDescent="0.35">
      <c r="I2816" s="271"/>
    </row>
    <row r="2817" spans="9:9" ht="15" customHeight="1" x14ac:dyDescent="0.35">
      <c r="I2817" s="271"/>
    </row>
    <row r="2818" spans="9:9" ht="15" customHeight="1" x14ac:dyDescent="0.35">
      <c r="I2818" s="271"/>
    </row>
    <row r="2819" spans="9:9" ht="15" customHeight="1" x14ac:dyDescent="0.35">
      <c r="I2819" s="271"/>
    </row>
    <row r="2820" spans="9:9" ht="15" customHeight="1" x14ac:dyDescent="0.35">
      <c r="I2820" s="271"/>
    </row>
    <row r="2821" spans="9:9" ht="15" customHeight="1" x14ac:dyDescent="0.35">
      <c r="I2821" s="271"/>
    </row>
    <row r="2822" spans="9:9" ht="15" customHeight="1" x14ac:dyDescent="0.35">
      <c r="I2822" s="271"/>
    </row>
    <row r="2823" spans="9:9" ht="15" customHeight="1" x14ac:dyDescent="0.35">
      <c r="I2823" s="271"/>
    </row>
    <row r="2824" spans="9:9" ht="15" customHeight="1" x14ac:dyDescent="0.35">
      <c r="I2824" s="271"/>
    </row>
    <row r="2825" spans="9:9" ht="15" customHeight="1" x14ac:dyDescent="0.35">
      <c r="I2825" s="271"/>
    </row>
    <row r="2826" spans="9:9" ht="15" customHeight="1" x14ac:dyDescent="0.35">
      <c r="I2826" s="271"/>
    </row>
    <row r="2827" spans="9:9" ht="15" customHeight="1" x14ac:dyDescent="0.35">
      <c r="I2827" s="271"/>
    </row>
    <row r="2828" spans="9:9" ht="15" customHeight="1" x14ac:dyDescent="0.35">
      <c r="I2828" s="271"/>
    </row>
    <row r="2829" spans="9:9" ht="15" customHeight="1" x14ac:dyDescent="0.35">
      <c r="I2829" s="271"/>
    </row>
    <row r="2830" spans="9:9" ht="15" customHeight="1" x14ac:dyDescent="0.35">
      <c r="I2830" s="271"/>
    </row>
    <row r="2831" spans="9:9" ht="15" customHeight="1" x14ac:dyDescent="0.35">
      <c r="I2831" s="271"/>
    </row>
    <row r="2832" spans="9:9" ht="15" customHeight="1" x14ac:dyDescent="0.35">
      <c r="I2832" s="271"/>
    </row>
    <row r="2833" spans="9:9" ht="15" customHeight="1" x14ac:dyDescent="0.35">
      <c r="I2833" s="271"/>
    </row>
    <row r="2834" spans="9:9" ht="15" customHeight="1" x14ac:dyDescent="0.35">
      <c r="I2834" s="271"/>
    </row>
    <row r="2835" spans="9:9" ht="15" customHeight="1" x14ac:dyDescent="0.35">
      <c r="I2835" s="271"/>
    </row>
    <row r="2836" spans="9:9" ht="15" customHeight="1" x14ac:dyDescent="0.35">
      <c r="I2836" s="271"/>
    </row>
    <row r="2837" spans="9:9" ht="15" customHeight="1" x14ac:dyDescent="0.35">
      <c r="I2837" s="271"/>
    </row>
    <row r="2838" spans="9:9" ht="15" customHeight="1" x14ac:dyDescent="0.35">
      <c r="I2838" s="271"/>
    </row>
    <row r="2839" spans="9:9" ht="15" customHeight="1" x14ac:dyDescent="0.35">
      <c r="I2839" s="271"/>
    </row>
    <row r="2840" spans="9:9" ht="15" customHeight="1" x14ac:dyDescent="0.35">
      <c r="I2840" s="271"/>
    </row>
    <row r="2841" spans="9:9" ht="15" customHeight="1" x14ac:dyDescent="0.35">
      <c r="I2841" s="271"/>
    </row>
    <row r="2842" spans="9:9" ht="15" customHeight="1" x14ac:dyDescent="0.35">
      <c r="I2842" s="271"/>
    </row>
    <row r="2843" spans="9:9" ht="15" customHeight="1" x14ac:dyDescent="0.35">
      <c r="I2843" s="271"/>
    </row>
    <row r="2844" spans="9:9" ht="15" customHeight="1" x14ac:dyDescent="0.35">
      <c r="I2844" s="271"/>
    </row>
    <row r="2845" spans="9:9" ht="15" customHeight="1" x14ac:dyDescent="0.35">
      <c r="I2845" s="271"/>
    </row>
    <row r="2846" spans="9:9" ht="15" customHeight="1" x14ac:dyDescent="0.35">
      <c r="I2846" s="271"/>
    </row>
    <row r="2847" spans="9:9" ht="15" customHeight="1" x14ac:dyDescent="0.35">
      <c r="I2847" s="271"/>
    </row>
    <row r="2848" spans="9:9" ht="15" customHeight="1" x14ac:dyDescent="0.35">
      <c r="I2848" s="271"/>
    </row>
    <row r="2849" spans="9:9" ht="15" customHeight="1" x14ac:dyDescent="0.35">
      <c r="I2849" s="271"/>
    </row>
    <row r="2850" spans="9:9" ht="15" customHeight="1" x14ac:dyDescent="0.35">
      <c r="I2850" s="271"/>
    </row>
    <row r="2851" spans="9:9" ht="15" customHeight="1" x14ac:dyDescent="0.35">
      <c r="I2851" s="271"/>
    </row>
    <row r="2852" spans="9:9" ht="15" customHeight="1" x14ac:dyDescent="0.35">
      <c r="I2852" s="271"/>
    </row>
    <row r="2853" spans="9:9" ht="15" customHeight="1" x14ac:dyDescent="0.35">
      <c r="I2853" s="271"/>
    </row>
    <row r="2854" spans="9:9" ht="15" customHeight="1" x14ac:dyDescent="0.35">
      <c r="I2854" s="271"/>
    </row>
    <row r="2855" spans="9:9" ht="15" customHeight="1" x14ac:dyDescent="0.35">
      <c r="I2855" s="271"/>
    </row>
    <row r="2856" spans="9:9" ht="15" customHeight="1" x14ac:dyDescent="0.35">
      <c r="I2856" s="271"/>
    </row>
    <row r="2857" spans="9:9" ht="15" customHeight="1" x14ac:dyDescent="0.35">
      <c r="I2857" s="271"/>
    </row>
    <row r="2858" spans="9:9" ht="15" customHeight="1" x14ac:dyDescent="0.35">
      <c r="I2858" s="271"/>
    </row>
    <row r="2859" spans="9:9" ht="15" customHeight="1" x14ac:dyDescent="0.35">
      <c r="I2859" s="271"/>
    </row>
    <row r="2860" spans="9:9" ht="15" customHeight="1" x14ac:dyDescent="0.35">
      <c r="I2860" s="271"/>
    </row>
    <row r="2861" spans="9:9" ht="15" customHeight="1" x14ac:dyDescent="0.35">
      <c r="I2861" s="271"/>
    </row>
    <row r="2862" spans="9:9" ht="15" customHeight="1" x14ac:dyDescent="0.35">
      <c r="I2862" s="271"/>
    </row>
    <row r="2863" spans="9:9" ht="15" customHeight="1" x14ac:dyDescent="0.35">
      <c r="I2863" s="271"/>
    </row>
    <row r="2864" spans="9:9" ht="15" customHeight="1" x14ac:dyDescent="0.35">
      <c r="I2864" s="271"/>
    </row>
    <row r="2865" spans="9:9" ht="15" customHeight="1" x14ac:dyDescent="0.35">
      <c r="I2865" s="271"/>
    </row>
    <row r="2866" spans="9:9" ht="15" customHeight="1" x14ac:dyDescent="0.35">
      <c r="I2866" s="271"/>
    </row>
    <row r="2867" spans="9:9" ht="15" customHeight="1" x14ac:dyDescent="0.35">
      <c r="I2867" s="271"/>
    </row>
    <row r="2868" spans="9:9" ht="15" customHeight="1" x14ac:dyDescent="0.35">
      <c r="I2868" s="271"/>
    </row>
    <row r="2869" spans="9:9" ht="15" customHeight="1" x14ac:dyDescent="0.35">
      <c r="I2869" s="271"/>
    </row>
    <row r="2870" spans="9:9" ht="15" customHeight="1" x14ac:dyDescent="0.35">
      <c r="I2870" s="271"/>
    </row>
    <row r="2871" spans="9:9" ht="15" customHeight="1" x14ac:dyDescent="0.35">
      <c r="I2871" s="271"/>
    </row>
    <row r="2872" spans="9:9" ht="15" customHeight="1" x14ac:dyDescent="0.35">
      <c r="I2872" s="271"/>
    </row>
    <row r="2873" spans="9:9" ht="15" customHeight="1" x14ac:dyDescent="0.35">
      <c r="I2873" s="271"/>
    </row>
    <row r="2874" spans="9:9" ht="15" customHeight="1" x14ac:dyDescent="0.35">
      <c r="I2874" s="271"/>
    </row>
    <row r="2875" spans="9:9" ht="15" customHeight="1" x14ac:dyDescent="0.35">
      <c r="I2875" s="271"/>
    </row>
    <row r="2876" spans="9:9" ht="15" customHeight="1" x14ac:dyDescent="0.35">
      <c r="I2876" s="271"/>
    </row>
    <row r="2877" spans="9:9" ht="15" customHeight="1" x14ac:dyDescent="0.35">
      <c r="I2877" s="271"/>
    </row>
    <row r="2878" spans="9:9" ht="15" customHeight="1" x14ac:dyDescent="0.35">
      <c r="I2878" s="271"/>
    </row>
    <row r="2879" spans="9:9" ht="15" customHeight="1" x14ac:dyDescent="0.35">
      <c r="I2879" s="271"/>
    </row>
    <row r="2880" spans="9:9" ht="15" customHeight="1" x14ac:dyDescent="0.35">
      <c r="I2880" s="271"/>
    </row>
    <row r="2881" spans="9:9" ht="15" customHeight="1" x14ac:dyDescent="0.35">
      <c r="I2881" s="271"/>
    </row>
    <row r="2882" spans="9:9" ht="15" customHeight="1" x14ac:dyDescent="0.35">
      <c r="I2882" s="271"/>
    </row>
    <row r="2883" spans="9:9" ht="15" customHeight="1" x14ac:dyDescent="0.35">
      <c r="I2883" s="271"/>
    </row>
    <row r="2884" spans="9:9" ht="15" customHeight="1" x14ac:dyDescent="0.35">
      <c r="I2884" s="271"/>
    </row>
    <row r="2885" spans="9:9" ht="15" customHeight="1" x14ac:dyDescent="0.35">
      <c r="I2885" s="271"/>
    </row>
    <row r="2886" spans="9:9" ht="15" customHeight="1" x14ac:dyDescent="0.35">
      <c r="I2886" s="271"/>
    </row>
    <row r="2887" spans="9:9" ht="15" customHeight="1" x14ac:dyDescent="0.35">
      <c r="I2887" s="271"/>
    </row>
    <row r="2888" spans="9:9" ht="15" customHeight="1" x14ac:dyDescent="0.35">
      <c r="I2888" s="271"/>
    </row>
    <row r="2889" spans="9:9" ht="15" customHeight="1" x14ac:dyDescent="0.35">
      <c r="I2889" s="271"/>
    </row>
    <row r="2890" spans="9:9" ht="15" customHeight="1" x14ac:dyDescent="0.35">
      <c r="I2890" s="271"/>
    </row>
    <row r="2891" spans="9:9" ht="15" customHeight="1" x14ac:dyDescent="0.35">
      <c r="I2891" s="271"/>
    </row>
    <row r="2892" spans="9:9" ht="15" customHeight="1" x14ac:dyDescent="0.35">
      <c r="I2892" s="271"/>
    </row>
    <row r="2893" spans="9:9" ht="15" customHeight="1" x14ac:dyDescent="0.35">
      <c r="I2893" s="271"/>
    </row>
    <row r="2894" spans="9:9" ht="15" customHeight="1" x14ac:dyDescent="0.35">
      <c r="I2894" s="271"/>
    </row>
    <row r="2895" spans="9:9" ht="15" customHeight="1" x14ac:dyDescent="0.35">
      <c r="I2895" s="271"/>
    </row>
    <row r="2896" spans="9:9" ht="15" customHeight="1" x14ac:dyDescent="0.35">
      <c r="I2896" s="271"/>
    </row>
    <row r="2897" spans="9:9" ht="15" customHeight="1" x14ac:dyDescent="0.35">
      <c r="I2897" s="271"/>
    </row>
    <row r="2898" spans="9:9" ht="15" customHeight="1" x14ac:dyDescent="0.35">
      <c r="I2898" s="271"/>
    </row>
    <row r="2899" spans="9:9" ht="15" customHeight="1" x14ac:dyDescent="0.35">
      <c r="I2899" s="271"/>
    </row>
    <row r="2900" spans="9:9" ht="15" customHeight="1" x14ac:dyDescent="0.35">
      <c r="I2900" s="271"/>
    </row>
    <row r="2901" spans="9:9" ht="15" customHeight="1" x14ac:dyDescent="0.35">
      <c r="I2901" s="271"/>
    </row>
    <row r="2902" spans="9:9" ht="15" customHeight="1" x14ac:dyDescent="0.35">
      <c r="I2902" s="271"/>
    </row>
    <row r="2903" spans="9:9" ht="15" customHeight="1" x14ac:dyDescent="0.35">
      <c r="I2903" s="271"/>
    </row>
    <row r="2904" spans="9:9" ht="15" customHeight="1" x14ac:dyDescent="0.35">
      <c r="I2904" s="271"/>
    </row>
    <row r="2905" spans="9:9" ht="15" customHeight="1" x14ac:dyDescent="0.35">
      <c r="I2905" s="271"/>
    </row>
    <row r="2906" spans="9:9" ht="15" customHeight="1" x14ac:dyDescent="0.35">
      <c r="I2906" s="271"/>
    </row>
    <row r="2907" spans="9:9" ht="15" customHeight="1" x14ac:dyDescent="0.35">
      <c r="I2907" s="271"/>
    </row>
    <row r="2908" spans="9:9" ht="15" customHeight="1" x14ac:dyDescent="0.35">
      <c r="I2908" s="271"/>
    </row>
    <row r="2909" spans="9:9" ht="15" customHeight="1" x14ac:dyDescent="0.35">
      <c r="I2909" s="271"/>
    </row>
    <row r="2910" spans="9:9" ht="15" customHeight="1" x14ac:dyDescent="0.35">
      <c r="I2910" s="271"/>
    </row>
    <row r="2911" spans="9:9" ht="15" customHeight="1" x14ac:dyDescent="0.35">
      <c r="I2911" s="271"/>
    </row>
    <row r="2912" spans="9:9" ht="15" customHeight="1" x14ac:dyDescent="0.35">
      <c r="I2912" s="271"/>
    </row>
    <row r="2913" spans="9:9" ht="15" customHeight="1" x14ac:dyDescent="0.35">
      <c r="I2913" s="271"/>
    </row>
    <row r="2914" spans="9:9" ht="15" customHeight="1" x14ac:dyDescent="0.35">
      <c r="I2914" s="271"/>
    </row>
    <row r="2915" spans="9:9" ht="15" customHeight="1" x14ac:dyDescent="0.35">
      <c r="I2915" s="271"/>
    </row>
    <row r="2916" spans="9:9" ht="15" customHeight="1" x14ac:dyDescent="0.35">
      <c r="I2916" s="271"/>
    </row>
    <row r="2917" spans="9:9" ht="15" customHeight="1" x14ac:dyDescent="0.35">
      <c r="I2917" s="271"/>
    </row>
    <row r="2918" spans="9:9" ht="15" customHeight="1" x14ac:dyDescent="0.35">
      <c r="I2918" s="271"/>
    </row>
    <row r="2919" spans="9:9" ht="15" customHeight="1" x14ac:dyDescent="0.35">
      <c r="I2919" s="271"/>
    </row>
    <row r="2920" spans="9:9" ht="15" customHeight="1" x14ac:dyDescent="0.35">
      <c r="I2920" s="271"/>
    </row>
    <row r="2921" spans="9:9" ht="15" customHeight="1" x14ac:dyDescent="0.35">
      <c r="I2921" s="271"/>
    </row>
    <row r="2922" spans="9:9" ht="15" customHeight="1" x14ac:dyDescent="0.35">
      <c r="I2922" s="271"/>
    </row>
    <row r="2923" spans="9:9" ht="15" customHeight="1" x14ac:dyDescent="0.35">
      <c r="I2923" s="271"/>
    </row>
    <row r="2924" spans="9:9" ht="15" customHeight="1" x14ac:dyDescent="0.35">
      <c r="I2924" s="271"/>
    </row>
    <row r="2925" spans="9:9" ht="15" customHeight="1" x14ac:dyDescent="0.35">
      <c r="I2925" s="271"/>
    </row>
    <row r="2926" spans="9:9" ht="15" customHeight="1" x14ac:dyDescent="0.35">
      <c r="I2926" s="271"/>
    </row>
    <row r="2927" spans="9:9" ht="15" customHeight="1" x14ac:dyDescent="0.35">
      <c r="I2927" s="271"/>
    </row>
    <row r="2928" spans="9:9" ht="15" customHeight="1" x14ac:dyDescent="0.35">
      <c r="I2928" s="271"/>
    </row>
    <row r="2929" spans="9:9" ht="15" customHeight="1" x14ac:dyDescent="0.35">
      <c r="I2929" s="271"/>
    </row>
    <row r="2930" spans="9:9" ht="15" customHeight="1" x14ac:dyDescent="0.35">
      <c r="I2930" s="271"/>
    </row>
    <row r="2931" spans="9:9" ht="15" customHeight="1" x14ac:dyDescent="0.35">
      <c r="I2931" s="271"/>
    </row>
    <row r="2932" spans="9:9" ht="15" customHeight="1" x14ac:dyDescent="0.35">
      <c r="I2932" s="271"/>
    </row>
    <row r="2933" spans="9:9" ht="15" customHeight="1" x14ac:dyDescent="0.35">
      <c r="I2933" s="271"/>
    </row>
    <row r="2934" spans="9:9" ht="15" customHeight="1" x14ac:dyDescent="0.35">
      <c r="I2934" s="271"/>
    </row>
    <row r="2935" spans="9:9" ht="15" customHeight="1" x14ac:dyDescent="0.35">
      <c r="I2935" s="271"/>
    </row>
    <row r="2936" spans="9:9" ht="15" customHeight="1" x14ac:dyDescent="0.35">
      <c r="I2936" s="271"/>
    </row>
    <row r="2937" spans="9:9" ht="15" customHeight="1" x14ac:dyDescent="0.35">
      <c r="I2937" s="271"/>
    </row>
    <row r="2938" spans="9:9" ht="15" customHeight="1" x14ac:dyDescent="0.35">
      <c r="I2938" s="271"/>
    </row>
    <row r="2939" spans="9:9" ht="15" customHeight="1" x14ac:dyDescent="0.35">
      <c r="I2939" s="271"/>
    </row>
    <row r="2940" spans="9:9" ht="15" customHeight="1" x14ac:dyDescent="0.35">
      <c r="I2940" s="271"/>
    </row>
    <row r="2941" spans="9:9" ht="15" customHeight="1" x14ac:dyDescent="0.35">
      <c r="I2941" s="271"/>
    </row>
    <row r="2942" spans="9:9" ht="15" customHeight="1" x14ac:dyDescent="0.35">
      <c r="I2942" s="271"/>
    </row>
    <row r="2943" spans="9:9" ht="15" customHeight="1" x14ac:dyDescent="0.35">
      <c r="I2943" s="271"/>
    </row>
    <row r="2944" spans="9:9" ht="15" customHeight="1" x14ac:dyDescent="0.35">
      <c r="I2944" s="271"/>
    </row>
    <row r="2945" spans="9:9" ht="15" customHeight="1" x14ac:dyDescent="0.35">
      <c r="I2945" s="271"/>
    </row>
    <row r="2946" spans="9:9" ht="15" customHeight="1" x14ac:dyDescent="0.35">
      <c r="I2946" s="271"/>
    </row>
    <row r="2947" spans="9:9" ht="15" customHeight="1" x14ac:dyDescent="0.35">
      <c r="I2947" s="271"/>
    </row>
    <row r="2948" spans="9:9" ht="15" customHeight="1" x14ac:dyDescent="0.35">
      <c r="I2948" s="271"/>
    </row>
    <row r="2949" spans="9:9" ht="15" customHeight="1" x14ac:dyDescent="0.35">
      <c r="I2949" s="271"/>
    </row>
    <row r="2950" spans="9:9" ht="15" customHeight="1" x14ac:dyDescent="0.35">
      <c r="I2950" s="271"/>
    </row>
    <row r="2951" spans="9:9" ht="15" customHeight="1" x14ac:dyDescent="0.35">
      <c r="I2951" s="271"/>
    </row>
    <row r="2952" spans="9:9" ht="15" customHeight="1" x14ac:dyDescent="0.35">
      <c r="I2952" s="271"/>
    </row>
    <row r="2953" spans="9:9" ht="15" customHeight="1" x14ac:dyDescent="0.35">
      <c r="I2953" s="271"/>
    </row>
    <row r="2954" spans="9:9" ht="15" customHeight="1" x14ac:dyDescent="0.35">
      <c r="I2954" s="271"/>
    </row>
    <row r="2955" spans="9:9" ht="15" customHeight="1" x14ac:dyDescent="0.35">
      <c r="I2955" s="271"/>
    </row>
    <row r="2956" spans="9:9" ht="15" customHeight="1" x14ac:dyDescent="0.35">
      <c r="I2956" s="271"/>
    </row>
    <row r="2957" spans="9:9" ht="15" customHeight="1" x14ac:dyDescent="0.35">
      <c r="I2957" s="271"/>
    </row>
    <row r="2958" spans="9:9" ht="15" customHeight="1" x14ac:dyDescent="0.35">
      <c r="I2958" s="271"/>
    </row>
    <row r="2959" spans="9:9" ht="15" customHeight="1" x14ac:dyDescent="0.35">
      <c r="I2959" s="271"/>
    </row>
    <row r="2960" spans="9:9" ht="15" customHeight="1" x14ac:dyDescent="0.35">
      <c r="I2960" s="271"/>
    </row>
    <row r="2961" spans="9:9" ht="15" customHeight="1" x14ac:dyDescent="0.35">
      <c r="I2961" s="271"/>
    </row>
    <row r="2962" spans="9:9" ht="15" customHeight="1" x14ac:dyDescent="0.35">
      <c r="I2962" s="271"/>
    </row>
    <row r="2963" spans="9:9" ht="15" customHeight="1" x14ac:dyDescent="0.35">
      <c r="I2963" s="271"/>
    </row>
    <row r="2964" spans="9:9" ht="15" customHeight="1" x14ac:dyDescent="0.35">
      <c r="I2964" s="271"/>
    </row>
    <row r="2965" spans="9:9" ht="15" customHeight="1" x14ac:dyDescent="0.35">
      <c r="I2965" s="271"/>
    </row>
    <row r="2966" spans="9:9" ht="15" customHeight="1" x14ac:dyDescent="0.35">
      <c r="I2966" s="271"/>
    </row>
    <row r="2967" spans="9:9" ht="15" customHeight="1" x14ac:dyDescent="0.35">
      <c r="I2967" s="271"/>
    </row>
    <row r="2968" spans="9:9" ht="15" customHeight="1" x14ac:dyDescent="0.35">
      <c r="I2968" s="271"/>
    </row>
    <row r="2969" spans="9:9" ht="15" customHeight="1" x14ac:dyDescent="0.35">
      <c r="I2969" s="271"/>
    </row>
    <row r="2970" spans="9:9" ht="15" customHeight="1" x14ac:dyDescent="0.35">
      <c r="I2970" s="271"/>
    </row>
    <row r="2971" spans="9:9" ht="15" customHeight="1" x14ac:dyDescent="0.35">
      <c r="I2971" s="271"/>
    </row>
    <row r="2972" spans="9:9" ht="15" customHeight="1" x14ac:dyDescent="0.35">
      <c r="I2972" s="271"/>
    </row>
    <row r="2973" spans="9:9" ht="15" customHeight="1" x14ac:dyDescent="0.35">
      <c r="I2973" s="271"/>
    </row>
    <row r="2974" spans="9:9" ht="15" customHeight="1" x14ac:dyDescent="0.35">
      <c r="I2974" s="271"/>
    </row>
    <row r="2975" spans="9:9" ht="15" customHeight="1" x14ac:dyDescent="0.35">
      <c r="I2975" s="271"/>
    </row>
    <row r="2976" spans="9:9" ht="15" customHeight="1" x14ac:dyDescent="0.35">
      <c r="I2976" s="271"/>
    </row>
    <row r="2977" spans="9:9" ht="15" customHeight="1" x14ac:dyDescent="0.35">
      <c r="I2977" s="271"/>
    </row>
    <row r="2978" spans="9:9" ht="15" customHeight="1" x14ac:dyDescent="0.35">
      <c r="I2978" s="271"/>
    </row>
    <row r="2979" spans="9:9" ht="15" customHeight="1" x14ac:dyDescent="0.35">
      <c r="I2979" s="271"/>
    </row>
    <row r="2980" spans="9:9" ht="15" customHeight="1" x14ac:dyDescent="0.35">
      <c r="I2980" s="271"/>
    </row>
    <row r="2981" spans="9:9" ht="15" customHeight="1" x14ac:dyDescent="0.35">
      <c r="I2981" s="271"/>
    </row>
    <row r="2982" spans="9:9" ht="15" customHeight="1" x14ac:dyDescent="0.35">
      <c r="I2982" s="271"/>
    </row>
    <row r="2983" spans="9:9" ht="15" customHeight="1" x14ac:dyDescent="0.35">
      <c r="I2983" s="271"/>
    </row>
    <row r="2984" spans="9:9" ht="15" customHeight="1" x14ac:dyDescent="0.35">
      <c r="I2984" s="271"/>
    </row>
    <row r="2985" spans="9:9" ht="15" customHeight="1" x14ac:dyDescent="0.35">
      <c r="I2985" s="271"/>
    </row>
    <row r="2986" spans="9:9" ht="15" customHeight="1" x14ac:dyDescent="0.35">
      <c r="I2986" s="271"/>
    </row>
    <row r="2987" spans="9:9" ht="15" customHeight="1" x14ac:dyDescent="0.35">
      <c r="I2987" s="271"/>
    </row>
    <row r="2988" spans="9:9" ht="15" customHeight="1" x14ac:dyDescent="0.35">
      <c r="I2988" s="271"/>
    </row>
    <row r="2989" spans="9:9" ht="15" customHeight="1" x14ac:dyDescent="0.35">
      <c r="I2989" s="271"/>
    </row>
    <row r="2990" spans="9:9" ht="15" customHeight="1" x14ac:dyDescent="0.35">
      <c r="I2990" s="271"/>
    </row>
    <row r="2991" spans="9:9" ht="15" customHeight="1" x14ac:dyDescent="0.35">
      <c r="I2991" s="271"/>
    </row>
    <row r="2992" spans="9:9" ht="15" customHeight="1" x14ac:dyDescent="0.35">
      <c r="I2992" s="271"/>
    </row>
    <row r="2993" spans="9:9" ht="15" customHeight="1" x14ac:dyDescent="0.35">
      <c r="I2993" s="271"/>
    </row>
    <row r="2994" spans="9:9" ht="15" customHeight="1" x14ac:dyDescent="0.35">
      <c r="I2994" s="271"/>
    </row>
    <row r="2995" spans="9:9" ht="15" customHeight="1" x14ac:dyDescent="0.35">
      <c r="I2995" s="271"/>
    </row>
    <row r="2996" spans="9:9" ht="15" customHeight="1" x14ac:dyDescent="0.35">
      <c r="I2996" s="271"/>
    </row>
    <row r="2997" spans="9:9" ht="15" customHeight="1" x14ac:dyDescent="0.35">
      <c r="I2997" s="271"/>
    </row>
    <row r="2998" spans="9:9" ht="15" customHeight="1" x14ac:dyDescent="0.35">
      <c r="I2998" s="271"/>
    </row>
    <row r="2999" spans="9:9" ht="15" customHeight="1" x14ac:dyDescent="0.35">
      <c r="I2999" s="271"/>
    </row>
    <row r="3000" spans="9:9" ht="15" customHeight="1" x14ac:dyDescent="0.35">
      <c r="I3000" s="271"/>
    </row>
    <row r="3001" spans="9:9" ht="15" customHeight="1" x14ac:dyDescent="0.35">
      <c r="I3001" s="271"/>
    </row>
    <row r="3002" spans="9:9" ht="15" customHeight="1" x14ac:dyDescent="0.35">
      <c r="I3002" s="271"/>
    </row>
    <row r="3003" spans="9:9" ht="15" customHeight="1" x14ac:dyDescent="0.35">
      <c r="I3003" s="271"/>
    </row>
    <row r="3004" spans="9:9" ht="15" customHeight="1" x14ac:dyDescent="0.35">
      <c r="I3004" s="271"/>
    </row>
    <row r="3005" spans="9:9" ht="15" customHeight="1" x14ac:dyDescent="0.35">
      <c r="I3005" s="271"/>
    </row>
    <row r="3006" spans="9:9" ht="15" customHeight="1" x14ac:dyDescent="0.35">
      <c r="I3006" s="271"/>
    </row>
    <row r="3007" spans="9:9" ht="15" customHeight="1" x14ac:dyDescent="0.35">
      <c r="I3007" s="271"/>
    </row>
    <row r="3008" spans="9:9" ht="15" customHeight="1" x14ac:dyDescent="0.35">
      <c r="I3008" s="271"/>
    </row>
    <row r="3009" spans="9:9" ht="15" customHeight="1" x14ac:dyDescent="0.35">
      <c r="I3009" s="271"/>
    </row>
    <row r="3010" spans="9:9" ht="15" customHeight="1" x14ac:dyDescent="0.35">
      <c r="I3010" s="271"/>
    </row>
    <row r="3011" spans="9:9" ht="15" customHeight="1" x14ac:dyDescent="0.35">
      <c r="I3011" s="271"/>
    </row>
    <row r="3012" spans="9:9" ht="15" customHeight="1" x14ac:dyDescent="0.35">
      <c r="I3012" s="271"/>
    </row>
    <row r="3013" spans="9:9" ht="15" customHeight="1" x14ac:dyDescent="0.35">
      <c r="I3013" s="271"/>
    </row>
    <row r="3014" spans="9:9" ht="15" customHeight="1" x14ac:dyDescent="0.35">
      <c r="I3014" s="271"/>
    </row>
    <row r="3015" spans="9:9" ht="15" customHeight="1" x14ac:dyDescent="0.35">
      <c r="I3015" s="271"/>
    </row>
    <row r="3016" spans="9:9" ht="15" customHeight="1" x14ac:dyDescent="0.35">
      <c r="I3016" s="271"/>
    </row>
    <row r="3017" spans="9:9" ht="15" customHeight="1" x14ac:dyDescent="0.35">
      <c r="I3017" s="271"/>
    </row>
    <row r="3018" spans="9:9" ht="15" customHeight="1" x14ac:dyDescent="0.35">
      <c r="I3018" s="271"/>
    </row>
    <row r="3019" spans="9:9" ht="15" customHeight="1" x14ac:dyDescent="0.35">
      <c r="I3019" s="271"/>
    </row>
    <row r="3020" spans="9:9" ht="15" customHeight="1" x14ac:dyDescent="0.35">
      <c r="I3020" s="271"/>
    </row>
    <row r="3021" spans="9:9" ht="15" customHeight="1" x14ac:dyDescent="0.35">
      <c r="I3021" s="271"/>
    </row>
    <row r="3022" spans="9:9" ht="15" customHeight="1" x14ac:dyDescent="0.35">
      <c r="I3022" s="271"/>
    </row>
    <row r="3023" spans="9:9" ht="15" customHeight="1" x14ac:dyDescent="0.35">
      <c r="I3023" s="271"/>
    </row>
    <row r="3024" spans="9:9" ht="15" customHeight="1" x14ac:dyDescent="0.35">
      <c r="I3024" s="271"/>
    </row>
    <row r="3025" spans="9:9" ht="15" customHeight="1" x14ac:dyDescent="0.35">
      <c r="I3025" s="271"/>
    </row>
    <row r="3026" spans="9:9" ht="15" customHeight="1" x14ac:dyDescent="0.35">
      <c r="I3026" s="271"/>
    </row>
    <row r="3027" spans="9:9" ht="15" customHeight="1" x14ac:dyDescent="0.35">
      <c r="I3027" s="271"/>
    </row>
    <row r="3028" spans="9:9" ht="15" customHeight="1" x14ac:dyDescent="0.35">
      <c r="I3028" s="271"/>
    </row>
    <row r="3029" spans="9:9" ht="15" customHeight="1" x14ac:dyDescent="0.35">
      <c r="I3029" s="271"/>
    </row>
    <row r="3030" spans="9:9" ht="15" customHeight="1" x14ac:dyDescent="0.35">
      <c r="I3030" s="271"/>
    </row>
    <row r="3031" spans="9:9" ht="15" customHeight="1" x14ac:dyDescent="0.35">
      <c r="I3031" s="271"/>
    </row>
    <row r="3032" spans="9:9" ht="15" customHeight="1" x14ac:dyDescent="0.35">
      <c r="I3032" s="271"/>
    </row>
    <row r="3033" spans="9:9" ht="15" customHeight="1" x14ac:dyDescent="0.35">
      <c r="I3033" s="271"/>
    </row>
    <row r="3034" spans="9:9" ht="15" customHeight="1" x14ac:dyDescent="0.35">
      <c r="I3034" s="271"/>
    </row>
    <row r="3035" spans="9:9" ht="15" customHeight="1" x14ac:dyDescent="0.35">
      <c r="I3035" s="271"/>
    </row>
    <row r="3036" spans="9:9" ht="15" customHeight="1" x14ac:dyDescent="0.35">
      <c r="I3036" s="271"/>
    </row>
    <row r="3037" spans="9:9" ht="15" customHeight="1" x14ac:dyDescent="0.35">
      <c r="I3037" s="271"/>
    </row>
    <row r="3038" spans="9:9" ht="15" customHeight="1" x14ac:dyDescent="0.35">
      <c r="I3038" s="271"/>
    </row>
    <row r="3039" spans="9:9" ht="15" customHeight="1" x14ac:dyDescent="0.35">
      <c r="I3039" s="271"/>
    </row>
    <row r="3040" spans="9:9" ht="15" customHeight="1" x14ac:dyDescent="0.35">
      <c r="I3040" s="271"/>
    </row>
    <row r="3041" spans="9:9" ht="15" customHeight="1" x14ac:dyDescent="0.35">
      <c r="I3041" s="271"/>
    </row>
    <row r="3042" spans="9:9" ht="15" customHeight="1" x14ac:dyDescent="0.35">
      <c r="I3042" s="271"/>
    </row>
    <row r="3043" spans="9:9" ht="15" customHeight="1" x14ac:dyDescent="0.35">
      <c r="I3043" s="271"/>
    </row>
    <row r="3044" spans="9:9" ht="15" customHeight="1" x14ac:dyDescent="0.35">
      <c r="I3044" s="271"/>
    </row>
    <row r="3045" spans="9:9" ht="15" customHeight="1" x14ac:dyDescent="0.35">
      <c r="I3045" s="271"/>
    </row>
    <row r="3046" spans="9:9" ht="15" customHeight="1" x14ac:dyDescent="0.35">
      <c r="I3046" s="271"/>
    </row>
    <row r="3047" spans="9:9" ht="15" customHeight="1" x14ac:dyDescent="0.35">
      <c r="I3047" s="271"/>
    </row>
    <row r="3048" spans="9:9" ht="15" customHeight="1" x14ac:dyDescent="0.35">
      <c r="I3048" s="271"/>
    </row>
    <row r="3049" spans="9:9" ht="15" customHeight="1" x14ac:dyDescent="0.35">
      <c r="I3049" s="271"/>
    </row>
    <row r="3050" spans="9:9" ht="15" customHeight="1" x14ac:dyDescent="0.35">
      <c r="I3050" s="271"/>
    </row>
    <row r="3051" spans="9:9" ht="15" customHeight="1" x14ac:dyDescent="0.35">
      <c r="I3051" s="271"/>
    </row>
    <row r="3052" spans="9:9" ht="15" customHeight="1" x14ac:dyDescent="0.35">
      <c r="I3052" s="271"/>
    </row>
    <row r="3053" spans="9:9" ht="15" customHeight="1" x14ac:dyDescent="0.35">
      <c r="I3053" s="271"/>
    </row>
    <row r="3054" spans="9:9" ht="15" customHeight="1" x14ac:dyDescent="0.35">
      <c r="I3054" s="271"/>
    </row>
    <row r="3055" spans="9:9" ht="15" customHeight="1" x14ac:dyDescent="0.35">
      <c r="I3055" s="271"/>
    </row>
    <row r="3056" spans="9:9" ht="15" customHeight="1" x14ac:dyDescent="0.35">
      <c r="I3056" s="271"/>
    </row>
    <row r="3057" spans="9:9" ht="15" customHeight="1" x14ac:dyDescent="0.35">
      <c r="I3057" s="271"/>
    </row>
    <row r="3058" spans="9:9" ht="15" customHeight="1" x14ac:dyDescent="0.35">
      <c r="I3058" s="271"/>
    </row>
    <row r="3059" spans="9:9" ht="15" customHeight="1" x14ac:dyDescent="0.35">
      <c r="I3059" s="271"/>
    </row>
    <row r="3060" spans="9:9" ht="15" customHeight="1" x14ac:dyDescent="0.35">
      <c r="I3060" s="271"/>
    </row>
    <row r="3061" spans="9:9" ht="15" customHeight="1" x14ac:dyDescent="0.35">
      <c r="I3061" s="271"/>
    </row>
    <row r="3062" spans="9:9" ht="15" customHeight="1" x14ac:dyDescent="0.35">
      <c r="I3062" s="271"/>
    </row>
    <row r="3063" spans="9:9" ht="15" customHeight="1" x14ac:dyDescent="0.35">
      <c r="I3063" s="271"/>
    </row>
    <row r="3064" spans="9:9" ht="15" customHeight="1" x14ac:dyDescent="0.35">
      <c r="I3064" s="271"/>
    </row>
    <row r="3065" spans="9:9" ht="15" customHeight="1" x14ac:dyDescent="0.35">
      <c r="I3065" s="271"/>
    </row>
    <row r="3066" spans="9:9" ht="15" customHeight="1" x14ac:dyDescent="0.35">
      <c r="I3066" s="271"/>
    </row>
    <row r="3067" spans="9:9" ht="15" customHeight="1" x14ac:dyDescent="0.35">
      <c r="I3067" s="271"/>
    </row>
    <row r="3068" spans="9:9" ht="15" customHeight="1" x14ac:dyDescent="0.35">
      <c r="I3068" s="271"/>
    </row>
    <row r="3069" spans="9:9" ht="15" customHeight="1" x14ac:dyDescent="0.35">
      <c r="I3069" s="271"/>
    </row>
    <row r="3070" spans="9:9" ht="15" customHeight="1" x14ac:dyDescent="0.35">
      <c r="I3070" s="271"/>
    </row>
    <row r="3071" spans="9:9" ht="15" customHeight="1" x14ac:dyDescent="0.35">
      <c r="I3071" s="271"/>
    </row>
    <row r="3072" spans="9:9" ht="15" customHeight="1" x14ac:dyDescent="0.35">
      <c r="I3072" s="271"/>
    </row>
    <row r="3073" spans="9:9" ht="15" customHeight="1" x14ac:dyDescent="0.35">
      <c r="I3073" s="271"/>
    </row>
    <row r="3074" spans="9:9" ht="15" customHeight="1" x14ac:dyDescent="0.35">
      <c r="I3074" s="271"/>
    </row>
    <row r="3075" spans="9:9" ht="15" customHeight="1" x14ac:dyDescent="0.35">
      <c r="I3075" s="271"/>
    </row>
    <row r="3076" spans="9:9" ht="15" customHeight="1" x14ac:dyDescent="0.35">
      <c r="I3076" s="271"/>
    </row>
    <row r="3077" spans="9:9" ht="15" customHeight="1" x14ac:dyDescent="0.35">
      <c r="I3077" s="271"/>
    </row>
    <row r="3078" spans="9:9" ht="15" customHeight="1" x14ac:dyDescent="0.35">
      <c r="I3078" s="271"/>
    </row>
    <row r="3079" spans="9:9" ht="15" customHeight="1" x14ac:dyDescent="0.35">
      <c r="I3079" s="271"/>
    </row>
    <row r="3080" spans="9:9" ht="15" customHeight="1" x14ac:dyDescent="0.35">
      <c r="I3080" s="271"/>
    </row>
    <row r="3081" spans="9:9" ht="15" customHeight="1" x14ac:dyDescent="0.35">
      <c r="I3081" s="271"/>
    </row>
    <row r="3082" spans="9:9" ht="15" customHeight="1" x14ac:dyDescent="0.35">
      <c r="I3082" s="271"/>
    </row>
    <row r="3083" spans="9:9" ht="15" customHeight="1" x14ac:dyDescent="0.35">
      <c r="I3083" s="271"/>
    </row>
    <row r="3084" spans="9:9" ht="15" customHeight="1" x14ac:dyDescent="0.35">
      <c r="I3084" s="271"/>
    </row>
    <row r="3085" spans="9:9" ht="15" customHeight="1" x14ac:dyDescent="0.35">
      <c r="I3085" s="271"/>
    </row>
    <row r="3086" spans="9:9" ht="15" customHeight="1" x14ac:dyDescent="0.35">
      <c r="I3086" s="271"/>
    </row>
    <row r="3087" spans="9:9" ht="15" customHeight="1" x14ac:dyDescent="0.35">
      <c r="I3087" s="271"/>
    </row>
    <row r="3088" spans="9:9" ht="15" customHeight="1" x14ac:dyDescent="0.35">
      <c r="I3088" s="271"/>
    </row>
    <row r="3089" spans="9:9" ht="15" customHeight="1" x14ac:dyDescent="0.35">
      <c r="I3089" s="271"/>
    </row>
    <row r="3090" spans="9:9" ht="15" customHeight="1" x14ac:dyDescent="0.35">
      <c r="I3090" s="271"/>
    </row>
    <row r="3091" spans="9:9" ht="15" customHeight="1" x14ac:dyDescent="0.35">
      <c r="I3091" s="271"/>
    </row>
    <row r="3092" spans="9:9" ht="15" customHeight="1" x14ac:dyDescent="0.35">
      <c r="I3092" s="271"/>
    </row>
    <row r="3093" spans="9:9" ht="15" customHeight="1" x14ac:dyDescent="0.35">
      <c r="I3093" s="271"/>
    </row>
    <row r="3094" spans="9:9" ht="15" customHeight="1" x14ac:dyDescent="0.35">
      <c r="I3094" s="271"/>
    </row>
    <row r="3095" spans="9:9" ht="15" customHeight="1" x14ac:dyDescent="0.35">
      <c r="I3095" s="271"/>
    </row>
    <row r="3096" spans="9:9" ht="15" customHeight="1" x14ac:dyDescent="0.35">
      <c r="I3096" s="271"/>
    </row>
    <row r="3097" spans="9:9" ht="15" customHeight="1" x14ac:dyDescent="0.35">
      <c r="I3097" s="271"/>
    </row>
    <row r="3098" spans="9:9" ht="15" customHeight="1" x14ac:dyDescent="0.35">
      <c r="I3098" s="271"/>
    </row>
    <row r="3099" spans="9:9" ht="15" customHeight="1" x14ac:dyDescent="0.35">
      <c r="I3099" s="271"/>
    </row>
    <row r="3100" spans="9:9" ht="15" customHeight="1" x14ac:dyDescent="0.35">
      <c r="I3100" s="271"/>
    </row>
    <row r="3101" spans="9:9" ht="15" customHeight="1" x14ac:dyDescent="0.35">
      <c r="I3101" s="271"/>
    </row>
    <row r="3102" spans="9:9" ht="15" customHeight="1" x14ac:dyDescent="0.35">
      <c r="I3102" s="271"/>
    </row>
    <row r="3103" spans="9:9" ht="15" customHeight="1" x14ac:dyDescent="0.35">
      <c r="I3103" s="271"/>
    </row>
    <row r="3104" spans="9:9" ht="15" customHeight="1" x14ac:dyDescent="0.35">
      <c r="I3104" s="271"/>
    </row>
    <row r="3105" spans="9:9" ht="15" customHeight="1" x14ac:dyDescent="0.35">
      <c r="I3105" s="271"/>
    </row>
    <row r="3106" spans="9:9" ht="15" customHeight="1" x14ac:dyDescent="0.35">
      <c r="I3106" s="271"/>
    </row>
    <row r="3107" spans="9:9" ht="15" customHeight="1" x14ac:dyDescent="0.35">
      <c r="I3107" s="271"/>
    </row>
    <row r="3108" spans="9:9" ht="15" customHeight="1" x14ac:dyDescent="0.35">
      <c r="I3108" s="271"/>
    </row>
    <row r="3109" spans="9:9" ht="15" customHeight="1" x14ac:dyDescent="0.35">
      <c r="I3109" s="271"/>
    </row>
    <row r="3110" spans="9:9" ht="15" customHeight="1" x14ac:dyDescent="0.35">
      <c r="I3110" s="271"/>
    </row>
    <row r="3111" spans="9:9" ht="15" customHeight="1" x14ac:dyDescent="0.35">
      <c r="I3111" s="271"/>
    </row>
    <row r="3112" spans="9:9" ht="15" customHeight="1" x14ac:dyDescent="0.35">
      <c r="I3112" s="271"/>
    </row>
    <row r="3113" spans="9:9" ht="15" customHeight="1" x14ac:dyDescent="0.35">
      <c r="I3113" s="271"/>
    </row>
    <row r="3114" spans="9:9" ht="15" customHeight="1" x14ac:dyDescent="0.35">
      <c r="I3114" s="271"/>
    </row>
    <row r="3115" spans="9:9" ht="15" customHeight="1" x14ac:dyDescent="0.35">
      <c r="I3115" s="271"/>
    </row>
    <row r="3116" spans="9:9" ht="15" customHeight="1" x14ac:dyDescent="0.35">
      <c r="I3116" s="271"/>
    </row>
    <row r="3117" spans="9:9" ht="15" customHeight="1" x14ac:dyDescent="0.35">
      <c r="I3117" s="271"/>
    </row>
    <row r="3118" spans="9:9" ht="15" customHeight="1" x14ac:dyDescent="0.35">
      <c r="I3118" s="271"/>
    </row>
    <row r="3119" spans="9:9" ht="15" customHeight="1" x14ac:dyDescent="0.35">
      <c r="I3119" s="271"/>
    </row>
    <row r="3120" spans="9:9" ht="15" customHeight="1" x14ac:dyDescent="0.35">
      <c r="I3120" s="271"/>
    </row>
    <row r="3121" spans="9:9" ht="15" customHeight="1" x14ac:dyDescent="0.35">
      <c r="I3121" s="271"/>
    </row>
    <row r="3122" spans="9:9" ht="15" customHeight="1" x14ac:dyDescent="0.35">
      <c r="I3122" s="271"/>
    </row>
    <row r="3123" spans="9:9" ht="15" customHeight="1" x14ac:dyDescent="0.35">
      <c r="I3123" s="271"/>
    </row>
    <row r="3124" spans="9:9" ht="15" customHeight="1" x14ac:dyDescent="0.35">
      <c r="I3124" s="271"/>
    </row>
    <row r="3125" spans="9:9" ht="15" customHeight="1" x14ac:dyDescent="0.35">
      <c r="I3125" s="271"/>
    </row>
    <row r="3126" spans="9:9" ht="15" customHeight="1" x14ac:dyDescent="0.35">
      <c r="I3126" s="271"/>
    </row>
    <row r="3127" spans="9:9" ht="15" customHeight="1" x14ac:dyDescent="0.35">
      <c r="I3127" s="271"/>
    </row>
    <row r="3128" spans="9:9" ht="15" customHeight="1" x14ac:dyDescent="0.35">
      <c r="I3128" s="271"/>
    </row>
    <row r="3129" spans="9:9" ht="15" customHeight="1" x14ac:dyDescent="0.35">
      <c r="I3129" s="271"/>
    </row>
    <row r="3130" spans="9:9" ht="15" customHeight="1" x14ac:dyDescent="0.35">
      <c r="I3130" s="271"/>
    </row>
    <row r="3131" spans="9:9" ht="15" customHeight="1" x14ac:dyDescent="0.35">
      <c r="I3131" s="271"/>
    </row>
    <row r="3132" spans="9:9" ht="15" customHeight="1" x14ac:dyDescent="0.35">
      <c r="I3132" s="271"/>
    </row>
    <row r="3133" spans="9:9" ht="15" customHeight="1" x14ac:dyDescent="0.35">
      <c r="I3133" s="271"/>
    </row>
    <row r="3134" spans="9:9" ht="15" customHeight="1" x14ac:dyDescent="0.35">
      <c r="I3134" s="271"/>
    </row>
    <row r="3135" spans="9:9" ht="15" customHeight="1" x14ac:dyDescent="0.35">
      <c r="I3135" s="271"/>
    </row>
    <row r="3136" spans="9:9" ht="15" customHeight="1" x14ac:dyDescent="0.35">
      <c r="I3136" s="271"/>
    </row>
    <row r="3137" spans="9:9" ht="15" customHeight="1" x14ac:dyDescent="0.35">
      <c r="I3137" s="271"/>
    </row>
    <row r="3138" spans="9:9" ht="15" customHeight="1" x14ac:dyDescent="0.35">
      <c r="I3138" s="271"/>
    </row>
    <row r="3139" spans="9:9" ht="15" customHeight="1" x14ac:dyDescent="0.35">
      <c r="I3139" s="271"/>
    </row>
    <row r="3140" spans="9:9" ht="15" customHeight="1" x14ac:dyDescent="0.35">
      <c r="I3140" s="271"/>
    </row>
    <row r="3141" spans="9:9" ht="15" customHeight="1" x14ac:dyDescent="0.35">
      <c r="I3141" s="271"/>
    </row>
    <row r="3142" spans="9:9" ht="15" customHeight="1" x14ac:dyDescent="0.35">
      <c r="I3142" s="271"/>
    </row>
    <row r="3143" spans="9:9" ht="15" customHeight="1" x14ac:dyDescent="0.35">
      <c r="I3143" s="271"/>
    </row>
    <row r="3144" spans="9:9" ht="15" customHeight="1" x14ac:dyDescent="0.35">
      <c r="I3144" s="271"/>
    </row>
    <row r="3145" spans="9:9" ht="15" customHeight="1" x14ac:dyDescent="0.35">
      <c r="I3145" s="271"/>
    </row>
    <row r="3146" spans="9:9" ht="15" customHeight="1" x14ac:dyDescent="0.35">
      <c r="I3146" s="271"/>
    </row>
    <row r="3147" spans="9:9" ht="15" customHeight="1" x14ac:dyDescent="0.35">
      <c r="I3147" s="271"/>
    </row>
    <row r="3148" spans="9:9" ht="15" customHeight="1" x14ac:dyDescent="0.35">
      <c r="I3148" s="271"/>
    </row>
    <row r="3149" spans="9:9" ht="15" customHeight="1" x14ac:dyDescent="0.35">
      <c r="I3149" s="271"/>
    </row>
    <row r="3150" spans="9:9" ht="15" customHeight="1" x14ac:dyDescent="0.35">
      <c r="I3150" s="271"/>
    </row>
    <row r="3151" spans="9:9" ht="15" customHeight="1" x14ac:dyDescent="0.35">
      <c r="I3151" s="271"/>
    </row>
    <row r="3152" spans="9:9" ht="15" customHeight="1" x14ac:dyDescent="0.35">
      <c r="I3152" s="271"/>
    </row>
    <row r="3153" spans="9:9" ht="15" customHeight="1" x14ac:dyDescent="0.35">
      <c r="I3153" s="271"/>
    </row>
    <row r="3154" spans="9:9" ht="15" customHeight="1" x14ac:dyDescent="0.35">
      <c r="I3154" s="271"/>
    </row>
    <row r="3155" spans="9:9" ht="15" customHeight="1" x14ac:dyDescent="0.35">
      <c r="I3155" s="271"/>
    </row>
    <row r="3156" spans="9:9" ht="15" customHeight="1" x14ac:dyDescent="0.35">
      <c r="I3156" s="271"/>
    </row>
    <row r="3157" spans="9:9" ht="15" customHeight="1" x14ac:dyDescent="0.35">
      <c r="I3157" s="271"/>
    </row>
    <row r="3158" spans="9:9" ht="15" customHeight="1" x14ac:dyDescent="0.35">
      <c r="I3158" s="271"/>
    </row>
    <row r="3159" spans="9:9" ht="15" customHeight="1" x14ac:dyDescent="0.35">
      <c r="I3159" s="271"/>
    </row>
    <row r="3160" spans="9:9" ht="15" customHeight="1" x14ac:dyDescent="0.35">
      <c r="I3160" s="271"/>
    </row>
    <row r="3161" spans="9:9" ht="15" customHeight="1" x14ac:dyDescent="0.35">
      <c r="I3161" s="271"/>
    </row>
    <row r="3162" spans="9:9" ht="15" customHeight="1" x14ac:dyDescent="0.35">
      <c r="I3162" s="271"/>
    </row>
    <row r="3163" spans="9:9" ht="15" customHeight="1" x14ac:dyDescent="0.35">
      <c r="I3163" s="271"/>
    </row>
    <row r="3164" spans="9:9" ht="15" customHeight="1" x14ac:dyDescent="0.35">
      <c r="I3164" s="271"/>
    </row>
    <row r="3165" spans="9:9" ht="15" customHeight="1" x14ac:dyDescent="0.35">
      <c r="I3165" s="271"/>
    </row>
    <row r="3166" spans="9:9" ht="15" customHeight="1" x14ac:dyDescent="0.35">
      <c r="I3166" s="271"/>
    </row>
    <row r="3167" spans="9:9" ht="15" customHeight="1" x14ac:dyDescent="0.35">
      <c r="I3167" s="271"/>
    </row>
    <row r="3168" spans="9:9" ht="15" customHeight="1" x14ac:dyDescent="0.35">
      <c r="I3168" s="271"/>
    </row>
    <row r="3169" spans="9:9" ht="15" customHeight="1" x14ac:dyDescent="0.35">
      <c r="I3169" s="271"/>
    </row>
    <row r="3170" spans="9:9" ht="15" customHeight="1" x14ac:dyDescent="0.35">
      <c r="I3170" s="271"/>
    </row>
    <row r="3171" spans="9:9" ht="15" customHeight="1" x14ac:dyDescent="0.35">
      <c r="I3171" s="271"/>
    </row>
    <row r="3172" spans="9:9" ht="15" customHeight="1" x14ac:dyDescent="0.35">
      <c r="I3172" s="271"/>
    </row>
    <row r="3173" spans="9:9" ht="15" customHeight="1" x14ac:dyDescent="0.35">
      <c r="I3173" s="271"/>
    </row>
    <row r="3174" spans="9:9" ht="15" customHeight="1" x14ac:dyDescent="0.35">
      <c r="I3174" s="271"/>
    </row>
    <row r="3175" spans="9:9" ht="15" customHeight="1" x14ac:dyDescent="0.35">
      <c r="I3175" s="271"/>
    </row>
    <row r="3176" spans="9:9" ht="15" customHeight="1" x14ac:dyDescent="0.35">
      <c r="I3176" s="271"/>
    </row>
    <row r="3177" spans="9:9" ht="15" customHeight="1" x14ac:dyDescent="0.35">
      <c r="I3177" s="271"/>
    </row>
    <row r="3178" spans="9:9" ht="15" customHeight="1" x14ac:dyDescent="0.35">
      <c r="I3178" s="271"/>
    </row>
    <row r="3179" spans="9:9" ht="15" customHeight="1" x14ac:dyDescent="0.35">
      <c r="I3179" s="271"/>
    </row>
    <row r="3180" spans="9:9" ht="15" customHeight="1" x14ac:dyDescent="0.35">
      <c r="I3180" s="271"/>
    </row>
    <row r="3181" spans="9:9" ht="15" customHeight="1" x14ac:dyDescent="0.35">
      <c r="I3181" s="271"/>
    </row>
    <row r="3182" spans="9:9" ht="15" customHeight="1" x14ac:dyDescent="0.35">
      <c r="I3182" s="271"/>
    </row>
    <row r="3183" spans="9:9" ht="15" customHeight="1" x14ac:dyDescent="0.35">
      <c r="I3183" s="271"/>
    </row>
    <row r="3184" spans="9:9" ht="15" customHeight="1" x14ac:dyDescent="0.35">
      <c r="I3184" s="271"/>
    </row>
    <row r="3185" spans="9:9" ht="15" customHeight="1" x14ac:dyDescent="0.35">
      <c r="I3185" s="271"/>
    </row>
    <row r="3186" spans="9:9" ht="15" customHeight="1" x14ac:dyDescent="0.35">
      <c r="I3186" s="271"/>
    </row>
    <row r="3187" spans="9:9" ht="15" customHeight="1" x14ac:dyDescent="0.35">
      <c r="I3187" s="271"/>
    </row>
    <row r="3188" spans="9:9" ht="15" customHeight="1" x14ac:dyDescent="0.35">
      <c r="I3188" s="271"/>
    </row>
    <row r="3189" spans="9:9" ht="15" customHeight="1" x14ac:dyDescent="0.35">
      <c r="I3189" s="271"/>
    </row>
    <row r="3190" spans="9:9" ht="15" customHeight="1" x14ac:dyDescent="0.35">
      <c r="I3190" s="271"/>
    </row>
    <row r="3191" spans="9:9" ht="15" customHeight="1" x14ac:dyDescent="0.35">
      <c r="I3191" s="271"/>
    </row>
    <row r="3192" spans="9:9" ht="15" customHeight="1" x14ac:dyDescent="0.35">
      <c r="I3192" s="271"/>
    </row>
    <row r="3193" spans="9:9" ht="15" customHeight="1" x14ac:dyDescent="0.35">
      <c r="I3193" s="271"/>
    </row>
    <row r="3194" spans="9:9" ht="15" customHeight="1" x14ac:dyDescent="0.35">
      <c r="I3194" s="271"/>
    </row>
    <row r="3195" spans="9:9" ht="15" customHeight="1" x14ac:dyDescent="0.35">
      <c r="I3195" s="271"/>
    </row>
    <row r="3196" spans="9:9" ht="15" customHeight="1" x14ac:dyDescent="0.35">
      <c r="I3196" s="271"/>
    </row>
    <row r="3197" spans="9:9" ht="15" customHeight="1" x14ac:dyDescent="0.35">
      <c r="I3197" s="271"/>
    </row>
    <row r="3198" spans="9:9" ht="15" customHeight="1" x14ac:dyDescent="0.35">
      <c r="I3198" s="271"/>
    </row>
    <row r="3199" spans="9:9" ht="15" customHeight="1" x14ac:dyDescent="0.35">
      <c r="I3199" s="271"/>
    </row>
    <row r="3200" spans="9:9" ht="15" customHeight="1" x14ac:dyDescent="0.35">
      <c r="I3200" s="271"/>
    </row>
    <row r="3201" spans="9:9" ht="15" customHeight="1" x14ac:dyDescent="0.35">
      <c r="I3201" s="271"/>
    </row>
    <row r="3202" spans="9:9" ht="15" customHeight="1" x14ac:dyDescent="0.35">
      <c r="I3202" s="271"/>
    </row>
    <row r="3203" spans="9:9" ht="15" customHeight="1" x14ac:dyDescent="0.35">
      <c r="I3203" s="271"/>
    </row>
    <row r="3204" spans="9:9" ht="15" customHeight="1" x14ac:dyDescent="0.35">
      <c r="I3204" s="271"/>
    </row>
    <row r="3205" spans="9:9" ht="15" customHeight="1" x14ac:dyDescent="0.35">
      <c r="I3205" s="271"/>
    </row>
    <row r="3206" spans="9:9" ht="15" customHeight="1" x14ac:dyDescent="0.35">
      <c r="I3206" s="271"/>
    </row>
    <row r="3207" spans="9:9" ht="15" customHeight="1" x14ac:dyDescent="0.35">
      <c r="I3207" s="271"/>
    </row>
    <row r="3208" spans="9:9" ht="15" customHeight="1" x14ac:dyDescent="0.35">
      <c r="I3208" s="271"/>
    </row>
    <row r="3209" spans="9:9" ht="15" customHeight="1" x14ac:dyDescent="0.35">
      <c r="I3209" s="271"/>
    </row>
    <row r="3210" spans="9:9" ht="15" customHeight="1" x14ac:dyDescent="0.35">
      <c r="I3210" s="271"/>
    </row>
    <row r="3211" spans="9:9" ht="15" customHeight="1" x14ac:dyDescent="0.35">
      <c r="I3211" s="271"/>
    </row>
    <row r="3212" spans="9:9" ht="15" customHeight="1" x14ac:dyDescent="0.35">
      <c r="I3212" s="271"/>
    </row>
    <row r="3213" spans="9:9" ht="15" customHeight="1" x14ac:dyDescent="0.35">
      <c r="I3213" s="271"/>
    </row>
    <row r="3214" spans="9:9" ht="15" customHeight="1" x14ac:dyDescent="0.35">
      <c r="I3214" s="271"/>
    </row>
    <row r="3215" spans="9:9" ht="15" customHeight="1" x14ac:dyDescent="0.35">
      <c r="I3215" s="271"/>
    </row>
    <row r="3216" spans="9:9" ht="15" customHeight="1" x14ac:dyDescent="0.35">
      <c r="I3216" s="271"/>
    </row>
    <row r="3217" spans="9:9" ht="15" customHeight="1" x14ac:dyDescent="0.35">
      <c r="I3217" s="271"/>
    </row>
    <row r="3218" spans="9:9" ht="15" customHeight="1" x14ac:dyDescent="0.35">
      <c r="I3218" s="271"/>
    </row>
    <row r="3219" spans="9:9" ht="15" customHeight="1" x14ac:dyDescent="0.35">
      <c r="I3219" s="271"/>
    </row>
    <row r="3220" spans="9:9" ht="15" customHeight="1" x14ac:dyDescent="0.35">
      <c r="I3220" s="271"/>
    </row>
    <row r="3221" spans="9:9" ht="15" customHeight="1" x14ac:dyDescent="0.35">
      <c r="I3221" s="271"/>
    </row>
    <row r="3222" spans="9:9" ht="15" customHeight="1" x14ac:dyDescent="0.35">
      <c r="I3222" s="271"/>
    </row>
    <row r="3223" spans="9:9" ht="15" customHeight="1" x14ac:dyDescent="0.35">
      <c r="I3223" s="271"/>
    </row>
    <row r="3224" spans="9:9" ht="15" customHeight="1" x14ac:dyDescent="0.35">
      <c r="I3224" s="271"/>
    </row>
    <row r="3225" spans="9:9" ht="15" customHeight="1" x14ac:dyDescent="0.35">
      <c r="I3225" s="271"/>
    </row>
    <row r="3226" spans="9:9" ht="15" customHeight="1" x14ac:dyDescent="0.35">
      <c r="I3226" s="271"/>
    </row>
    <row r="3227" spans="9:9" ht="15" customHeight="1" x14ac:dyDescent="0.35">
      <c r="I3227" s="271"/>
    </row>
    <row r="3228" spans="9:9" ht="15" customHeight="1" x14ac:dyDescent="0.35">
      <c r="I3228" s="271"/>
    </row>
    <row r="3229" spans="9:9" ht="15" customHeight="1" x14ac:dyDescent="0.35">
      <c r="I3229" s="271"/>
    </row>
    <row r="3230" spans="9:9" ht="15" customHeight="1" x14ac:dyDescent="0.35">
      <c r="I3230" s="271"/>
    </row>
    <row r="3231" spans="9:9" ht="15" customHeight="1" x14ac:dyDescent="0.35">
      <c r="I3231" s="271"/>
    </row>
    <row r="3232" spans="9:9" ht="15" customHeight="1" x14ac:dyDescent="0.35">
      <c r="I3232" s="271"/>
    </row>
    <row r="3233" spans="9:9" ht="15" customHeight="1" x14ac:dyDescent="0.35">
      <c r="I3233" s="271"/>
    </row>
    <row r="3234" spans="9:9" ht="15" customHeight="1" x14ac:dyDescent="0.35">
      <c r="I3234" s="271"/>
    </row>
    <row r="3235" spans="9:9" ht="15" customHeight="1" x14ac:dyDescent="0.35">
      <c r="I3235" s="271"/>
    </row>
    <row r="3236" spans="9:9" ht="15" customHeight="1" x14ac:dyDescent="0.35">
      <c r="I3236" s="271"/>
    </row>
    <row r="3237" spans="9:9" ht="15" customHeight="1" x14ac:dyDescent="0.35">
      <c r="I3237" s="271"/>
    </row>
    <row r="3238" spans="9:9" ht="15" customHeight="1" x14ac:dyDescent="0.35">
      <c r="I3238" s="271"/>
    </row>
    <row r="3239" spans="9:9" ht="15" customHeight="1" x14ac:dyDescent="0.35">
      <c r="I3239" s="271"/>
    </row>
    <row r="3240" spans="9:9" ht="15" customHeight="1" x14ac:dyDescent="0.35">
      <c r="I3240" s="271"/>
    </row>
    <row r="3241" spans="9:9" ht="15" customHeight="1" x14ac:dyDescent="0.35">
      <c r="I3241" s="271"/>
    </row>
    <row r="3242" spans="9:9" ht="15" customHeight="1" x14ac:dyDescent="0.35">
      <c r="I3242" s="271"/>
    </row>
    <row r="3243" spans="9:9" ht="15" customHeight="1" x14ac:dyDescent="0.35">
      <c r="I3243" s="271"/>
    </row>
    <row r="3244" spans="9:9" ht="15" customHeight="1" x14ac:dyDescent="0.35">
      <c r="I3244" s="271"/>
    </row>
    <row r="3245" spans="9:9" ht="15" customHeight="1" x14ac:dyDescent="0.35">
      <c r="I3245" s="271"/>
    </row>
    <row r="3246" spans="9:9" ht="15" customHeight="1" x14ac:dyDescent="0.35">
      <c r="I3246" s="271"/>
    </row>
    <row r="3247" spans="9:9" ht="15" customHeight="1" x14ac:dyDescent="0.35">
      <c r="I3247" s="271"/>
    </row>
    <row r="3248" spans="9:9" ht="15" customHeight="1" x14ac:dyDescent="0.35">
      <c r="I3248" s="271"/>
    </row>
    <row r="3249" spans="9:9" ht="15" customHeight="1" x14ac:dyDescent="0.35">
      <c r="I3249" s="271"/>
    </row>
    <row r="3250" spans="9:9" ht="15" customHeight="1" x14ac:dyDescent="0.35">
      <c r="I3250" s="271"/>
    </row>
    <row r="3251" spans="9:9" ht="15" customHeight="1" x14ac:dyDescent="0.35">
      <c r="I3251" s="271"/>
    </row>
    <row r="3252" spans="9:9" ht="15" customHeight="1" x14ac:dyDescent="0.35">
      <c r="I3252" s="271"/>
    </row>
    <row r="3253" spans="9:9" ht="15" customHeight="1" x14ac:dyDescent="0.35">
      <c r="I3253" s="271"/>
    </row>
    <row r="3254" spans="9:9" ht="15" customHeight="1" x14ac:dyDescent="0.35">
      <c r="I3254" s="271"/>
    </row>
    <row r="3255" spans="9:9" ht="15" customHeight="1" x14ac:dyDescent="0.35">
      <c r="I3255" s="271"/>
    </row>
    <row r="3256" spans="9:9" ht="15" customHeight="1" x14ac:dyDescent="0.35">
      <c r="I3256" s="271"/>
    </row>
    <row r="3257" spans="9:9" ht="15" customHeight="1" x14ac:dyDescent="0.35">
      <c r="I3257" s="271"/>
    </row>
    <row r="3258" spans="9:9" ht="15" customHeight="1" x14ac:dyDescent="0.35">
      <c r="I3258" s="271"/>
    </row>
    <row r="3259" spans="9:9" ht="15" customHeight="1" x14ac:dyDescent="0.35">
      <c r="I3259" s="271"/>
    </row>
    <row r="3260" spans="9:9" ht="15" customHeight="1" x14ac:dyDescent="0.35">
      <c r="I3260" s="271"/>
    </row>
    <row r="3261" spans="9:9" ht="15" customHeight="1" x14ac:dyDescent="0.35">
      <c r="I3261" s="271"/>
    </row>
    <row r="3262" spans="9:9" ht="15" customHeight="1" x14ac:dyDescent="0.35">
      <c r="I3262" s="271"/>
    </row>
    <row r="3263" spans="9:9" ht="15" customHeight="1" x14ac:dyDescent="0.35">
      <c r="I3263" s="271"/>
    </row>
    <row r="3264" spans="9:9" ht="15" customHeight="1" x14ac:dyDescent="0.35">
      <c r="I3264" s="271"/>
    </row>
    <row r="3265" spans="9:9" ht="15" customHeight="1" x14ac:dyDescent="0.35">
      <c r="I3265" s="271"/>
    </row>
    <row r="3266" spans="9:9" ht="15" customHeight="1" x14ac:dyDescent="0.35">
      <c r="I3266" s="271"/>
    </row>
    <row r="3267" spans="9:9" ht="15" customHeight="1" x14ac:dyDescent="0.35">
      <c r="I3267" s="271"/>
    </row>
    <row r="3268" spans="9:9" ht="15" customHeight="1" x14ac:dyDescent="0.35">
      <c r="I3268" s="271"/>
    </row>
    <row r="3269" spans="9:9" ht="15" customHeight="1" x14ac:dyDescent="0.35">
      <c r="I3269" s="271"/>
    </row>
    <row r="3270" spans="9:9" ht="15" customHeight="1" x14ac:dyDescent="0.35">
      <c r="I3270" s="271"/>
    </row>
    <row r="3271" spans="9:9" ht="15" customHeight="1" x14ac:dyDescent="0.35">
      <c r="I3271" s="271"/>
    </row>
    <row r="3272" spans="9:9" ht="15" customHeight="1" x14ac:dyDescent="0.35">
      <c r="I3272" s="271"/>
    </row>
    <row r="3273" spans="9:9" ht="15" customHeight="1" x14ac:dyDescent="0.35">
      <c r="I3273" s="271"/>
    </row>
    <row r="3274" spans="9:9" ht="15" customHeight="1" x14ac:dyDescent="0.35">
      <c r="I3274" s="271"/>
    </row>
    <row r="3275" spans="9:9" ht="15" customHeight="1" x14ac:dyDescent="0.35">
      <c r="I3275" s="271"/>
    </row>
    <row r="3276" spans="9:9" ht="15" customHeight="1" x14ac:dyDescent="0.35">
      <c r="I3276" s="271"/>
    </row>
    <row r="3277" spans="9:9" ht="15" customHeight="1" x14ac:dyDescent="0.35">
      <c r="I3277" s="271"/>
    </row>
    <row r="3278" spans="9:9" ht="15" customHeight="1" x14ac:dyDescent="0.35">
      <c r="I3278" s="271"/>
    </row>
    <row r="3279" spans="9:9" ht="15" customHeight="1" x14ac:dyDescent="0.35">
      <c r="I3279" s="271"/>
    </row>
    <row r="3280" spans="9:9" ht="15" customHeight="1" x14ac:dyDescent="0.35">
      <c r="I3280" s="271"/>
    </row>
    <row r="3281" spans="9:9" ht="15" customHeight="1" x14ac:dyDescent="0.35">
      <c r="I3281" s="271"/>
    </row>
    <row r="3282" spans="9:9" ht="15" customHeight="1" x14ac:dyDescent="0.35">
      <c r="I3282" s="271"/>
    </row>
    <row r="3283" spans="9:9" ht="15" customHeight="1" x14ac:dyDescent="0.35">
      <c r="I3283" s="271"/>
    </row>
    <row r="3284" spans="9:9" ht="15" customHeight="1" x14ac:dyDescent="0.35">
      <c r="I3284" s="271"/>
    </row>
    <row r="3285" spans="9:9" ht="15" customHeight="1" x14ac:dyDescent="0.35">
      <c r="I3285" s="271"/>
    </row>
    <row r="3286" spans="9:9" ht="15" customHeight="1" x14ac:dyDescent="0.35">
      <c r="I3286" s="271"/>
    </row>
    <row r="3287" spans="9:9" ht="15" customHeight="1" x14ac:dyDescent="0.35">
      <c r="I3287" s="271"/>
    </row>
    <row r="3288" spans="9:9" ht="15" customHeight="1" x14ac:dyDescent="0.35">
      <c r="I3288" s="271"/>
    </row>
    <row r="3289" spans="9:9" ht="15" customHeight="1" x14ac:dyDescent="0.35">
      <c r="I3289" s="271"/>
    </row>
    <row r="3290" spans="9:9" ht="15" customHeight="1" x14ac:dyDescent="0.35">
      <c r="I3290" s="271"/>
    </row>
    <row r="3291" spans="9:9" ht="15" customHeight="1" x14ac:dyDescent="0.35">
      <c r="I3291" s="271"/>
    </row>
    <row r="3292" spans="9:9" ht="15" customHeight="1" x14ac:dyDescent="0.35">
      <c r="I3292" s="271"/>
    </row>
    <row r="3293" spans="9:9" ht="15" customHeight="1" x14ac:dyDescent="0.35">
      <c r="I3293" s="271"/>
    </row>
    <row r="3294" spans="9:9" ht="15" customHeight="1" x14ac:dyDescent="0.35">
      <c r="I3294" s="271"/>
    </row>
    <row r="3295" spans="9:9" ht="15" customHeight="1" x14ac:dyDescent="0.35">
      <c r="I3295" s="271"/>
    </row>
    <row r="3296" spans="9:9" ht="15" customHeight="1" x14ac:dyDescent="0.35">
      <c r="I3296" s="271"/>
    </row>
    <row r="3297" spans="9:9" ht="15" customHeight="1" x14ac:dyDescent="0.35">
      <c r="I3297" s="271"/>
    </row>
    <row r="3298" spans="9:9" ht="15" customHeight="1" x14ac:dyDescent="0.35">
      <c r="I3298" s="271"/>
    </row>
    <row r="3299" spans="9:9" ht="15" customHeight="1" x14ac:dyDescent="0.35">
      <c r="I3299" s="271"/>
    </row>
    <row r="3300" spans="9:9" ht="15" customHeight="1" x14ac:dyDescent="0.35">
      <c r="I3300" s="271"/>
    </row>
    <row r="3301" spans="9:9" ht="15" customHeight="1" x14ac:dyDescent="0.35">
      <c r="I3301" s="271"/>
    </row>
    <row r="3302" spans="9:9" ht="15" customHeight="1" x14ac:dyDescent="0.35">
      <c r="I3302" s="271"/>
    </row>
    <row r="3303" spans="9:9" ht="15" customHeight="1" x14ac:dyDescent="0.35">
      <c r="I3303" s="271"/>
    </row>
    <row r="3304" spans="9:9" ht="15" customHeight="1" x14ac:dyDescent="0.35">
      <c r="I3304" s="271"/>
    </row>
    <row r="3305" spans="9:9" ht="15" customHeight="1" x14ac:dyDescent="0.35">
      <c r="I3305" s="271"/>
    </row>
    <row r="3306" spans="9:9" ht="15" customHeight="1" x14ac:dyDescent="0.35">
      <c r="I3306" s="271"/>
    </row>
    <row r="3307" spans="9:9" ht="15" customHeight="1" x14ac:dyDescent="0.35">
      <c r="I3307" s="271"/>
    </row>
    <row r="3308" spans="9:9" ht="15" customHeight="1" x14ac:dyDescent="0.35">
      <c r="I3308" s="271"/>
    </row>
    <row r="3309" spans="9:9" ht="15" customHeight="1" x14ac:dyDescent="0.35">
      <c r="I3309" s="271"/>
    </row>
    <row r="3310" spans="9:9" ht="15" customHeight="1" x14ac:dyDescent="0.35">
      <c r="I3310" s="271"/>
    </row>
    <row r="3311" spans="9:9" ht="15" customHeight="1" x14ac:dyDescent="0.35">
      <c r="I3311" s="271"/>
    </row>
    <row r="3312" spans="9:9" ht="15" customHeight="1" x14ac:dyDescent="0.35">
      <c r="I3312" s="271"/>
    </row>
    <row r="3313" spans="9:9" ht="15" customHeight="1" x14ac:dyDescent="0.35">
      <c r="I3313" s="271"/>
    </row>
    <row r="3314" spans="9:9" ht="15" customHeight="1" x14ac:dyDescent="0.35">
      <c r="I3314" s="271"/>
    </row>
    <row r="3315" spans="9:9" ht="15" customHeight="1" x14ac:dyDescent="0.35">
      <c r="I3315" s="271"/>
    </row>
    <row r="3316" spans="9:9" ht="15" customHeight="1" x14ac:dyDescent="0.35">
      <c r="I3316" s="271"/>
    </row>
    <row r="3317" spans="9:9" ht="15" customHeight="1" x14ac:dyDescent="0.35">
      <c r="I3317" s="271"/>
    </row>
    <row r="3318" spans="9:9" ht="15" customHeight="1" x14ac:dyDescent="0.35">
      <c r="I3318" s="271"/>
    </row>
    <row r="3319" spans="9:9" ht="15" customHeight="1" x14ac:dyDescent="0.35">
      <c r="I3319" s="271"/>
    </row>
    <row r="3320" spans="9:9" ht="15" customHeight="1" x14ac:dyDescent="0.35">
      <c r="I3320" s="271"/>
    </row>
    <row r="3321" spans="9:9" ht="15" customHeight="1" x14ac:dyDescent="0.35">
      <c r="I3321" s="271"/>
    </row>
    <row r="3322" spans="9:9" ht="15" customHeight="1" x14ac:dyDescent="0.35">
      <c r="I3322" s="271"/>
    </row>
    <row r="3323" spans="9:9" ht="15" customHeight="1" x14ac:dyDescent="0.35">
      <c r="I3323" s="271"/>
    </row>
    <row r="3324" spans="9:9" ht="15" customHeight="1" x14ac:dyDescent="0.35">
      <c r="I3324" s="271"/>
    </row>
    <row r="3325" spans="9:9" ht="15" customHeight="1" x14ac:dyDescent="0.35">
      <c r="I3325" s="271"/>
    </row>
    <row r="3326" spans="9:9" ht="15" customHeight="1" x14ac:dyDescent="0.35">
      <c r="I3326" s="271"/>
    </row>
    <row r="3327" spans="9:9" ht="15" customHeight="1" x14ac:dyDescent="0.35">
      <c r="I3327" s="271"/>
    </row>
    <row r="3328" spans="9:9" ht="15" customHeight="1" x14ac:dyDescent="0.35">
      <c r="I3328" s="271"/>
    </row>
    <row r="3329" spans="9:9" ht="15" customHeight="1" x14ac:dyDescent="0.35">
      <c r="I3329" s="271"/>
    </row>
    <row r="3330" spans="9:9" ht="15" customHeight="1" x14ac:dyDescent="0.35">
      <c r="I3330" s="271"/>
    </row>
    <row r="3331" spans="9:9" ht="15" customHeight="1" x14ac:dyDescent="0.35">
      <c r="I3331" s="271"/>
    </row>
    <row r="3332" spans="9:9" ht="15" customHeight="1" x14ac:dyDescent="0.35">
      <c r="I3332" s="271"/>
    </row>
    <row r="3333" spans="9:9" ht="15" customHeight="1" x14ac:dyDescent="0.35">
      <c r="I3333" s="271"/>
    </row>
    <row r="3334" spans="9:9" ht="15" customHeight="1" x14ac:dyDescent="0.35">
      <c r="I3334" s="271"/>
    </row>
    <row r="3335" spans="9:9" ht="15" customHeight="1" x14ac:dyDescent="0.35">
      <c r="I3335" s="271"/>
    </row>
    <row r="3336" spans="9:9" ht="15" customHeight="1" x14ac:dyDescent="0.35">
      <c r="I3336" s="271"/>
    </row>
    <row r="3337" spans="9:9" ht="15" customHeight="1" x14ac:dyDescent="0.35">
      <c r="I3337" s="271"/>
    </row>
    <row r="3338" spans="9:9" ht="15" customHeight="1" x14ac:dyDescent="0.35">
      <c r="I3338" s="271"/>
    </row>
    <row r="3339" spans="9:9" ht="15" customHeight="1" x14ac:dyDescent="0.35">
      <c r="I3339" s="271"/>
    </row>
    <row r="3340" spans="9:9" ht="15" customHeight="1" x14ac:dyDescent="0.35">
      <c r="I3340" s="271"/>
    </row>
    <row r="3341" spans="9:9" ht="15" customHeight="1" x14ac:dyDescent="0.35">
      <c r="I3341" s="271"/>
    </row>
    <row r="3342" spans="9:9" ht="15" customHeight="1" x14ac:dyDescent="0.35">
      <c r="I3342" s="271"/>
    </row>
    <row r="3343" spans="9:9" ht="15" customHeight="1" x14ac:dyDescent="0.35">
      <c r="I3343" s="271"/>
    </row>
    <row r="3344" spans="9:9" ht="15" customHeight="1" x14ac:dyDescent="0.35">
      <c r="I3344" s="271"/>
    </row>
    <row r="3345" spans="9:9" ht="15" customHeight="1" x14ac:dyDescent="0.35">
      <c r="I3345" s="271"/>
    </row>
    <row r="3346" spans="9:9" ht="15" customHeight="1" x14ac:dyDescent="0.35">
      <c r="I3346" s="271"/>
    </row>
    <row r="3347" spans="9:9" ht="15" customHeight="1" x14ac:dyDescent="0.35">
      <c r="I3347" s="271"/>
    </row>
    <row r="3348" spans="9:9" ht="15" customHeight="1" x14ac:dyDescent="0.35">
      <c r="I3348" s="271"/>
    </row>
    <row r="3349" spans="9:9" ht="15" customHeight="1" x14ac:dyDescent="0.35">
      <c r="I3349" s="271"/>
    </row>
    <row r="3350" spans="9:9" ht="15" customHeight="1" x14ac:dyDescent="0.35">
      <c r="I3350" s="271"/>
    </row>
    <row r="3351" spans="9:9" ht="15" customHeight="1" x14ac:dyDescent="0.35">
      <c r="I3351" s="271"/>
    </row>
    <row r="3352" spans="9:9" ht="15" customHeight="1" x14ac:dyDescent="0.35">
      <c r="I3352" s="271"/>
    </row>
    <row r="3353" spans="9:9" ht="15" customHeight="1" x14ac:dyDescent="0.35">
      <c r="I3353" s="271"/>
    </row>
    <row r="3354" spans="9:9" ht="15" customHeight="1" x14ac:dyDescent="0.35">
      <c r="I3354" s="271"/>
    </row>
    <row r="3355" spans="9:9" ht="15" customHeight="1" x14ac:dyDescent="0.35">
      <c r="I3355" s="271"/>
    </row>
    <row r="3356" spans="9:9" ht="15" customHeight="1" x14ac:dyDescent="0.35">
      <c r="I3356" s="271"/>
    </row>
    <row r="3357" spans="9:9" ht="15" customHeight="1" x14ac:dyDescent="0.35">
      <c r="I3357" s="271"/>
    </row>
    <row r="3358" spans="9:9" ht="15" customHeight="1" x14ac:dyDescent="0.35">
      <c r="I3358" s="271"/>
    </row>
    <row r="3359" spans="9:9" ht="15" customHeight="1" x14ac:dyDescent="0.35">
      <c r="I3359" s="271"/>
    </row>
    <row r="3360" spans="9:9" ht="15" customHeight="1" x14ac:dyDescent="0.35">
      <c r="I3360" s="271"/>
    </row>
    <row r="3361" spans="9:9" ht="15" customHeight="1" x14ac:dyDescent="0.35">
      <c r="I3361" s="271"/>
    </row>
    <row r="3362" spans="9:9" ht="15" customHeight="1" x14ac:dyDescent="0.35">
      <c r="I3362" s="271"/>
    </row>
    <row r="3363" spans="9:9" ht="15" customHeight="1" x14ac:dyDescent="0.35">
      <c r="I3363" s="271"/>
    </row>
    <row r="3364" spans="9:9" ht="15" customHeight="1" x14ac:dyDescent="0.35">
      <c r="I3364" s="271"/>
    </row>
    <row r="3365" spans="9:9" ht="15" customHeight="1" x14ac:dyDescent="0.35">
      <c r="I3365" s="271"/>
    </row>
    <row r="3366" spans="9:9" ht="15" customHeight="1" x14ac:dyDescent="0.35">
      <c r="I3366" s="271"/>
    </row>
    <row r="3367" spans="9:9" ht="15" customHeight="1" x14ac:dyDescent="0.35">
      <c r="I3367" s="271"/>
    </row>
    <row r="3368" spans="9:9" ht="15" customHeight="1" x14ac:dyDescent="0.35">
      <c r="I3368" s="271"/>
    </row>
    <row r="3369" spans="9:9" ht="15" customHeight="1" x14ac:dyDescent="0.35">
      <c r="I3369" s="271"/>
    </row>
    <row r="3370" spans="9:9" ht="15" customHeight="1" x14ac:dyDescent="0.35">
      <c r="I3370" s="271"/>
    </row>
    <row r="3371" spans="9:9" ht="15" customHeight="1" x14ac:dyDescent="0.35">
      <c r="I3371" s="271"/>
    </row>
    <row r="3372" spans="9:9" ht="15" customHeight="1" x14ac:dyDescent="0.35">
      <c r="I3372" s="271"/>
    </row>
    <row r="3373" spans="9:9" ht="15" customHeight="1" x14ac:dyDescent="0.35">
      <c r="I3373" s="271"/>
    </row>
    <row r="3374" spans="9:9" ht="15" customHeight="1" x14ac:dyDescent="0.35">
      <c r="I3374" s="271"/>
    </row>
    <row r="3375" spans="9:9" ht="15" customHeight="1" x14ac:dyDescent="0.35">
      <c r="I3375" s="271"/>
    </row>
    <row r="3376" spans="9:9" ht="15" customHeight="1" x14ac:dyDescent="0.35">
      <c r="I3376" s="271"/>
    </row>
    <row r="3377" spans="9:9" ht="15" customHeight="1" x14ac:dyDescent="0.35">
      <c r="I3377" s="271"/>
    </row>
    <row r="3378" spans="9:9" ht="15" customHeight="1" x14ac:dyDescent="0.35">
      <c r="I3378" s="271"/>
    </row>
    <row r="3379" spans="9:9" ht="15" customHeight="1" x14ac:dyDescent="0.35">
      <c r="I3379" s="271"/>
    </row>
    <row r="3380" spans="9:9" ht="15" customHeight="1" x14ac:dyDescent="0.35">
      <c r="I3380" s="271"/>
    </row>
    <row r="3381" spans="9:9" ht="15" customHeight="1" x14ac:dyDescent="0.35">
      <c r="I3381" s="271"/>
    </row>
    <row r="3382" spans="9:9" ht="15" customHeight="1" x14ac:dyDescent="0.35">
      <c r="I3382" s="271"/>
    </row>
    <row r="3383" spans="9:9" ht="15" customHeight="1" x14ac:dyDescent="0.35">
      <c r="I3383" s="271"/>
    </row>
    <row r="3384" spans="9:9" ht="15" customHeight="1" x14ac:dyDescent="0.35">
      <c r="I3384" s="271"/>
    </row>
    <row r="3385" spans="9:9" ht="15" customHeight="1" x14ac:dyDescent="0.35">
      <c r="I3385" s="271"/>
    </row>
    <row r="3386" spans="9:9" ht="15" customHeight="1" x14ac:dyDescent="0.35">
      <c r="I3386" s="271"/>
    </row>
    <row r="3387" spans="9:9" ht="15" customHeight="1" x14ac:dyDescent="0.35">
      <c r="I3387" s="271"/>
    </row>
    <row r="3388" spans="9:9" ht="15" customHeight="1" x14ac:dyDescent="0.35">
      <c r="I3388" s="271"/>
    </row>
    <row r="3389" spans="9:9" ht="15" customHeight="1" x14ac:dyDescent="0.35">
      <c r="I3389" s="271"/>
    </row>
    <row r="3390" spans="9:9" ht="15" customHeight="1" x14ac:dyDescent="0.35">
      <c r="I3390" s="271"/>
    </row>
    <row r="3391" spans="9:9" ht="15" customHeight="1" x14ac:dyDescent="0.35">
      <c r="I3391" s="271"/>
    </row>
    <row r="3392" spans="9:9" ht="15" customHeight="1" x14ac:dyDescent="0.35">
      <c r="I3392" s="271"/>
    </row>
    <row r="3393" spans="9:9" ht="15" customHeight="1" x14ac:dyDescent="0.35">
      <c r="I3393" s="271"/>
    </row>
    <row r="3394" spans="9:9" ht="15" customHeight="1" x14ac:dyDescent="0.35">
      <c r="I3394" s="271"/>
    </row>
    <row r="3395" spans="9:9" ht="15" customHeight="1" x14ac:dyDescent="0.35">
      <c r="I3395" s="271"/>
    </row>
    <row r="3396" spans="9:9" ht="15" customHeight="1" x14ac:dyDescent="0.35">
      <c r="I3396" s="271"/>
    </row>
    <row r="3397" spans="9:9" ht="15" customHeight="1" x14ac:dyDescent="0.35">
      <c r="I3397" s="271"/>
    </row>
    <row r="3398" spans="9:9" ht="15" customHeight="1" x14ac:dyDescent="0.35">
      <c r="I3398" s="271"/>
    </row>
    <row r="3399" spans="9:9" ht="15" customHeight="1" x14ac:dyDescent="0.35">
      <c r="I3399" s="271"/>
    </row>
    <row r="3400" spans="9:9" ht="15" customHeight="1" x14ac:dyDescent="0.35">
      <c r="I3400" s="271"/>
    </row>
    <row r="3401" spans="9:9" ht="15" customHeight="1" x14ac:dyDescent="0.35">
      <c r="I3401" s="271"/>
    </row>
    <row r="3402" spans="9:9" ht="15" customHeight="1" x14ac:dyDescent="0.35">
      <c r="I3402" s="271"/>
    </row>
    <row r="3403" spans="9:9" ht="15" customHeight="1" x14ac:dyDescent="0.35">
      <c r="I3403" s="271"/>
    </row>
    <row r="3404" spans="9:9" ht="15" customHeight="1" x14ac:dyDescent="0.35">
      <c r="I3404" s="271"/>
    </row>
    <row r="3405" spans="9:9" ht="15" customHeight="1" x14ac:dyDescent="0.35">
      <c r="I3405" s="271"/>
    </row>
    <row r="3406" spans="9:9" ht="15" customHeight="1" x14ac:dyDescent="0.35">
      <c r="I3406" s="271"/>
    </row>
    <row r="3407" spans="9:9" ht="15" customHeight="1" x14ac:dyDescent="0.35">
      <c r="I3407" s="271"/>
    </row>
    <row r="3408" spans="9:9" ht="15" customHeight="1" x14ac:dyDescent="0.35">
      <c r="I3408" s="271"/>
    </row>
    <row r="3409" spans="9:9" ht="15" customHeight="1" x14ac:dyDescent="0.35">
      <c r="I3409" s="271"/>
    </row>
    <row r="3410" spans="9:9" ht="15" customHeight="1" x14ac:dyDescent="0.35">
      <c r="I3410" s="271"/>
    </row>
    <row r="3411" spans="9:9" ht="15" customHeight="1" x14ac:dyDescent="0.35">
      <c r="I3411" s="271"/>
    </row>
    <row r="3412" spans="9:9" ht="15" customHeight="1" x14ac:dyDescent="0.35">
      <c r="I3412" s="271"/>
    </row>
    <row r="3413" spans="9:9" ht="15" customHeight="1" x14ac:dyDescent="0.35">
      <c r="I3413" s="271"/>
    </row>
    <row r="3414" spans="9:9" ht="15" customHeight="1" x14ac:dyDescent="0.35">
      <c r="I3414" s="271"/>
    </row>
    <row r="3415" spans="9:9" ht="15" customHeight="1" x14ac:dyDescent="0.35">
      <c r="I3415" s="271"/>
    </row>
    <row r="3416" spans="9:9" ht="15" customHeight="1" x14ac:dyDescent="0.35">
      <c r="I3416" s="271"/>
    </row>
    <row r="3417" spans="9:9" ht="15" customHeight="1" x14ac:dyDescent="0.35">
      <c r="I3417" s="271"/>
    </row>
    <row r="3418" spans="9:9" ht="15" customHeight="1" x14ac:dyDescent="0.35">
      <c r="I3418" s="271"/>
    </row>
    <row r="3419" spans="9:9" ht="15" customHeight="1" x14ac:dyDescent="0.35">
      <c r="I3419" s="271"/>
    </row>
    <row r="3420" spans="9:9" ht="15" customHeight="1" x14ac:dyDescent="0.35">
      <c r="I3420" s="271"/>
    </row>
    <row r="3421" spans="9:9" ht="15" customHeight="1" x14ac:dyDescent="0.35">
      <c r="I3421" s="271"/>
    </row>
    <row r="3422" spans="9:9" ht="15" customHeight="1" x14ac:dyDescent="0.35">
      <c r="I3422" s="271"/>
    </row>
    <row r="3423" spans="9:9" ht="15" customHeight="1" x14ac:dyDescent="0.35">
      <c r="I3423" s="271"/>
    </row>
    <row r="3424" spans="9:9" ht="15" customHeight="1" x14ac:dyDescent="0.35">
      <c r="I3424" s="271"/>
    </row>
    <row r="3425" spans="9:9" ht="15" customHeight="1" x14ac:dyDescent="0.35">
      <c r="I3425" s="271"/>
    </row>
    <row r="3426" spans="9:9" ht="15" customHeight="1" x14ac:dyDescent="0.35">
      <c r="I3426" s="271"/>
    </row>
    <row r="3427" spans="9:9" ht="15" customHeight="1" x14ac:dyDescent="0.35">
      <c r="I3427" s="271"/>
    </row>
    <row r="3428" spans="9:9" ht="15" customHeight="1" x14ac:dyDescent="0.35">
      <c r="I3428" s="271"/>
    </row>
    <row r="3429" spans="9:9" ht="15" customHeight="1" x14ac:dyDescent="0.35">
      <c r="I3429" s="271"/>
    </row>
    <row r="3430" spans="9:9" ht="15" customHeight="1" x14ac:dyDescent="0.35">
      <c r="I3430" s="271"/>
    </row>
    <row r="3431" spans="9:9" ht="15" customHeight="1" x14ac:dyDescent="0.35">
      <c r="I3431" s="271"/>
    </row>
    <row r="3432" spans="9:9" ht="15" customHeight="1" x14ac:dyDescent="0.35">
      <c r="I3432" s="271"/>
    </row>
    <row r="3433" spans="9:9" ht="15" customHeight="1" x14ac:dyDescent="0.35">
      <c r="I3433" s="271"/>
    </row>
    <row r="3434" spans="9:9" ht="15" customHeight="1" x14ac:dyDescent="0.35">
      <c r="I3434" s="271"/>
    </row>
    <row r="3435" spans="9:9" ht="15" customHeight="1" x14ac:dyDescent="0.35">
      <c r="I3435" s="271"/>
    </row>
    <row r="3436" spans="9:9" ht="15" customHeight="1" x14ac:dyDescent="0.35">
      <c r="I3436" s="271"/>
    </row>
    <row r="3437" spans="9:9" ht="15" customHeight="1" x14ac:dyDescent="0.35">
      <c r="I3437" s="271"/>
    </row>
    <row r="3438" spans="9:9" ht="15" customHeight="1" x14ac:dyDescent="0.35">
      <c r="I3438" s="271"/>
    </row>
    <row r="3439" spans="9:9" ht="15" customHeight="1" x14ac:dyDescent="0.35">
      <c r="I3439" s="271"/>
    </row>
    <row r="3440" spans="9:9" ht="15" customHeight="1" x14ac:dyDescent="0.35">
      <c r="I3440" s="271"/>
    </row>
    <row r="3441" spans="9:9" ht="15" customHeight="1" x14ac:dyDescent="0.35">
      <c r="I3441" s="271"/>
    </row>
    <row r="3442" spans="9:9" ht="15" customHeight="1" x14ac:dyDescent="0.35">
      <c r="I3442" s="271"/>
    </row>
    <row r="3443" spans="9:9" ht="15" customHeight="1" x14ac:dyDescent="0.35">
      <c r="I3443" s="271"/>
    </row>
    <row r="3444" spans="9:9" ht="15" customHeight="1" x14ac:dyDescent="0.35">
      <c r="I3444" s="271"/>
    </row>
    <row r="3445" spans="9:9" ht="15" customHeight="1" x14ac:dyDescent="0.35">
      <c r="I3445" s="271"/>
    </row>
    <row r="3446" spans="9:9" ht="15" customHeight="1" x14ac:dyDescent="0.35">
      <c r="I3446" s="271"/>
    </row>
    <row r="3447" spans="9:9" ht="15" customHeight="1" x14ac:dyDescent="0.35">
      <c r="I3447" s="271"/>
    </row>
    <row r="3448" spans="9:9" ht="15" customHeight="1" x14ac:dyDescent="0.35">
      <c r="I3448" s="271"/>
    </row>
    <row r="3449" spans="9:9" ht="15" customHeight="1" x14ac:dyDescent="0.35">
      <c r="I3449" s="271"/>
    </row>
    <row r="3450" spans="9:9" ht="15" customHeight="1" x14ac:dyDescent="0.35">
      <c r="I3450" s="271"/>
    </row>
    <row r="3451" spans="9:9" ht="15" customHeight="1" x14ac:dyDescent="0.35">
      <c r="I3451" s="271"/>
    </row>
    <row r="3452" spans="9:9" ht="15" customHeight="1" x14ac:dyDescent="0.35">
      <c r="I3452" s="271"/>
    </row>
    <row r="3453" spans="9:9" ht="15" customHeight="1" x14ac:dyDescent="0.35">
      <c r="I3453" s="271"/>
    </row>
    <row r="3454" spans="9:9" ht="15" customHeight="1" x14ac:dyDescent="0.35">
      <c r="I3454" s="271"/>
    </row>
    <row r="3455" spans="9:9" ht="15" customHeight="1" x14ac:dyDescent="0.35">
      <c r="I3455" s="271"/>
    </row>
    <row r="3456" spans="9:9" ht="15" customHeight="1" x14ac:dyDescent="0.35">
      <c r="I3456" s="271"/>
    </row>
    <row r="3457" spans="9:9" ht="15" customHeight="1" x14ac:dyDescent="0.35">
      <c r="I3457" s="271"/>
    </row>
    <row r="3458" spans="9:9" ht="15" customHeight="1" x14ac:dyDescent="0.35">
      <c r="I3458" s="271"/>
    </row>
    <row r="3459" spans="9:9" ht="15" customHeight="1" x14ac:dyDescent="0.35">
      <c r="I3459" s="271"/>
    </row>
    <row r="3460" spans="9:9" ht="15" customHeight="1" x14ac:dyDescent="0.35">
      <c r="I3460" s="271"/>
    </row>
    <row r="3461" spans="9:9" ht="15" customHeight="1" x14ac:dyDescent="0.35">
      <c r="I3461" s="271"/>
    </row>
    <row r="3462" spans="9:9" ht="15" customHeight="1" x14ac:dyDescent="0.35">
      <c r="I3462" s="271"/>
    </row>
    <row r="3463" spans="9:9" ht="15" customHeight="1" x14ac:dyDescent="0.35">
      <c r="I3463" s="271"/>
    </row>
    <row r="3464" spans="9:9" ht="15" customHeight="1" x14ac:dyDescent="0.35">
      <c r="I3464" s="271"/>
    </row>
    <row r="3465" spans="9:9" ht="15" customHeight="1" x14ac:dyDescent="0.35">
      <c r="I3465" s="271"/>
    </row>
    <row r="3466" spans="9:9" ht="15" customHeight="1" x14ac:dyDescent="0.35">
      <c r="I3466" s="271"/>
    </row>
    <row r="3467" spans="9:9" ht="15" customHeight="1" x14ac:dyDescent="0.35">
      <c r="I3467" s="271"/>
    </row>
    <row r="3468" spans="9:9" ht="15" customHeight="1" x14ac:dyDescent="0.35">
      <c r="I3468" s="271"/>
    </row>
    <row r="3469" spans="9:9" ht="15" customHeight="1" x14ac:dyDescent="0.35">
      <c r="I3469" s="271"/>
    </row>
    <row r="3470" spans="9:9" ht="15" customHeight="1" x14ac:dyDescent="0.35">
      <c r="I3470" s="271"/>
    </row>
    <row r="3471" spans="9:9" ht="15" customHeight="1" x14ac:dyDescent="0.35">
      <c r="I3471" s="271"/>
    </row>
    <row r="3472" spans="9:9" ht="15" customHeight="1" x14ac:dyDescent="0.35">
      <c r="I3472" s="271"/>
    </row>
    <row r="3473" spans="9:9" ht="15" customHeight="1" x14ac:dyDescent="0.35">
      <c r="I3473" s="271"/>
    </row>
    <row r="3474" spans="9:9" ht="15" customHeight="1" x14ac:dyDescent="0.35">
      <c r="I3474" s="271"/>
    </row>
    <row r="3475" spans="9:9" ht="15" customHeight="1" x14ac:dyDescent="0.35">
      <c r="I3475" s="271"/>
    </row>
    <row r="3476" spans="9:9" ht="15" customHeight="1" x14ac:dyDescent="0.35">
      <c r="I3476" s="271"/>
    </row>
    <row r="3477" spans="9:9" ht="15" customHeight="1" x14ac:dyDescent="0.35">
      <c r="I3477" s="271"/>
    </row>
    <row r="3478" spans="9:9" ht="15" customHeight="1" x14ac:dyDescent="0.35">
      <c r="I3478" s="271"/>
    </row>
    <row r="3479" spans="9:9" ht="15" customHeight="1" x14ac:dyDescent="0.35">
      <c r="I3479" s="271"/>
    </row>
    <row r="3480" spans="9:9" ht="15" customHeight="1" x14ac:dyDescent="0.35">
      <c r="I3480" s="271"/>
    </row>
    <row r="3481" spans="9:9" ht="15" customHeight="1" x14ac:dyDescent="0.35">
      <c r="I3481" s="271"/>
    </row>
    <row r="3482" spans="9:9" ht="15" customHeight="1" x14ac:dyDescent="0.35">
      <c r="I3482" s="271"/>
    </row>
    <row r="3483" spans="9:9" ht="15" customHeight="1" x14ac:dyDescent="0.35">
      <c r="I3483" s="271"/>
    </row>
    <row r="3484" spans="9:9" ht="15" customHeight="1" x14ac:dyDescent="0.35">
      <c r="I3484" s="271"/>
    </row>
    <row r="3485" spans="9:9" ht="15" customHeight="1" x14ac:dyDescent="0.35">
      <c r="I3485" s="271"/>
    </row>
    <row r="3486" spans="9:9" ht="15" customHeight="1" x14ac:dyDescent="0.35">
      <c r="I3486" s="271"/>
    </row>
    <row r="3487" spans="9:9" ht="15" customHeight="1" x14ac:dyDescent="0.35">
      <c r="I3487" s="271"/>
    </row>
    <row r="3488" spans="9:9" ht="15" customHeight="1" x14ac:dyDescent="0.35">
      <c r="I3488" s="271"/>
    </row>
    <row r="3489" spans="9:9" ht="15" customHeight="1" x14ac:dyDescent="0.35">
      <c r="I3489" s="271"/>
    </row>
    <row r="3490" spans="9:9" ht="15" customHeight="1" x14ac:dyDescent="0.35">
      <c r="I3490" s="271"/>
    </row>
    <row r="3491" spans="9:9" ht="15" customHeight="1" x14ac:dyDescent="0.35">
      <c r="I3491" s="271"/>
    </row>
    <row r="3492" spans="9:9" ht="15" customHeight="1" x14ac:dyDescent="0.35">
      <c r="I3492" s="271"/>
    </row>
    <row r="3493" spans="9:9" ht="15" customHeight="1" x14ac:dyDescent="0.35">
      <c r="I3493" s="271"/>
    </row>
    <row r="3494" spans="9:9" ht="15" customHeight="1" x14ac:dyDescent="0.35">
      <c r="I3494" s="271"/>
    </row>
    <row r="3495" spans="9:9" ht="15" customHeight="1" x14ac:dyDescent="0.35">
      <c r="I3495" s="271"/>
    </row>
    <row r="3496" spans="9:9" ht="15" customHeight="1" x14ac:dyDescent="0.35">
      <c r="I3496" s="271"/>
    </row>
    <row r="3497" spans="9:9" ht="15" customHeight="1" x14ac:dyDescent="0.35">
      <c r="I3497" s="271"/>
    </row>
    <row r="3498" spans="9:9" ht="15" customHeight="1" x14ac:dyDescent="0.35">
      <c r="I3498" s="271"/>
    </row>
    <row r="3499" spans="9:9" ht="15" customHeight="1" x14ac:dyDescent="0.35">
      <c r="I3499" s="271"/>
    </row>
    <row r="3500" spans="9:9" ht="15" customHeight="1" x14ac:dyDescent="0.35">
      <c r="I3500" s="271"/>
    </row>
  </sheetData>
  <mergeCells count="25">
    <mergeCell ref="U2:U3"/>
    <mergeCell ref="V2:V3"/>
    <mergeCell ref="W2:Y2"/>
    <mergeCell ref="Z2:Z3"/>
    <mergeCell ref="A4:A16"/>
    <mergeCell ref="B4:B16"/>
    <mergeCell ref="C4:C7"/>
    <mergeCell ref="C8:C12"/>
    <mergeCell ref="C13:C16"/>
    <mergeCell ref="AB4:AB16"/>
    <mergeCell ref="A1:AE1"/>
    <mergeCell ref="A2:A3"/>
    <mergeCell ref="B2:B3"/>
    <mergeCell ref="C2:C3"/>
    <mergeCell ref="D2:D3"/>
    <mergeCell ref="E2:E3"/>
    <mergeCell ref="F2:F3"/>
    <mergeCell ref="G2:G3"/>
    <mergeCell ref="H2:H3"/>
    <mergeCell ref="I2:I3"/>
    <mergeCell ref="AA2:AA3"/>
    <mergeCell ref="AB2:AB3"/>
    <mergeCell ref="AC2:AE2"/>
    <mergeCell ref="J2:J3"/>
    <mergeCell ref="K2:T2"/>
  </mergeCells>
  <conditionalFormatting sqref="K4:U16">
    <cfRule type="colorScale" priority="24">
      <colorScale>
        <cfvo type="formula" val="0"/>
        <cfvo type="formula" val="1"/>
        <color rgb="FFFFFF00"/>
        <color theme="9"/>
      </colorScale>
    </cfRule>
  </conditionalFormatting>
  <conditionalFormatting sqref="Z5:Z16">
    <cfRule type="cellIs" dxfId="16" priority="2" operator="between">
      <formula>51%</formula>
      <formula>80%</formula>
    </cfRule>
    <cfRule type="cellIs" dxfId="15" priority="3" operator="lessThanOrEqual">
      <formula>50%</formula>
    </cfRule>
  </conditionalFormatting>
  <conditionalFormatting sqref="Z4:AA4 V4:V16 Y4:Y16">
    <cfRule type="cellIs" dxfId="14" priority="4" operator="between">
      <formula>51%</formula>
      <formula>80%</formula>
    </cfRule>
    <cfRule type="cellIs" dxfId="13" priority="5" operator="lessThanOrEqual">
      <formula>50%</formula>
    </cfRule>
  </conditionalFormatting>
  <conditionalFormatting sqref="Z5:AA16">
    <cfRule type="cellIs" dxfId="12" priority="1" operator="greaterThanOrEqual">
      <formula>81%</formula>
    </cfRule>
  </conditionalFormatting>
  <conditionalFormatting sqref="Z4:AB4 V4:V16 Y4:Y16">
    <cfRule type="cellIs" dxfId="11" priority="6" operator="greaterThanOrEqual">
      <formula>81%</formula>
    </cfRule>
  </conditionalFormatting>
  <conditionalFormatting sqref="AB4 AA5:AA16">
    <cfRule type="cellIs" dxfId="10" priority="7" operator="between">
      <formula>51%</formula>
      <formula>80%</formula>
    </cfRule>
    <cfRule type="cellIs" dxfId="9" priority="8" operator="lessThanOrEqual">
      <formula>50%</formula>
    </cfRule>
  </conditionalFormatting>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392A-858D-4ACF-902C-7E5EDC85F082}">
  <dimension ref="A1:Q914"/>
  <sheetViews>
    <sheetView view="pageBreakPreview" zoomScale="50" zoomScaleNormal="70" zoomScaleSheetLayoutView="50" workbookViewId="0">
      <selection activeCell="O3" sqref="O3"/>
    </sheetView>
  </sheetViews>
  <sheetFormatPr baseColWidth="10" defaultRowHeight="15" x14ac:dyDescent="0.2"/>
  <cols>
    <col min="1" max="1" width="47.7109375" style="323" customWidth="1"/>
    <col min="2" max="2" width="48.42578125" style="323" customWidth="1"/>
    <col min="3" max="3" width="63.5703125" style="323" customWidth="1"/>
    <col min="4" max="4" width="20.28515625" style="323" customWidth="1"/>
    <col min="5" max="5" width="24.7109375" style="323" customWidth="1"/>
    <col min="6" max="8" width="26" style="323" customWidth="1"/>
    <col min="9" max="9" width="42.140625" style="323" customWidth="1"/>
    <col min="10" max="10" width="27" style="323" customWidth="1"/>
    <col min="11" max="11" width="39.28515625" style="323" customWidth="1"/>
    <col min="12" max="12" width="30.28515625" style="323" customWidth="1"/>
    <col min="13" max="13" width="54" style="326" customWidth="1"/>
    <col min="14" max="14" width="82.42578125" style="325" customWidth="1"/>
    <col min="15" max="17" width="15.28515625" style="324" customWidth="1"/>
    <col min="18" max="16384" width="11.42578125" style="323"/>
  </cols>
  <sheetData>
    <row r="1" spans="1:17" ht="82.5" customHeight="1" x14ac:dyDescent="0.2">
      <c r="A1" s="368" t="s">
        <v>901</v>
      </c>
      <c r="B1" s="408" t="s">
        <v>900</v>
      </c>
      <c r="C1" s="409"/>
      <c r="D1" s="410" t="s">
        <v>899</v>
      </c>
      <c r="E1" s="411"/>
      <c r="F1" s="412" t="s">
        <v>898</v>
      </c>
      <c r="G1" s="412"/>
      <c r="H1" s="412"/>
      <c r="I1" s="413" t="s">
        <v>897</v>
      </c>
      <c r="J1" s="414"/>
      <c r="K1" s="414"/>
      <c r="L1" s="415" t="s">
        <v>896</v>
      </c>
      <c r="M1" s="416"/>
      <c r="N1" s="416"/>
      <c r="O1" s="416"/>
      <c r="P1" s="416"/>
      <c r="Q1" s="416"/>
    </row>
    <row r="2" spans="1:17" ht="63" x14ac:dyDescent="0.2">
      <c r="A2" s="367" t="s">
        <v>895</v>
      </c>
      <c r="B2" s="366" t="s">
        <v>894</v>
      </c>
      <c r="C2" s="366" t="s">
        <v>893</v>
      </c>
      <c r="D2" s="365" t="s">
        <v>706</v>
      </c>
      <c r="E2" s="365" t="s">
        <v>892</v>
      </c>
      <c r="F2" s="364" t="s">
        <v>891</v>
      </c>
      <c r="G2" s="364" t="s">
        <v>890</v>
      </c>
      <c r="H2" s="363" t="s">
        <v>889</v>
      </c>
      <c r="I2" s="362" t="s">
        <v>888</v>
      </c>
      <c r="J2" s="362" t="s">
        <v>706</v>
      </c>
      <c r="K2" s="361" t="s">
        <v>887</v>
      </c>
      <c r="L2" s="360" t="s">
        <v>886</v>
      </c>
      <c r="M2" s="359" t="s">
        <v>885</v>
      </c>
      <c r="N2" s="358" t="s">
        <v>884</v>
      </c>
      <c r="O2" s="357" t="s">
        <v>883</v>
      </c>
      <c r="P2" s="357" t="s">
        <v>882</v>
      </c>
      <c r="Q2" s="357" t="s">
        <v>881</v>
      </c>
    </row>
    <row r="3" spans="1:17" ht="156.75" x14ac:dyDescent="0.2">
      <c r="A3" s="350" t="s">
        <v>880</v>
      </c>
      <c r="B3" s="338" t="s">
        <v>808</v>
      </c>
      <c r="C3" s="337" t="s">
        <v>807</v>
      </c>
      <c r="D3" s="353" t="s">
        <v>871</v>
      </c>
      <c r="E3" s="353" t="s">
        <v>870</v>
      </c>
      <c r="F3" s="335" t="s">
        <v>792</v>
      </c>
      <c r="G3" s="335" t="s">
        <v>791</v>
      </c>
      <c r="H3" s="335" t="s">
        <v>790</v>
      </c>
      <c r="I3" s="334" t="s">
        <v>789</v>
      </c>
      <c r="J3" s="334" t="s">
        <v>788</v>
      </c>
      <c r="K3" s="333" t="s">
        <v>824</v>
      </c>
      <c r="L3" s="332" t="s">
        <v>823</v>
      </c>
      <c r="M3" s="331" t="s">
        <v>750</v>
      </c>
      <c r="N3" s="330" t="s">
        <v>767</v>
      </c>
      <c r="O3" s="329">
        <v>2</v>
      </c>
      <c r="P3" s="329">
        <v>1</v>
      </c>
      <c r="Q3" s="328">
        <v>0.5</v>
      </c>
    </row>
    <row r="4" spans="1:17" ht="156.75" x14ac:dyDescent="0.2">
      <c r="A4" s="350" t="s">
        <v>880</v>
      </c>
      <c r="B4" s="338" t="s">
        <v>808</v>
      </c>
      <c r="C4" s="337" t="s">
        <v>807</v>
      </c>
      <c r="D4" s="353" t="s">
        <v>871</v>
      </c>
      <c r="E4" s="353" t="s">
        <v>876</v>
      </c>
      <c r="F4" s="335" t="s">
        <v>792</v>
      </c>
      <c r="G4" s="335" t="s">
        <v>791</v>
      </c>
      <c r="H4" s="335" t="s">
        <v>790</v>
      </c>
      <c r="I4" s="334" t="s">
        <v>789</v>
      </c>
      <c r="J4" s="334" t="s">
        <v>788</v>
      </c>
      <c r="K4" s="333" t="s">
        <v>824</v>
      </c>
      <c r="L4" s="332" t="s">
        <v>823</v>
      </c>
      <c r="M4" s="331" t="s">
        <v>750</v>
      </c>
      <c r="N4" s="330" t="s">
        <v>767</v>
      </c>
      <c r="O4" s="329">
        <v>2</v>
      </c>
      <c r="P4" s="329">
        <v>1</v>
      </c>
      <c r="Q4" s="328">
        <v>0.5</v>
      </c>
    </row>
    <row r="5" spans="1:17" ht="185.25" x14ac:dyDescent="0.2">
      <c r="A5" s="350" t="s">
        <v>880</v>
      </c>
      <c r="B5" s="338" t="s">
        <v>808</v>
      </c>
      <c r="C5" s="337" t="s">
        <v>807</v>
      </c>
      <c r="D5" s="354" t="s">
        <v>871</v>
      </c>
      <c r="E5" s="354" t="s">
        <v>874</v>
      </c>
      <c r="F5" s="335" t="s">
        <v>805</v>
      </c>
      <c r="G5" s="335" t="s">
        <v>804</v>
      </c>
      <c r="H5" s="335" t="s">
        <v>813</v>
      </c>
      <c r="I5" s="334" t="s">
        <v>789</v>
      </c>
      <c r="J5" s="334" t="s">
        <v>788</v>
      </c>
      <c r="K5" s="333" t="s">
        <v>824</v>
      </c>
      <c r="L5" s="332" t="s">
        <v>823</v>
      </c>
      <c r="M5" s="331" t="s">
        <v>750</v>
      </c>
      <c r="N5" s="330" t="s">
        <v>767</v>
      </c>
      <c r="O5" s="329">
        <v>2</v>
      </c>
      <c r="P5" s="329">
        <v>1</v>
      </c>
      <c r="Q5" s="328">
        <v>0.5</v>
      </c>
    </row>
    <row r="6" spans="1:17" ht="127.5" customHeight="1" x14ac:dyDescent="0.2">
      <c r="A6" s="350" t="s">
        <v>878</v>
      </c>
      <c r="B6" s="338" t="s">
        <v>808</v>
      </c>
      <c r="C6" s="345" t="s">
        <v>814</v>
      </c>
      <c r="D6" s="354" t="s">
        <v>871</v>
      </c>
      <c r="E6" s="354" t="s">
        <v>874</v>
      </c>
      <c r="F6" s="335" t="s">
        <v>805</v>
      </c>
      <c r="G6" s="335" t="s">
        <v>804</v>
      </c>
      <c r="H6" s="335" t="s">
        <v>813</v>
      </c>
      <c r="I6" s="334" t="s">
        <v>336</v>
      </c>
      <c r="J6" s="334" t="s">
        <v>336</v>
      </c>
      <c r="K6" s="333" t="s">
        <v>336</v>
      </c>
      <c r="L6" s="342"/>
      <c r="M6" s="344"/>
      <c r="N6" s="343"/>
      <c r="O6" s="342"/>
      <c r="P6" s="342"/>
      <c r="Q6" s="342"/>
    </row>
    <row r="7" spans="1:17" ht="185.25" x14ac:dyDescent="0.2">
      <c r="A7" s="350" t="s">
        <v>878</v>
      </c>
      <c r="B7" s="338" t="s">
        <v>808</v>
      </c>
      <c r="C7" s="345" t="s">
        <v>814</v>
      </c>
      <c r="D7" s="354" t="s">
        <v>871</v>
      </c>
      <c r="E7" s="354" t="s">
        <v>874</v>
      </c>
      <c r="F7" s="335" t="s">
        <v>805</v>
      </c>
      <c r="G7" s="335" t="s">
        <v>804</v>
      </c>
      <c r="H7" s="335" t="s">
        <v>813</v>
      </c>
      <c r="I7" s="334" t="s">
        <v>336</v>
      </c>
      <c r="J7" s="334" t="s">
        <v>336</v>
      </c>
      <c r="K7" s="333" t="s">
        <v>336</v>
      </c>
      <c r="L7" s="342"/>
      <c r="M7" s="344"/>
      <c r="N7" s="343"/>
      <c r="O7" s="342"/>
      <c r="P7" s="342"/>
      <c r="Q7" s="342"/>
    </row>
    <row r="8" spans="1:17" ht="409.5" x14ac:dyDescent="0.2">
      <c r="A8" s="350" t="s">
        <v>878</v>
      </c>
      <c r="B8" s="338" t="s">
        <v>810</v>
      </c>
      <c r="C8" s="345" t="s">
        <v>809</v>
      </c>
      <c r="D8" s="353" t="s">
        <v>873</v>
      </c>
      <c r="E8" s="353" t="s">
        <v>879</v>
      </c>
      <c r="F8" s="335" t="s">
        <v>792</v>
      </c>
      <c r="G8" s="335" t="s">
        <v>791</v>
      </c>
      <c r="H8" s="335" t="s">
        <v>790</v>
      </c>
      <c r="I8" s="347" t="s">
        <v>789</v>
      </c>
      <c r="J8" s="347" t="s">
        <v>788</v>
      </c>
      <c r="K8" s="346" t="s">
        <v>812</v>
      </c>
      <c r="L8" s="332" t="s">
        <v>811</v>
      </c>
      <c r="M8" s="331" t="s">
        <v>756</v>
      </c>
      <c r="N8" s="330" t="s">
        <v>784</v>
      </c>
      <c r="O8" s="340">
        <v>4</v>
      </c>
      <c r="P8" s="340">
        <v>3</v>
      </c>
      <c r="Q8" s="328">
        <v>0.75</v>
      </c>
    </row>
    <row r="9" spans="1:17" ht="409.5" x14ac:dyDescent="0.2">
      <c r="A9" s="350" t="s">
        <v>878</v>
      </c>
      <c r="B9" s="338" t="s">
        <v>810</v>
      </c>
      <c r="C9" s="345" t="s">
        <v>809</v>
      </c>
      <c r="D9" s="353" t="s">
        <v>871</v>
      </c>
      <c r="E9" s="353" t="s">
        <v>876</v>
      </c>
      <c r="F9" s="335" t="s">
        <v>792</v>
      </c>
      <c r="G9" s="335" t="s">
        <v>791</v>
      </c>
      <c r="H9" s="335" t="s">
        <v>790</v>
      </c>
      <c r="I9" s="347" t="s">
        <v>789</v>
      </c>
      <c r="J9" s="347" t="s">
        <v>788</v>
      </c>
      <c r="K9" s="346" t="s">
        <v>812</v>
      </c>
      <c r="L9" s="332" t="s">
        <v>811</v>
      </c>
      <c r="M9" s="331" t="s">
        <v>756</v>
      </c>
      <c r="N9" s="330" t="s">
        <v>784</v>
      </c>
      <c r="O9" s="340">
        <v>4</v>
      </c>
      <c r="P9" s="340">
        <v>3</v>
      </c>
      <c r="Q9" s="328">
        <v>0.75</v>
      </c>
    </row>
    <row r="10" spans="1:17" ht="345" x14ac:dyDescent="0.2">
      <c r="A10" s="350" t="s">
        <v>878</v>
      </c>
      <c r="B10" s="338" t="s">
        <v>810</v>
      </c>
      <c r="C10" s="345" t="s">
        <v>809</v>
      </c>
      <c r="D10" s="354"/>
      <c r="E10" s="354"/>
      <c r="F10" s="335" t="s">
        <v>805</v>
      </c>
      <c r="G10" s="335" t="s">
        <v>804</v>
      </c>
      <c r="H10" s="335" t="s">
        <v>813</v>
      </c>
      <c r="I10" s="334" t="s">
        <v>336</v>
      </c>
      <c r="J10" s="334" t="s">
        <v>336</v>
      </c>
      <c r="K10" s="333" t="s">
        <v>336</v>
      </c>
      <c r="L10" s="342"/>
      <c r="M10" s="344"/>
      <c r="N10" s="343"/>
      <c r="O10" s="342"/>
      <c r="P10" s="342"/>
      <c r="Q10" s="342"/>
    </row>
    <row r="11" spans="1:17" ht="384" x14ac:dyDescent="0.2">
      <c r="A11" s="350" t="s">
        <v>878</v>
      </c>
      <c r="B11" s="338" t="s">
        <v>810</v>
      </c>
      <c r="C11" s="345" t="s">
        <v>809</v>
      </c>
      <c r="D11" s="354"/>
      <c r="E11" s="354"/>
      <c r="F11" s="335" t="s">
        <v>840</v>
      </c>
      <c r="G11" s="335" t="s">
        <v>839</v>
      </c>
      <c r="H11" s="335" t="s">
        <v>838</v>
      </c>
      <c r="I11" s="334" t="s">
        <v>789</v>
      </c>
      <c r="J11" s="334" t="s">
        <v>788</v>
      </c>
      <c r="K11" s="333" t="s">
        <v>837</v>
      </c>
      <c r="L11" s="332" t="s">
        <v>836</v>
      </c>
      <c r="M11" s="331" t="s">
        <v>759</v>
      </c>
      <c r="N11" s="330" t="s">
        <v>782</v>
      </c>
      <c r="O11" s="329">
        <v>2</v>
      </c>
      <c r="P11" s="329">
        <v>2</v>
      </c>
      <c r="Q11" s="328">
        <v>1</v>
      </c>
    </row>
    <row r="12" spans="1:17" ht="345" x14ac:dyDescent="0.2">
      <c r="A12" s="350" t="s">
        <v>878</v>
      </c>
      <c r="B12" s="338" t="s">
        <v>810</v>
      </c>
      <c r="C12" s="345" t="s">
        <v>809</v>
      </c>
      <c r="D12" s="353" t="s">
        <v>871</v>
      </c>
      <c r="E12" s="353" t="s">
        <v>876</v>
      </c>
      <c r="F12" s="341" t="s">
        <v>806</v>
      </c>
      <c r="G12" s="341" t="s">
        <v>806</v>
      </c>
      <c r="H12" s="341" t="s">
        <v>806</v>
      </c>
      <c r="I12" s="334" t="s">
        <v>789</v>
      </c>
      <c r="J12" s="334" t="s">
        <v>788</v>
      </c>
      <c r="K12" s="333" t="s">
        <v>824</v>
      </c>
      <c r="L12" s="332" t="s">
        <v>823</v>
      </c>
      <c r="M12" s="331" t="s">
        <v>750</v>
      </c>
      <c r="N12" s="330" t="s">
        <v>767</v>
      </c>
      <c r="O12" s="329">
        <v>2</v>
      </c>
      <c r="P12" s="329">
        <v>1</v>
      </c>
      <c r="Q12" s="328">
        <v>0.5</v>
      </c>
    </row>
    <row r="13" spans="1:17" ht="384" x14ac:dyDescent="0.2">
      <c r="A13" s="350" t="s">
        <v>878</v>
      </c>
      <c r="B13" s="338" t="s">
        <v>810</v>
      </c>
      <c r="C13" s="345" t="s">
        <v>809</v>
      </c>
      <c r="D13" s="353" t="s">
        <v>873</v>
      </c>
      <c r="E13" s="353" t="s">
        <v>877</v>
      </c>
      <c r="F13" s="341" t="s">
        <v>806</v>
      </c>
      <c r="G13" s="341" t="s">
        <v>806</v>
      </c>
      <c r="H13" s="341" t="s">
        <v>806</v>
      </c>
      <c r="I13" s="334" t="s">
        <v>789</v>
      </c>
      <c r="J13" s="334" t="s">
        <v>788</v>
      </c>
      <c r="K13" s="333" t="s">
        <v>837</v>
      </c>
      <c r="L13" s="332" t="s">
        <v>836</v>
      </c>
      <c r="M13" s="331" t="s">
        <v>759</v>
      </c>
      <c r="N13" s="330" t="s">
        <v>782</v>
      </c>
      <c r="O13" s="329">
        <v>2</v>
      </c>
      <c r="P13" s="329">
        <v>2</v>
      </c>
      <c r="Q13" s="328">
        <v>1</v>
      </c>
    </row>
    <row r="14" spans="1:17" ht="384" x14ac:dyDescent="0.2">
      <c r="A14" s="350" t="s">
        <v>878</v>
      </c>
      <c r="B14" s="338" t="s">
        <v>810</v>
      </c>
      <c r="C14" s="345" t="s">
        <v>809</v>
      </c>
      <c r="D14" s="353" t="s">
        <v>873</v>
      </c>
      <c r="E14" s="353" t="s">
        <v>877</v>
      </c>
      <c r="F14" s="341" t="s">
        <v>806</v>
      </c>
      <c r="G14" s="341" t="s">
        <v>806</v>
      </c>
      <c r="H14" s="341" t="s">
        <v>806</v>
      </c>
      <c r="I14" s="334" t="s">
        <v>789</v>
      </c>
      <c r="J14" s="334" t="s">
        <v>788</v>
      </c>
      <c r="K14" s="333" t="s">
        <v>837</v>
      </c>
      <c r="L14" s="332" t="s">
        <v>836</v>
      </c>
      <c r="M14" s="331" t="s">
        <v>759</v>
      </c>
      <c r="N14" s="330" t="s">
        <v>782</v>
      </c>
      <c r="O14" s="329">
        <v>2</v>
      </c>
      <c r="P14" s="329">
        <v>2</v>
      </c>
      <c r="Q14" s="328">
        <v>1</v>
      </c>
    </row>
    <row r="15" spans="1:17" ht="384" x14ac:dyDescent="0.2">
      <c r="A15" s="350" t="s">
        <v>878</v>
      </c>
      <c r="B15" s="338" t="s">
        <v>810</v>
      </c>
      <c r="C15" s="345" t="s">
        <v>809</v>
      </c>
      <c r="D15" s="354"/>
      <c r="E15" s="354"/>
      <c r="F15" s="341" t="s">
        <v>806</v>
      </c>
      <c r="G15" s="341" t="s">
        <v>806</v>
      </c>
      <c r="H15" s="341" t="s">
        <v>806</v>
      </c>
      <c r="I15" s="334" t="s">
        <v>789</v>
      </c>
      <c r="J15" s="334" t="s">
        <v>788</v>
      </c>
      <c r="K15" s="333" t="s">
        <v>837</v>
      </c>
      <c r="L15" s="332" t="s">
        <v>836</v>
      </c>
      <c r="M15" s="331" t="s">
        <v>759</v>
      </c>
      <c r="N15" s="330" t="s">
        <v>782</v>
      </c>
      <c r="O15" s="329">
        <v>2</v>
      </c>
      <c r="P15" s="329">
        <v>2</v>
      </c>
      <c r="Q15" s="328">
        <v>1</v>
      </c>
    </row>
    <row r="16" spans="1:17" ht="384" x14ac:dyDescent="0.2">
      <c r="A16" s="350" t="s">
        <v>878</v>
      </c>
      <c r="B16" s="338" t="s">
        <v>810</v>
      </c>
      <c r="C16" s="345" t="s">
        <v>809</v>
      </c>
      <c r="D16" s="356" t="s">
        <v>512</v>
      </c>
      <c r="E16" s="356" t="s">
        <v>512</v>
      </c>
      <c r="F16" s="341" t="s">
        <v>806</v>
      </c>
      <c r="G16" s="341" t="s">
        <v>806</v>
      </c>
      <c r="H16" s="341" t="s">
        <v>806</v>
      </c>
      <c r="I16" s="334" t="s">
        <v>789</v>
      </c>
      <c r="J16" s="334" t="s">
        <v>788</v>
      </c>
      <c r="K16" s="333" t="s">
        <v>837</v>
      </c>
      <c r="L16" s="332" t="s">
        <v>836</v>
      </c>
      <c r="M16" s="331" t="s">
        <v>759</v>
      </c>
      <c r="N16" s="330" t="s">
        <v>782</v>
      </c>
      <c r="O16" s="329">
        <v>2</v>
      </c>
      <c r="P16" s="329">
        <v>2</v>
      </c>
      <c r="Q16" s="328">
        <v>1</v>
      </c>
    </row>
    <row r="17" spans="1:17" ht="384" x14ac:dyDescent="0.2">
      <c r="A17" s="350" t="s">
        <v>878</v>
      </c>
      <c r="B17" s="338" t="s">
        <v>810</v>
      </c>
      <c r="C17" s="345" t="s">
        <v>809</v>
      </c>
      <c r="D17" s="356" t="s">
        <v>512</v>
      </c>
      <c r="E17" s="356" t="s">
        <v>512</v>
      </c>
      <c r="F17" s="341" t="s">
        <v>806</v>
      </c>
      <c r="G17" s="341" t="s">
        <v>806</v>
      </c>
      <c r="H17" s="341" t="s">
        <v>806</v>
      </c>
      <c r="I17" s="334" t="s">
        <v>789</v>
      </c>
      <c r="J17" s="334" t="s">
        <v>788</v>
      </c>
      <c r="K17" s="333" t="s">
        <v>837</v>
      </c>
      <c r="L17" s="332" t="s">
        <v>836</v>
      </c>
      <c r="M17" s="331" t="s">
        <v>759</v>
      </c>
      <c r="N17" s="330" t="s">
        <v>782</v>
      </c>
      <c r="O17" s="329">
        <v>2</v>
      </c>
      <c r="P17" s="329">
        <v>2</v>
      </c>
      <c r="Q17" s="328">
        <v>1</v>
      </c>
    </row>
    <row r="18" spans="1:17" ht="390" x14ac:dyDescent="0.2">
      <c r="A18" s="350" t="s">
        <v>878</v>
      </c>
      <c r="B18" s="338" t="s">
        <v>800</v>
      </c>
      <c r="C18" s="337" t="s">
        <v>835</v>
      </c>
      <c r="D18" s="356" t="s">
        <v>512</v>
      </c>
      <c r="E18" s="356" t="s">
        <v>512</v>
      </c>
      <c r="F18" s="341" t="s">
        <v>806</v>
      </c>
      <c r="G18" s="341" t="s">
        <v>806</v>
      </c>
      <c r="H18" s="341" t="s">
        <v>806</v>
      </c>
      <c r="I18" s="334" t="s">
        <v>336</v>
      </c>
      <c r="J18" s="334" t="s">
        <v>336</v>
      </c>
      <c r="K18" s="333" t="s">
        <v>336</v>
      </c>
      <c r="L18" s="342"/>
      <c r="M18" s="344"/>
      <c r="N18" s="343"/>
      <c r="O18" s="342"/>
      <c r="P18" s="342"/>
      <c r="Q18" s="342"/>
    </row>
    <row r="19" spans="1:17" ht="390" x14ac:dyDescent="0.2">
      <c r="A19" s="350" t="s">
        <v>878</v>
      </c>
      <c r="B19" s="338" t="s">
        <v>800</v>
      </c>
      <c r="C19" s="337" t="s">
        <v>835</v>
      </c>
      <c r="D19" s="356" t="s">
        <v>512</v>
      </c>
      <c r="E19" s="356" t="s">
        <v>512</v>
      </c>
      <c r="F19" s="341" t="s">
        <v>806</v>
      </c>
      <c r="G19" s="341" t="s">
        <v>806</v>
      </c>
      <c r="H19" s="341" t="s">
        <v>806</v>
      </c>
      <c r="I19" s="334" t="s">
        <v>336</v>
      </c>
      <c r="J19" s="334" t="s">
        <v>336</v>
      </c>
      <c r="K19" s="333" t="s">
        <v>336</v>
      </c>
      <c r="L19" s="342"/>
      <c r="M19" s="344"/>
      <c r="N19" s="343"/>
      <c r="O19" s="342"/>
      <c r="P19" s="342"/>
      <c r="Q19" s="342"/>
    </row>
    <row r="20" spans="1:17" ht="150" x14ac:dyDescent="0.2">
      <c r="A20" s="350" t="s">
        <v>878</v>
      </c>
      <c r="B20" s="338" t="s">
        <v>800</v>
      </c>
      <c r="C20" s="337" t="s">
        <v>807</v>
      </c>
      <c r="D20" s="353" t="s">
        <v>873</v>
      </c>
      <c r="E20" s="353" t="s">
        <v>877</v>
      </c>
      <c r="F20" s="341" t="s">
        <v>806</v>
      </c>
      <c r="G20" s="341" t="s">
        <v>806</v>
      </c>
      <c r="H20" s="341" t="s">
        <v>806</v>
      </c>
      <c r="I20" s="334" t="s">
        <v>336</v>
      </c>
      <c r="J20" s="334" t="s">
        <v>336</v>
      </c>
      <c r="K20" s="333" t="s">
        <v>336</v>
      </c>
      <c r="L20" s="342"/>
      <c r="M20" s="344"/>
      <c r="N20" s="343"/>
      <c r="O20" s="342"/>
      <c r="P20" s="342"/>
      <c r="Q20" s="342"/>
    </row>
    <row r="21" spans="1:17" ht="156.75" x14ac:dyDescent="0.2">
      <c r="A21" s="350" t="s">
        <v>878</v>
      </c>
      <c r="B21" s="338" t="s">
        <v>808</v>
      </c>
      <c r="C21" s="337" t="s">
        <v>807</v>
      </c>
      <c r="D21" s="353" t="s">
        <v>873</v>
      </c>
      <c r="E21" s="353" t="s">
        <v>877</v>
      </c>
      <c r="F21" s="335" t="s">
        <v>792</v>
      </c>
      <c r="G21" s="335" t="s">
        <v>791</v>
      </c>
      <c r="H21" s="335" t="s">
        <v>790</v>
      </c>
      <c r="I21" s="334" t="s">
        <v>336</v>
      </c>
      <c r="J21" s="334" t="s">
        <v>336</v>
      </c>
      <c r="K21" s="333" t="s">
        <v>336</v>
      </c>
      <c r="L21" s="342"/>
      <c r="M21" s="344"/>
      <c r="N21" s="343"/>
      <c r="O21" s="342"/>
      <c r="P21" s="342"/>
      <c r="Q21" s="342"/>
    </row>
    <row r="22" spans="1:17" ht="156.75" x14ac:dyDescent="0.2">
      <c r="A22" s="350" t="s">
        <v>878</v>
      </c>
      <c r="B22" s="338" t="s">
        <v>808</v>
      </c>
      <c r="C22" s="337" t="s">
        <v>807</v>
      </c>
      <c r="D22" s="353" t="s">
        <v>873</v>
      </c>
      <c r="E22" s="353" t="s">
        <v>877</v>
      </c>
      <c r="F22" s="335" t="s">
        <v>792</v>
      </c>
      <c r="G22" s="335" t="s">
        <v>791</v>
      </c>
      <c r="H22" s="335" t="s">
        <v>790</v>
      </c>
      <c r="I22" s="334" t="s">
        <v>336</v>
      </c>
      <c r="J22" s="334" t="s">
        <v>336</v>
      </c>
      <c r="K22" s="333" t="s">
        <v>336</v>
      </c>
      <c r="L22" s="342"/>
      <c r="M22" s="344"/>
      <c r="N22" s="343"/>
      <c r="O22" s="342"/>
      <c r="P22" s="342"/>
      <c r="Q22" s="342"/>
    </row>
    <row r="23" spans="1:17" ht="409.5" x14ac:dyDescent="0.2">
      <c r="A23" s="350" t="s">
        <v>878</v>
      </c>
      <c r="B23" s="338" t="s">
        <v>800</v>
      </c>
      <c r="C23" s="337" t="s">
        <v>799</v>
      </c>
      <c r="D23" s="353" t="s">
        <v>873</v>
      </c>
      <c r="E23" s="353" t="s">
        <v>877</v>
      </c>
      <c r="F23" s="341" t="s">
        <v>792</v>
      </c>
      <c r="G23" s="341" t="s">
        <v>791</v>
      </c>
      <c r="H23" s="335" t="s">
        <v>801</v>
      </c>
      <c r="I23" s="334" t="s">
        <v>789</v>
      </c>
      <c r="J23" s="334" t="s">
        <v>788</v>
      </c>
      <c r="K23" s="333" t="s">
        <v>797</v>
      </c>
      <c r="L23" s="332" t="s">
        <v>796</v>
      </c>
      <c r="M23" s="331" t="s">
        <v>761</v>
      </c>
      <c r="N23" s="330" t="s">
        <v>783</v>
      </c>
      <c r="O23" s="340">
        <v>7</v>
      </c>
      <c r="P23" s="340">
        <v>6</v>
      </c>
      <c r="Q23" s="328">
        <v>0.8571428571428571</v>
      </c>
    </row>
    <row r="24" spans="1:17" ht="409.5" x14ac:dyDescent="0.2">
      <c r="A24" s="350" t="s">
        <v>878</v>
      </c>
      <c r="B24" s="338" t="s">
        <v>800</v>
      </c>
      <c r="C24" s="337" t="s">
        <v>799</v>
      </c>
      <c r="D24" s="356" t="s">
        <v>512</v>
      </c>
      <c r="E24" s="356" t="s">
        <v>512</v>
      </c>
      <c r="F24" s="341" t="s">
        <v>806</v>
      </c>
      <c r="G24" s="341" t="s">
        <v>806</v>
      </c>
      <c r="H24" s="341" t="s">
        <v>806</v>
      </c>
      <c r="I24" s="334" t="s">
        <v>789</v>
      </c>
      <c r="J24" s="334" t="s">
        <v>788</v>
      </c>
      <c r="K24" s="333" t="s">
        <v>797</v>
      </c>
      <c r="L24" s="332" t="s">
        <v>796</v>
      </c>
      <c r="M24" s="331" t="s">
        <v>761</v>
      </c>
      <c r="N24" s="330" t="s">
        <v>783</v>
      </c>
      <c r="O24" s="340">
        <v>7</v>
      </c>
      <c r="P24" s="340">
        <v>6</v>
      </c>
      <c r="Q24" s="328">
        <v>0.8571428571428571</v>
      </c>
    </row>
    <row r="25" spans="1:17" ht="390" x14ac:dyDescent="0.2">
      <c r="A25" s="350" t="s">
        <v>878</v>
      </c>
      <c r="B25" s="338" t="s">
        <v>800</v>
      </c>
      <c r="C25" s="337" t="s">
        <v>869</v>
      </c>
      <c r="D25" s="356" t="s">
        <v>512</v>
      </c>
      <c r="E25" s="356" t="s">
        <v>512</v>
      </c>
      <c r="F25" s="341" t="s">
        <v>806</v>
      </c>
      <c r="G25" s="341" t="s">
        <v>806</v>
      </c>
      <c r="H25" s="341" t="s">
        <v>806</v>
      </c>
      <c r="I25" s="334" t="s">
        <v>336</v>
      </c>
      <c r="J25" s="334" t="s">
        <v>336</v>
      </c>
      <c r="K25" s="333" t="s">
        <v>336</v>
      </c>
      <c r="L25" s="342"/>
      <c r="M25" s="344"/>
      <c r="N25" s="343"/>
      <c r="O25" s="342"/>
      <c r="P25" s="342"/>
      <c r="Q25" s="342"/>
    </row>
    <row r="26" spans="1:17" ht="390" x14ac:dyDescent="0.2">
      <c r="A26" s="350" t="s">
        <v>878</v>
      </c>
      <c r="B26" s="338" t="s">
        <v>800</v>
      </c>
      <c r="C26" s="337" t="s">
        <v>869</v>
      </c>
      <c r="D26" s="354" t="s">
        <v>871</v>
      </c>
      <c r="E26" s="354" t="s">
        <v>874</v>
      </c>
      <c r="F26" s="341" t="s">
        <v>806</v>
      </c>
      <c r="G26" s="341" t="s">
        <v>806</v>
      </c>
      <c r="H26" s="341" t="s">
        <v>806</v>
      </c>
      <c r="I26" s="334" t="s">
        <v>336</v>
      </c>
      <c r="J26" s="334" t="s">
        <v>336</v>
      </c>
      <c r="K26" s="333" t="s">
        <v>336</v>
      </c>
      <c r="L26" s="342"/>
      <c r="M26" s="344"/>
      <c r="N26" s="343"/>
      <c r="O26" s="342"/>
      <c r="P26" s="342"/>
      <c r="Q26" s="342"/>
    </row>
    <row r="27" spans="1:17" ht="390" x14ac:dyDescent="0.2">
      <c r="A27" s="350" t="s">
        <v>878</v>
      </c>
      <c r="B27" s="338" t="s">
        <v>800</v>
      </c>
      <c r="C27" s="337" t="s">
        <v>835</v>
      </c>
      <c r="D27" s="354" t="s">
        <v>871</v>
      </c>
      <c r="E27" s="354" t="s">
        <v>874</v>
      </c>
      <c r="F27" s="341" t="s">
        <v>806</v>
      </c>
      <c r="G27" s="341" t="s">
        <v>806</v>
      </c>
      <c r="H27" s="341" t="s">
        <v>806</v>
      </c>
      <c r="I27" s="334" t="s">
        <v>834</v>
      </c>
      <c r="J27" s="334" t="s">
        <v>833</v>
      </c>
      <c r="K27" s="333" t="s">
        <v>832</v>
      </c>
      <c r="L27" s="342"/>
      <c r="M27" s="344"/>
      <c r="N27" s="343"/>
      <c r="O27" s="342"/>
      <c r="P27" s="342"/>
      <c r="Q27" s="342"/>
    </row>
    <row r="28" spans="1:17" ht="390" x14ac:dyDescent="0.2">
      <c r="A28" s="350" t="s">
        <v>878</v>
      </c>
      <c r="B28" s="338" t="s">
        <v>800</v>
      </c>
      <c r="C28" s="337" t="s">
        <v>835</v>
      </c>
      <c r="D28" s="356" t="s">
        <v>512</v>
      </c>
      <c r="E28" s="356" t="s">
        <v>512</v>
      </c>
      <c r="F28" s="341" t="s">
        <v>806</v>
      </c>
      <c r="G28" s="341" t="s">
        <v>806</v>
      </c>
      <c r="H28" s="341" t="s">
        <v>806</v>
      </c>
      <c r="I28" s="334" t="s">
        <v>336</v>
      </c>
      <c r="J28" s="334" t="s">
        <v>336</v>
      </c>
      <c r="K28" s="333" t="s">
        <v>336</v>
      </c>
      <c r="L28" s="342"/>
      <c r="M28" s="344"/>
      <c r="N28" s="343"/>
      <c r="O28" s="342"/>
      <c r="P28" s="342"/>
      <c r="Q28" s="342"/>
    </row>
    <row r="29" spans="1:17" ht="390" x14ac:dyDescent="0.2">
      <c r="A29" s="350" t="s">
        <v>878</v>
      </c>
      <c r="B29" s="338" t="s">
        <v>800</v>
      </c>
      <c r="C29" s="337" t="s">
        <v>835</v>
      </c>
      <c r="D29" s="353" t="s">
        <v>873</v>
      </c>
      <c r="E29" s="353" t="s">
        <v>872</v>
      </c>
      <c r="F29" s="341" t="s">
        <v>806</v>
      </c>
      <c r="G29" s="341" t="s">
        <v>806</v>
      </c>
      <c r="H29" s="341" t="s">
        <v>806</v>
      </c>
      <c r="I29" s="334" t="s">
        <v>336</v>
      </c>
      <c r="J29" s="334" t="s">
        <v>336</v>
      </c>
      <c r="K29" s="333" t="s">
        <v>336</v>
      </c>
      <c r="L29" s="342"/>
      <c r="M29" s="344"/>
      <c r="N29" s="343"/>
      <c r="O29" s="342"/>
      <c r="P29" s="342"/>
      <c r="Q29" s="342"/>
    </row>
    <row r="30" spans="1:17" ht="390" x14ac:dyDescent="0.2">
      <c r="A30" s="350" t="s">
        <v>878</v>
      </c>
      <c r="B30" s="338" t="s">
        <v>800</v>
      </c>
      <c r="C30" s="337" t="s">
        <v>835</v>
      </c>
      <c r="D30" s="356" t="s">
        <v>512</v>
      </c>
      <c r="E30" s="356" t="s">
        <v>512</v>
      </c>
      <c r="F30" s="341" t="s">
        <v>806</v>
      </c>
      <c r="G30" s="341" t="s">
        <v>806</v>
      </c>
      <c r="H30" s="341" t="s">
        <v>806</v>
      </c>
      <c r="I30" s="334" t="s">
        <v>336</v>
      </c>
      <c r="J30" s="334" t="s">
        <v>336</v>
      </c>
      <c r="K30" s="333" t="s">
        <v>336</v>
      </c>
      <c r="L30" s="342"/>
      <c r="M30" s="344"/>
      <c r="N30" s="343"/>
      <c r="O30" s="342"/>
      <c r="P30" s="342"/>
      <c r="Q30" s="342"/>
    </row>
    <row r="31" spans="1:17" ht="330" x14ac:dyDescent="0.2">
      <c r="A31" s="350" t="s">
        <v>878</v>
      </c>
      <c r="B31" s="338" t="s">
        <v>794</v>
      </c>
      <c r="C31" s="337" t="s">
        <v>793</v>
      </c>
      <c r="D31" s="356" t="s">
        <v>512</v>
      </c>
      <c r="E31" s="356" t="s">
        <v>512</v>
      </c>
      <c r="F31" s="335" t="s">
        <v>792</v>
      </c>
      <c r="G31" s="335" t="s">
        <v>791</v>
      </c>
      <c r="H31" s="335" t="s">
        <v>828</v>
      </c>
      <c r="I31" s="334" t="s">
        <v>336</v>
      </c>
      <c r="J31" s="334" t="s">
        <v>336</v>
      </c>
      <c r="K31" s="333" t="s">
        <v>336</v>
      </c>
      <c r="L31" s="342"/>
      <c r="M31" s="344"/>
      <c r="N31" s="343"/>
      <c r="O31" s="342"/>
      <c r="P31" s="342"/>
      <c r="Q31" s="342"/>
    </row>
    <row r="32" spans="1:17" ht="342" x14ac:dyDescent="0.2">
      <c r="A32" s="350" t="s">
        <v>878</v>
      </c>
      <c r="B32" s="338" t="s">
        <v>794</v>
      </c>
      <c r="C32" s="337" t="s">
        <v>793</v>
      </c>
      <c r="D32" s="356" t="s">
        <v>512</v>
      </c>
      <c r="E32" s="356" t="s">
        <v>512</v>
      </c>
      <c r="F32" s="335" t="s">
        <v>805</v>
      </c>
      <c r="G32" s="335" t="s">
        <v>804</v>
      </c>
      <c r="H32" s="335" t="s">
        <v>868</v>
      </c>
      <c r="I32" s="334" t="s">
        <v>336</v>
      </c>
      <c r="J32" s="334" t="s">
        <v>336</v>
      </c>
      <c r="K32" s="333" t="s">
        <v>336</v>
      </c>
      <c r="L32" s="342"/>
      <c r="M32" s="344"/>
      <c r="N32" s="343"/>
      <c r="O32" s="342"/>
      <c r="P32" s="342"/>
      <c r="Q32" s="342"/>
    </row>
    <row r="33" spans="1:17" ht="330" x14ac:dyDescent="0.2">
      <c r="A33" s="350" t="s">
        <v>878</v>
      </c>
      <c r="B33" s="338" t="s">
        <v>794</v>
      </c>
      <c r="C33" s="337" t="s">
        <v>793</v>
      </c>
      <c r="D33" s="356" t="s">
        <v>512</v>
      </c>
      <c r="E33" s="356" t="s">
        <v>512</v>
      </c>
      <c r="F33" s="335" t="s">
        <v>792</v>
      </c>
      <c r="G33" s="335" t="s">
        <v>791</v>
      </c>
      <c r="H33" s="335" t="s">
        <v>790</v>
      </c>
      <c r="I33" s="334" t="s">
        <v>789</v>
      </c>
      <c r="J33" s="334" t="s">
        <v>788</v>
      </c>
      <c r="K33" s="333" t="s">
        <v>787</v>
      </c>
      <c r="L33" s="332" t="s">
        <v>786</v>
      </c>
      <c r="M33" s="331" t="s">
        <v>749</v>
      </c>
      <c r="N33" s="330" t="s">
        <v>780</v>
      </c>
      <c r="O33" s="329">
        <v>5</v>
      </c>
      <c r="P33" s="329">
        <v>5</v>
      </c>
      <c r="Q33" s="328">
        <v>1</v>
      </c>
    </row>
    <row r="34" spans="1:17" ht="330" x14ac:dyDescent="0.2">
      <c r="A34" s="350" t="s">
        <v>878</v>
      </c>
      <c r="B34" s="338" t="s">
        <v>794</v>
      </c>
      <c r="C34" s="337" t="s">
        <v>793</v>
      </c>
      <c r="D34" s="356" t="s">
        <v>512</v>
      </c>
      <c r="E34" s="356" t="s">
        <v>512</v>
      </c>
      <c r="F34" s="335" t="s">
        <v>792</v>
      </c>
      <c r="G34" s="335" t="s">
        <v>791</v>
      </c>
      <c r="H34" s="335" t="s">
        <v>790</v>
      </c>
      <c r="I34" s="347" t="s">
        <v>789</v>
      </c>
      <c r="J34" s="347" t="s">
        <v>788</v>
      </c>
      <c r="K34" s="346" t="s">
        <v>822</v>
      </c>
      <c r="L34" s="332" t="s">
        <v>821</v>
      </c>
      <c r="M34" s="331" t="s">
        <v>764</v>
      </c>
      <c r="N34" s="330" t="s">
        <v>785</v>
      </c>
      <c r="O34" s="340">
        <v>4</v>
      </c>
      <c r="P34" s="340">
        <v>4</v>
      </c>
      <c r="Q34" s="328">
        <v>1</v>
      </c>
    </row>
    <row r="35" spans="1:17" ht="330" x14ac:dyDescent="0.2">
      <c r="A35" s="350" t="s">
        <v>878</v>
      </c>
      <c r="B35" s="338" t="s">
        <v>794</v>
      </c>
      <c r="C35" s="337" t="s">
        <v>793</v>
      </c>
      <c r="D35" s="353" t="s">
        <v>871</v>
      </c>
      <c r="E35" s="353" t="s">
        <v>876</v>
      </c>
      <c r="F35" s="335" t="s">
        <v>792</v>
      </c>
      <c r="G35" s="335" t="s">
        <v>791</v>
      </c>
      <c r="H35" s="335" t="s">
        <v>790</v>
      </c>
      <c r="I35" s="347" t="s">
        <v>789</v>
      </c>
      <c r="J35" s="347" t="s">
        <v>788</v>
      </c>
      <c r="K35" s="346" t="s">
        <v>820</v>
      </c>
      <c r="L35" s="332" t="s">
        <v>819</v>
      </c>
      <c r="M35" s="331" t="s">
        <v>760</v>
      </c>
      <c r="N35" s="330" t="s">
        <v>777</v>
      </c>
      <c r="O35" s="329">
        <v>2</v>
      </c>
      <c r="P35" s="329">
        <v>2</v>
      </c>
      <c r="Q35" s="328">
        <v>1</v>
      </c>
    </row>
    <row r="36" spans="1:17" ht="330" x14ac:dyDescent="0.2">
      <c r="A36" s="350" t="s">
        <v>878</v>
      </c>
      <c r="B36" s="338" t="s">
        <v>830</v>
      </c>
      <c r="C36" s="345" t="s">
        <v>793</v>
      </c>
      <c r="D36" s="356" t="s">
        <v>512</v>
      </c>
      <c r="E36" s="356" t="s">
        <v>512</v>
      </c>
      <c r="F36" s="341" t="s">
        <v>806</v>
      </c>
      <c r="G36" s="341" t="s">
        <v>806</v>
      </c>
      <c r="H36" s="341" t="s">
        <v>806</v>
      </c>
      <c r="I36" s="347" t="s">
        <v>789</v>
      </c>
      <c r="J36" s="347" t="s">
        <v>788</v>
      </c>
      <c r="K36" s="346" t="s">
        <v>829</v>
      </c>
      <c r="L36" s="332" t="s">
        <v>821</v>
      </c>
      <c r="M36" s="331" t="s">
        <v>764</v>
      </c>
      <c r="N36" s="330" t="s">
        <v>785</v>
      </c>
      <c r="O36" s="340">
        <v>4</v>
      </c>
      <c r="P36" s="340">
        <v>4</v>
      </c>
      <c r="Q36" s="328">
        <v>1</v>
      </c>
    </row>
    <row r="37" spans="1:17" ht="330" x14ac:dyDescent="0.2">
      <c r="A37" s="350" t="s">
        <v>878</v>
      </c>
      <c r="B37" s="338" t="s">
        <v>830</v>
      </c>
      <c r="C37" s="345" t="s">
        <v>793</v>
      </c>
      <c r="D37" s="355"/>
      <c r="E37" s="355"/>
      <c r="F37" s="341" t="s">
        <v>806</v>
      </c>
      <c r="G37" s="341" t="s">
        <v>806</v>
      </c>
      <c r="H37" s="341" t="s">
        <v>806</v>
      </c>
      <c r="I37" s="347" t="s">
        <v>789</v>
      </c>
      <c r="J37" s="347" t="s">
        <v>788</v>
      </c>
      <c r="K37" s="346" t="s">
        <v>829</v>
      </c>
      <c r="L37" s="332" t="s">
        <v>821</v>
      </c>
      <c r="M37" s="331" t="s">
        <v>764</v>
      </c>
      <c r="N37" s="330" t="s">
        <v>785</v>
      </c>
      <c r="O37" s="340">
        <v>4</v>
      </c>
      <c r="P37" s="340">
        <v>4</v>
      </c>
      <c r="Q37" s="328">
        <v>1</v>
      </c>
    </row>
    <row r="38" spans="1:17" ht="330" x14ac:dyDescent="0.2">
      <c r="A38" s="350" t="s">
        <v>878</v>
      </c>
      <c r="B38" s="338" t="s">
        <v>830</v>
      </c>
      <c r="C38" s="345" t="s">
        <v>793</v>
      </c>
      <c r="D38" s="355"/>
      <c r="E38" s="355"/>
      <c r="F38" s="341" t="s">
        <v>806</v>
      </c>
      <c r="G38" s="341" t="s">
        <v>806</v>
      </c>
      <c r="H38" s="341" t="s">
        <v>806</v>
      </c>
      <c r="I38" s="347" t="s">
        <v>789</v>
      </c>
      <c r="J38" s="347" t="s">
        <v>788</v>
      </c>
      <c r="K38" s="346" t="s">
        <v>829</v>
      </c>
      <c r="L38" s="332" t="s">
        <v>821</v>
      </c>
      <c r="M38" s="331" t="s">
        <v>764</v>
      </c>
      <c r="N38" s="330" t="s">
        <v>785</v>
      </c>
      <c r="O38" s="340">
        <v>4</v>
      </c>
      <c r="P38" s="340">
        <v>4</v>
      </c>
      <c r="Q38" s="328">
        <v>1</v>
      </c>
    </row>
    <row r="39" spans="1:17" ht="330" x14ac:dyDescent="0.2">
      <c r="A39" s="350" t="s">
        <v>878</v>
      </c>
      <c r="B39" s="338" t="s">
        <v>830</v>
      </c>
      <c r="C39" s="345" t="s">
        <v>793</v>
      </c>
      <c r="D39" s="355"/>
      <c r="E39" s="355"/>
      <c r="F39" s="341" t="s">
        <v>806</v>
      </c>
      <c r="G39" s="341" t="s">
        <v>806</v>
      </c>
      <c r="H39" s="341" t="s">
        <v>806</v>
      </c>
      <c r="I39" s="347" t="s">
        <v>789</v>
      </c>
      <c r="J39" s="347" t="s">
        <v>788</v>
      </c>
      <c r="K39" s="346" t="s">
        <v>829</v>
      </c>
      <c r="L39" s="332" t="s">
        <v>821</v>
      </c>
      <c r="M39" s="331" t="s">
        <v>764</v>
      </c>
      <c r="N39" s="330" t="s">
        <v>785</v>
      </c>
      <c r="O39" s="340">
        <v>4</v>
      </c>
      <c r="P39" s="340">
        <v>4</v>
      </c>
      <c r="Q39" s="328">
        <v>1</v>
      </c>
    </row>
    <row r="40" spans="1:17" ht="105" x14ac:dyDescent="0.2">
      <c r="A40" s="350" t="s">
        <v>875</v>
      </c>
      <c r="B40" s="338" t="s">
        <v>808</v>
      </c>
      <c r="C40" s="345" t="s">
        <v>814</v>
      </c>
      <c r="D40" s="355"/>
      <c r="E40" s="355"/>
      <c r="F40" s="341" t="s">
        <v>806</v>
      </c>
      <c r="G40" s="341" t="s">
        <v>806</v>
      </c>
      <c r="H40" s="341" t="s">
        <v>806</v>
      </c>
      <c r="I40" s="334" t="s">
        <v>336</v>
      </c>
      <c r="J40" s="334" t="s">
        <v>336</v>
      </c>
      <c r="K40" s="333" t="s">
        <v>336</v>
      </c>
      <c r="L40" s="342"/>
      <c r="M40" s="344"/>
      <c r="N40" s="343"/>
      <c r="O40" s="342"/>
      <c r="P40" s="342"/>
      <c r="Q40" s="342"/>
    </row>
    <row r="41" spans="1:17" ht="345" x14ac:dyDescent="0.2">
      <c r="A41" s="350" t="s">
        <v>875</v>
      </c>
      <c r="B41" s="338" t="s">
        <v>810</v>
      </c>
      <c r="C41" s="345" t="s">
        <v>809</v>
      </c>
      <c r="D41" s="355"/>
      <c r="E41" s="355"/>
      <c r="F41" s="341" t="s">
        <v>806</v>
      </c>
      <c r="G41" s="341" t="s">
        <v>806</v>
      </c>
      <c r="H41" s="341" t="s">
        <v>806</v>
      </c>
      <c r="I41" s="334" t="s">
        <v>789</v>
      </c>
      <c r="J41" s="334" t="s">
        <v>788</v>
      </c>
      <c r="K41" s="333" t="s">
        <v>850</v>
      </c>
      <c r="L41" s="332" t="s">
        <v>849</v>
      </c>
      <c r="M41" s="331" t="s">
        <v>762</v>
      </c>
      <c r="N41" s="330" t="s">
        <v>768</v>
      </c>
      <c r="O41" s="340">
        <v>3</v>
      </c>
      <c r="P41" s="340">
        <v>2</v>
      </c>
      <c r="Q41" s="328">
        <v>0.66666666666666663</v>
      </c>
    </row>
    <row r="42" spans="1:17" ht="345" x14ac:dyDescent="0.2">
      <c r="A42" s="350" t="s">
        <v>875</v>
      </c>
      <c r="B42" s="338" t="s">
        <v>810</v>
      </c>
      <c r="C42" s="345" t="s">
        <v>809</v>
      </c>
      <c r="D42" s="355"/>
      <c r="E42" s="355"/>
      <c r="F42" s="341" t="s">
        <v>806</v>
      </c>
      <c r="G42" s="341" t="s">
        <v>806</v>
      </c>
      <c r="H42" s="341" t="s">
        <v>806</v>
      </c>
      <c r="I42" s="334" t="s">
        <v>789</v>
      </c>
      <c r="J42" s="334" t="s">
        <v>788</v>
      </c>
      <c r="K42" s="333" t="s">
        <v>850</v>
      </c>
      <c r="L42" s="332" t="s">
        <v>849</v>
      </c>
      <c r="M42" s="331" t="s">
        <v>762</v>
      </c>
      <c r="N42" s="330" t="s">
        <v>768</v>
      </c>
      <c r="O42" s="340">
        <v>3</v>
      </c>
      <c r="P42" s="340">
        <v>2</v>
      </c>
      <c r="Q42" s="328">
        <v>0.66666666666666663</v>
      </c>
    </row>
    <row r="43" spans="1:17" ht="315" x14ac:dyDescent="0.2">
      <c r="A43" s="350" t="s">
        <v>875</v>
      </c>
      <c r="B43" s="338" t="s">
        <v>810</v>
      </c>
      <c r="C43" s="345" t="s">
        <v>851</v>
      </c>
      <c r="D43" s="355"/>
      <c r="E43" s="355"/>
      <c r="F43" s="341" t="s">
        <v>806</v>
      </c>
      <c r="G43" s="341" t="s">
        <v>806</v>
      </c>
      <c r="H43" s="341" t="s">
        <v>806</v>
      </c>
      <c r="I43" s="334" t="s">
        <v>789</v>
      </c>
      <c r="J43" s="334" t="s">
        <v>788</v>
      </c>
      <c r="K43" s="333" t="s">
        <v>850</v>
      </c>
      <c r="L43" s="332" t="s">
        <v>849</v>
      </c>
      <c r="M43" s="331" t="s">
        <v>762</v>
      </c>
      <c r="N43" s="330" t="s">
        <v>768</v>
      </c>
      <c r="O43" s="340">
        <v>3</v>
      </c>
      <c r="P43" s="340">
        <v>2</v>
      </c>
      <c r="Q43" s="328">
        <v>0.66666666666666663</v>
      </c>
    </row>
    <row r="44" spans="1:17" ht="345" x14ac:dyDescent="0.2">
      <c r="A44" s="350" t="s">
        <v>875</v>
      </c>
      <c r="B44" s="338" t="s">
        <v>810</v>
      </c>
      <c r="C44" s="345" t="s">
        <v>809</v>
      </c>
      <c r="D44" s="355"/>
      <c r="E44" s="355"/>
      <c r="F44" s="341" t="s">
        <v>806</v>
      </c>
      <c r="G44" s="341" t="s">
        <v>806</v>
      </c>
      <c r="H44" s="341" t="s">
        <v>806</v>
      </c>
      <c r="I44" s="334" t="s">
        <v>789</v>
      </c>
      <c r="J44" s="334" t="s">
        <v>788</v>
      </c>
      <c r="K44" s="333" t="s">
        <v>850</v>
      </c>
      <c r="L44" s="332" t="s">
        <v>849</v>
      </c>
      <c r="M44" s="331" t="s">
        <v>762</v>
      </c>
      <c r="N44" s="330" t="s">
        <v>768</v>
      </c>
      <c r="O44" s="340">
        <v>3</v>
      </c>
      <c r="P44" s="340">
        <v>2</v>
      </c>
      <c r="Q44" s="328">
        <v>0.66666666666666663</v>
      </c>
    </row>
    <row r="45" spans="1:17" ht="345" x14ac:dyDescent="0.2">
      <c r="A45" s="350" t="s">
        <v>875</v>
      </c>
      <c r="B45" s="338" t="s">
        <v>810</v>
      </c>
      <c r="C45" s="345" t="s">
        <v>809</v>
      </c>
      <c r="D45" s="353" t="s">
        <v>871</v>
      </c>
      <c r="E45" s="353" t="s">
        <v>876</v>
      </c>
      <c r="F45" s="341" t="s">
        <v>806</v>
      </c>
      <c r="G45" s="341" t="s">
        <v>806</v>
      </c>
      <c r="H45" s="341" t="s">
        <v>806</v>
      </c>
      <c r="I45" s="334" t="s">
        <v>848</v>
      </c>
      <c r="J45" s="334" t="s">
        <v>847</v>
      </c>
      <c r="K45" s="333" t="s">
        <v>846</v>
      </c>
      <c r="L45" s="342"/>
      <c r="M45" s="344"/>
      <c r="N45" s="343"/>
      <c r="O45" s="342"/>
      <c r="P45" s="342"/>
      <c r="Q45" s="342"/>
    </row>
    <row r="46" spans="1:17" ht="345" x14ac:dyDescent="0.2">
      <c r="A46" s="350" t="s">
        <v>875</v>
      </c>
      <c r="B46" s="338" t="s">
        <v>810</v>
      </c>
      <c r="C46" s="345" t="s">
        <v>809</v>
      </c>
      <c r="D46" s="355"/>
      <c r="E46" s="355"/>
      <c r="F46" s="341" t="s">
        <v>806</v>
      </c>
      <c r="G46" s="341" t="s">
        <v>806</v>
      </c>
      <c r="H46" s="341" t="s">
        <v>806</v>
      </c>
      <c r="I46" s="334" t="s">
        <v>848</v>
      </c>
      <c r="J46" s="334" t="s">
        <v>847</v>
      </c>
      <c r="K46" s="333" t="s">
        <v>846</v>
      </c>
      <c r="L46" s="342"/>
      <c r="M46" s="344"/>
      <c r="N46" s="343"/>
      <c r="O46" s="342"/>
      <c r="P46" s="342"/>
      <c r="Q46" s="342"/>
    </row>
    <row r="47" spans="1:17" ht="345" x14ac:dyDescent="0.2">
      <c r="A47" s="350" t="s">
        <v>875</v>
      </c>
      <c r="B47" s="338" t="s">
        <v>810</v>
      </c>
      <c r="C47" s="345" t="s">
        <v>809</v>
      </c>
      <c r="D47" s="355"/>
      <c r="E47" s="355"/>
      <c r="F47" s="341" t="s">
        <v>806</v>
      </c>
      <c r="G47" s="341" t="s">
        <v>806</v>
      </c>
      <c r="H47" s="341" t="s">
        <v>806</v>
      </c>
      <c r="I47" s="334" t="s">
        <v>848</v>
      </c>
      <c r="J47" s="334" t="s">
        <v>847</v>
      </c>
      <c r="K47" s="333" t="s">
        <v>846</v>
      </c>
      <c r="L47" s="342"/>
      <c r="M47" s="344"/>
      <c r="N47" s="343"/>
      <c r="O47" s="342"/>
      <c r="P47" s="342"/>
      <c r="Q47" s="342"/>
    </row>
    <row r="48" spans="1:17" ht="345" x14ac:dyDescent="0.2">
      <c r="A48" s="350" t="s">
        <v>875</v>
      </c>
      <c r="B48" s="338" t="s">
        <v>810</v>
      </c>
      <c r="C48" s="345" t="s">
        <v>809</v>
      </c>
      <c r="D48" s="356" t="s">
        <v>512</v>
      </c>
      <c r="E48" s="356" t="s">
        <v>512</v>
      </c>
      <c r="F48" s="341" t="s">
        <v>806</v>
      </c>
      <c r="G48" s="341" t="s">
        <v>806</v>
      </c>
      <c r="H48" s="341" t="s">
        <v>806</v>
      </c>
      <c r="I48" s="334" t="s">
        <v>848</v>
      </c>
      <c r="J48" s="334" t="s">
        <v>847</v>
      </c>
      <c r="K48" s="333" t="s">
        <v>846</v>
      </c>
      <c r="L48" s="342"/>
      <c r="M48" s="344"/>
      <c r="N48" s="343"/>
      <c r="O48" s="342"/>
      <c r="P48" s="342"/>
      <c r="Q48" s="342"/>
    </row>
    <row r="49" spans="1:17" ht="345" x14ac:dyDescent="0.2">
      <c r="A49" s="350" t="s">
        <v>875</v>
      </c>
      <c r="B49" s="338" t="s">
        <v>810</v>
      </c>
      <c r="C49" s="345" t="s">
        <v>809</v>
      </c>
      <c r="D49" s="355"/>
      <c r="E49" s="355"/>
      <c r="F49" s="341" t="s">
        <v>806</v>
      </c>
      <c r="G49" s="341" t="s">
        <v>806</v>
      </c>
      <c r="H49" s="341" t="s">
        <v>806</v>
      </c>
      <c r="I49" s="334" t="s">
        <v>336</v>
      </c>
      <c r="J49" s="334" t="s">
        <v>336</v>
      </c>
      <c r="K49" s="333" t="s">
        <v>336</v>
      </c>
      <c r="L49" s="342"/>
      <c r="M49" s="344"/>
      <c r="N49" s="343"/>
      <c r="O49" s="342"/>
      <c r="P49" s="342"/>
      <c r="Q49" s="342"/>
    </row>
    <row r="50" spans="1:17" ht="345" x14ac:dyDescent="0.2">
      <c r="A50" s="350" t="s">
        <v>875</v>
      </c>
      <c r="B50" s="338" t="s">
        <v>810</v>
      </c>
      <c r="C50" s="345" t="s">
        <v>809</v>
      </c>
      <c r="D50" s="355"/>
      <c r="E50" s="355"/>
      <c r="F50" s="341" t="s">
        <v>806</v>
      </c>
      <c r="G50" s="341" t="s">
        <v>806</v>
      </c>
      <c r="H50" s="341" t="s">
        <v>806</v>
      </c>
      <c r="I50" s="334" t="s">
        <v>336</v>
      </c>
      <c r="J50" s="334" t="s">
        <v>336</v>
      </c>
      <c r="K50" s="333" t="s">
        <v>336</v>
      </c>
      <c r="L50" s="342"/>
      <c r="M50" s="344"/>
      <c r="N50" s="343"/>
      <c r="O50" s="342"/>
      <c r="P50" s="342"/>
      <c r="Q50" s="342"/>
    </row>
    <row r="51" spans="1:17" ht="345" x14ac:dyDescent="0.2">
      <c r="A51" s="350" t="s">
        <v>875</v>
      </c>
      <c r="B51" s="338" t="s">
        <v>810</v>
      </c>
      <c r="C51" s="345" t="s">
        <v>809</v>
      </c>
      <c r="D51" s="336"/>
      <c r="E51" s="336"/>
      <c r="F51" s="341" t="s">
        <v>806</v>
      </c>
      <c r="G51" s="341" t="s">
        <v>806</v>
      </c>
      <c r="H51" s="341" t="s">
        <v>806</v>
      </c>
      <c r="I51" s="334" t="s">
        <v>336</v>
      </c>
      <c r="J51" s="334" t="s">
        <v>336</v>
      </c>
      <c r="K51" s="333" t="s">
        <v>336</v>
      </c>
      <c r="L51" s="342"/>
      <c r="M51" s="344"/>
      <c r="N51" s="343"/>
      <c r="O51" s="342"/>
      <c r="P51" s="342"/>
      <c r="Q51" s="342"/>
    </row>
    <row r="52" spans="1:17" ht="345" x14ac:dyDescent="0.2">
      <c r="A52" s="350" t="s">
        <v>875</v>
      </c>
      <c r="B52" s="338" t="s">
        <v>810</v>
      </c>
      <c r="C52" s="345" t="s">
        <v>809</v>
      </c>
      <c r="D52" s="336"/>
      <c r="E52" s="336"/>
      <c r="F52" s="341" t="s">
        <v>806</v>
      </c>
      <c r="G52" s="341" t="s">
        <v>806</v>
      </c>
      <c r="H52" s="341" t="s">
        <v>806</v>
      </c>
      <c r="I52" s="334" t="s">
        <v>336</v>
      </c>
      <c r="J52" s="334" t="s">
        <v>336</v>
      </c>
      <c r="K52" s="333" t="s">
        <v>336</v>
      </c>
      <c r="L52" s="342"/>
      <c r="M52" s="344"/>
      <c r="N52" s="343"/>
      <c r="O52" s="342"/>
      <c r="P52" s="342"/>
      <c r="Q52" s="342"/>
    </row>
    <row r="53" spans="1:17" ht="409.5" x14ac:dyDescent="0.2">
      <c r="A53" s="350" t="s">
        <v>875</v>
      </c>
      <c r="B53" s="338" t="s">
        <v>810</v>
      </c>
      <c r="C53" s="345" t="s">
        <v>809</v>
      </c>
      <c r="D53" s="336"/>
      <c r="E53" s="336"/>
      <c r="F53" s="335" t="s">
        <v>805</v>
      </c>
      <c r="G53" s="335" t="s">
        <v>804</v>
      </c>
      <c r="H53" s="335" t="s">
        <v>813</v>
      </c>
      <c r="I53" s="347" t="s">
        <v>789</v>
      </c>
      <c r="J53" s="347" t="s">
        <v>788</v>
      </c>
      <c r="K53" s="346" t="s">
        <v>812</v>
      </c>
      <c r="L53" s="332" t="s">
        <v>811</v>
      </c>
      <c r="M53" s="331" t="s">
        <v>756</v>
      </c>
      <c r="N53" s="330" t="s">
        <v>784</v>
      </c>
      <c r="O53" s="340">
        <v>4</v>
      </c>
      <c r="P53" s="340">
        <v>3</v>
      </c>
      <c r="Q53" s="328">
        <v>0.75</v>
      </c>
    </row>
    <row r="54" spans="1:17" ht="409.5" x14ac:dyDescent="0.2">
      <c r="A54" s="350" t="s">
        <v>875</v>
      </c>
      <c r="B54" s="338" t="s">
        <v>810</v>
      </c>
      <c r="C54" s="345" t="s">
        <v>809</v>
      </c>
      <c r="D54" s="336"/>
      <c r="E54" s="336"/>
      <c r="F54" s="335" t="s">
        <v>805</v>
      </c>
      <c r="G54" s="335" t="s">
        <v>804</v>
      </c>
      <c r="H54" s="335" t="s">
        <v>813</v>
      </c>
      <c r="I54" s="347" t="s">
        <v>789</v>
      </c>
      <c r="J54" s="347" t="s">
        <v>788</v>
      </c>
      <c r="K54" s="346" t="s">
        <v>812</v>
      </c>
      <c r="L54" s="332" t="s">
        <v>811</v>
      </c>
      <c r="M54" s="331" t="s">
        <v>756</v>
      </c>
      <c r="N54" s="330" t="s">
        <v>784</v>
      </c>
      <c r="O54" s="340">
        <v>4</v>
      </c>
      <c r="P54" s="340">
        <v>3</v>
      </c>
      <c r="Q54" s="328">
        <v>0.75</v>
      </c>
    </row>
    <row r="55" spans="1:17" ht="409.5" x14ac:dyDescent="0.2">
      <c r="A55" s="350" t="s">
        <v>875</v>
      </c>
      <c r="B55" s="338" t="s">
        <v>810</v>
      </c>
      <c r="C55" s="345" t="s">
        <v>809</v>
      </c>
      <c r="D55" s="353" t="s">
        <v>873</v>
      </c>
      <c r="E55" s="353" t="s">
        <v>877</v>
      </c>
      <c r="F55" s="335" t="s">
        <v>805</v>
      </c>
      <c r="G55" s="335" t="s">
        <v>804</v>
      </c>
      <c r="H55" s="335" t="s">
        <v>813</v>
      </c>
      <c r="I55" s="347" t="s">
        <v>789</v>
      </c>
      <c r="J55" s="347" t="s">
        <v>788</v>
      </c>
      <c r="K55" s="346" t="s">
        <v>812</v>
      </c>
      <c r="L55" s="332" t="s">
        <v>811</v>
      </c>
      <c r="M55" s="331" t="s">
        <v>756</v>
      </c>
      <c r="N55" s="330" t="s">
        <v>784</v>
      </c>
      <c r="O55" s="340">
        <v>4</v>
      </c>
      <c r="P55" s="340">
        <v>3</v>
      </c>
      <c r="Q55" s="328">
        <v>0.75</v>
      </c>
    </row>
    <row r="56" spans="1:17" ht="409.5" x14ac:dyDescent="0.2">
      <c r="A56" s="350" t="s">
        <v>875</v>
      </c>
      <c r="B56" s="338" t="s">
        <v>810</v>
      </c>
      <c r="C56" s="345" t="s">
        <v>809</v>
      </c>
      <c r="D56" s="353" t="s">
        <v>873</v>
      </c>
      <c r="E56" s="353" t="s">
        <v>877</v>
      </c>
      <c r="F56" s="335" t="s">
        <v>805</v>
      </c>
      <c r="G56" s="335" t="s">
        <v>804</v>
      </c>
      <c r="H56" s="335" t="s">
        <v>813</v>
      </c>
      <c r="I56" s="347" t="s">
        <v>789</v>
      </c>
      <c r="J56" s="347" t="s">
        <v>788</v>
      </c>
      <c r="K56" s="346" t="s">
        <v>812</v>
      </c>
      <c r="L56" s="332" t="s">
        <v>811</v>
      </c>
      <c r="M56" s="331" t="s">
        <v>756</v>
      </c>
      <c r="N56" s="330" t="s">
        <v>784</v>
      </c>
      <c r="O56" s="340">
        <v>4</v>
      </c>
      <c r="P56" s="340">
        <v>3</v>
      </c>
      <c r="Q56" s="328">
        <v>0.75</v>
      </c>
    </row>
    <row r="57" spans="1:17" ht="345" x14ac:dyDescent="0.2">
      <c r="A57" s="350" t="s">
        <v>875</v>
      </c>
      <c r="B57" s="338" t="s">
        <v>810</v>
      </c>
      <c r="C57" s="345" t="s">
        <v>809</v>
      </c>
      <c r="D57" s="353" t="s">
        <v>873</v>
      </c>
      <c r="E57" s="353" t="s">
        <v>877</v>
      </c>
      <c r="F57" s="341" t="s">
        <v>806</v>
      </c>
      <c r="G57" s="341" t="s">
        <v>806</v>
      </c>
      <c r="H57" s="341" t="s">
        <v>806</v>
      </c>
      <c r="I57" s="334" t="s">
        <v>336</v>
      </c>
      <c r="J57" s="334" t="s">
        <v>336</v>
      </c>
      <c r="K57" s="333" t="s">
        <v>336</v>
      </c>
      <c r="L57" s="342"/>
      <c r="M57" s="344"/>
      <c r="N57" s="343"/>
      <c r="O57" s="342"/>
      <c r="P57" s="342"/>
      <c r="Q57" s="342"/>
    </row>
    <row r="58" spans="1:17" ht="345" x14ac:dyDescent="0.2">
      <c r="A58" s="350" t="s">
        <v>875</v>
      </c>
      <c r="B58" s="338" t="s">
        <v>810</v>
      </c>
      <c r="C58" s="345" t="s">
        <v>809</v>
      </c>
      <c r="D58" s="353" t="s">
        <v>873</v>
      </c>
      <c r="E58" s="353" t="s">
        <v>877</v>
      </c>
      <c r="F58" s="341" t="s">
        <v>806</v>
      </c>
      <c r="G58" s="341" t="s">
        <v>806</v>
      </c>
      <c r="H58" s="341" t="s">
        <v>806</v>
      </c>
      <c r="I58" s="334" t="s">
        <v>336</v>
      </c>
      <c r="J58" s="334" t="s">
        <v>336</v>
      </c>
      <c r="K58" s="333" t="s">
        <v>336</v>
      </c>
      <c r="L58" s="342"/>
      <c r="M58" s="344"/>
      <c r="N58" s="343"/>
      <c r="O58" s="342"/>
      <c r="P58" s="342"/>
      <c r="Q58" s="342"/>
    </row>
    <row r="59" spans="1:17" ht="345" x14ac:dyDescent="0.2">
      <c r="A59" s="350" t="s">
        <v>875</v>
      </c>
      <c r="B59" s="338" t="s">
        <v>810</v>
      </c>
      <c r="C59" s="345" t="s">
        <v>809</v>
      </c>
      <c r="D59" s="353" t="s">
        <v>873</v>
      </c>
      <c r="E59" s="353" t="s">
        <v>877</v>
      </c>
      <c r="F59" s="341" t="s">
        <v>806</v>
      </c>
      <c r="G59" s="341" t="s">
        <v>806</v>
      </c>
      <c r="H59" s="341" t="s">
        <v>806</v>
      </c>
      <c r="I59" s="334" t="s">
        <v>336</v>
      </c>
      <c r="J59" s="334" t="s">
        <v>336</v>
      </c>
      <c r="K59" s="333" t="s">
        <v>336</v>
      </c>
      <c r="L59" s="342"/>
      <c r="M59" s="344"/>
      <c r="N59" s="343"/>
      <c r="O59" s="342"/>
      <c r="P59" s="342"/>
      <c r="Q59" s="342"/>
    </row>
    <row r="60" spans="1:17" ht="345" x14ac:dyDescent="0.2">
      <c r="A60" s="350" t="s">
        <v>875</v>
      </c>
      <c r="B60" s="338" t="s">
        <v>810</v>
      </c>
      <c r="C60" s="345" t="s">
        <v>809</v>
      </c>
      <c r="D60" s="354"/>
      <c r="E60" s="354"/>
      <c r="F60" s="341" t="s">
        <v>806</v>
      </c>
      <c r="G60" s="341" t="s">
        <v>806</v>
      </c>
      <c r="H60" s="341" t="s">
        <v>806</v>
      </c>
      <c r="I60" s="334" t="s">
        <v>336</v>
      </c>
      <c r="J60" s="334" t="s">
        <v>336</v>
      </c>
      <c r="K60" s="333" t="s">
        <v>336</v>
      </c>
      <c r="L60" s="342"/>
      <c r="M60" s="344"/>
      <c r="N60" s="343"/>
      <c r="O60" s="342"/>
      <c r="P60" s="342"/>
      <c r="Q60" s="342"/>
    </row>
    <row r="61" spans="1:17" ht="345" x14ac:dyDescent="0.2">
      <c r="A61" s="350" t="s">
        <v>875</v>
      </c>
      <c r="B61" s="338" t="s">
        <v>810</v>
      </c>
      <c r="C61" s="345" t="s">
        <v>809</v>
      </c>
      <c r="D61" s="354" t="s">
        <v>871</v>
      </c>
      <c r="E61" s="354" t="s">
        <v>874</v>
      </c>
      <c r="F61" s="341" t="s">
        <v>806</v>
      </c>
      <c r="G61" s="341" t="s">
        <v>806</v>
      </c>
      <c r="H61" s="341" t="s">
        <v>806</v>
      </c>
      <c r="I61" s="334" t="s">
        <v>336</v>
      </c>
      <c r="J61" s="334" t="s">
        <v>336</v>
      </c>
      <c r="K61" s="333" t="s">
        <v>336</v>
      </c>
      <c r="L61" s="342"/>
      <c r="M61" s="344"/>
      <c r="N61" s="343"/>
      <c r="O61" s="342"/>
      <c r="P61" s="342"/>
      <c r="Q61" s="342"/>
    </row>
    <row r="62" spans="1:17" ht="345" x14ac:dyDescent="0.2">
      <c r="A62" s="350" t="s">
        <v>875</v>
      </c>
      <c r="B62" s="338" t="s">
        <v>810</v>
      </c>
      <c r="C62" s="345" t="s">
        <v>809</v>
      </c>
      <c r="D62" s="354" t="s">
        <v>871</v>
      </c>
      <c r="E62" s="354" t="s">
        <v>874</v>
      </c>
      <c r="F62" s="341" t="s">
        <v>806</v>
      </c>
      <c r="G62" s="341" t="s">
        <v>806</v>
      </c>
      <c r="H62" s="341" t="s">
        <v>806</v>
      </c>
      <c r="I62" s="334" t="s">
        <v>336</v>
      </c>
      <c r="J62" s="334" t="s">
        <v>336</v>
      </c>
      <c r="K62" s="333" t="s">
        <v>336</v>
      </c>
      <c r="L62" s="342"/>
      <c r="M62" s="344"/>
      <c r="N62" s="343"/>
      <c r="O62" s="342"/>
      <c r="P62" s="342"/>
      <c r="Q62" s="342"/>
    </row>
    <row r="63" spans="1:17" ht="285" x14ac:dyDescent="0.2">
      <c r="A63" s="350" t="s">
        <v>875</v>
      </c>
      <c r="B63" s="338" t="s">
        <v>810</v>
      </c>
      <c r="C63" s="345" t="s">
        <v>845</v>
      </c>
      <c r="D63" s="353" t="s">
        <v>873</v>
      </c>
      <c r="E63" s="353" t="s">
        <v>872</v>
      </c>
      <c r="F63" s="341" t="s">
        <v>806</v>
      </c>
      <c r="G63" s="341" t="s">
        <v>806</v>
      </c>
      <c r="H63" s="341" t="s">
        <v>806</v>
      </c>
      <c r="I63" s="334" t="s">
        <v>336</v>
      </c>
      <c r="J63" s="334" t="s">
        <v>336</v>
      </c>
      <c r="K63" s="333" t="s">
        <v>336</v>
      </c>
      <c r="L63" s="342"/>
      <c r="M63" s="344"/>
      <c r="N63" s="343"/>
      <c r="O63" s="342"/>
      <c r="P63" s="342"/>
      <c r="Q63" s="342"/>
    </row>
    <row r="64" spans="1:17" ht="345" x14ac:dyDescent="0.2">
      <c r="A64" s="350" t="s">
        <v>875</v>
      </c>
      <c r="B64" s="338" t="s">
        <v>810</v>
      </c>
      <c r="C64" s="345" t="s">
        <v>809</v>
      </c>
      <c r="D64" s="355"/>
      <c r="E64" s="336"/>
      <c r="F64" s="335" t="s">
        <v>792</v>
      </c>
      <c r="G64" s="335" t="s">
        <v>791</v>
      </c>
      <c r="H64" s="335" t="s">
        <v>844</v>
      </c>
      <c r="I64" s="334" t="s">
        <v>336</v>
      </c>
      <c r="J64" s="334" t="s">
        <v>336</v>
      </c>
      <c r="K64" s="333" t="s">
        <v>336</v>
      </c>
      <c r="L64" s="342"/>
      <c r="M64" s="344"/>
      <c r="N64" s="343"/>
      <c r="O64" s="342"/>
      <c r="P64" s="342"/>
      <c r="Q64" s="342"/>
    </row>
    <row r="65" spans="1:17" ht="345" x14ac:dyDescent="0.2">
      <c r="A65" s="350" t="s">
        <v>875</v>
      </c>
      <c r="B65" s="338" t="s">
        <v>810</v>
      </c>
      <c r="C65" s="345" t="s">
        <v>809</v>
      </c>
      <c r="D65" s="355"/>
      <c r="E65" s="336"/>
      <c r="F65" s="335" t="s">
        <v>792</v>
      </c>
      <c r="G65" s="335" t="s">
        <v>791</v>
      </c>
      <c r="H65" s="335" t="s">
        <v>844</v>
      </c>
      <c r="I65" s="334" t="s">
        <v>336</v>
      </c>
      <c r="J65" s="334" t="s">
        <v>336</v>
      </c>
      <c r="K65" s="333" t="s">
        <v>336</v>
      </c>
      <c r="L65" s="342"/>
      <c r="M65" s="344"/>
      <c r="N65" s="343"/>
      <c r="O65" s="342"/>
      <c r="P65" s="342"/>
      <c r="Q65" s="342"/>
    </row>
    <row r="66" spans="1:17" ht="345" x14ac:dyDescent="0.2">
      <c r="A66" s="350" t="s">
        <v>875</v>
      </c>
      <c r="B66" s="338" t="s">
        <v>810</v>
      </c>
      <c r="C66" s="345" t="s">
        <v>809</v>
      </c>
      <c r="D66" s="355"/>
      <c r="E66" s="336"/>
      <c r="F66" s="335" t="s">
        <v>792</v>
      </c>
      <c r="G66" s="335" t="s">
        <v>791</v>
      </c>
      <c r="H66" s="335" t="s">
        <v>844</v>
      </c>
      <c r="I66" s="334" t="s">
        <v>336</v>
      </c>
      <c r="J66" s="334" t="s">
        <v>336</v>
      </c>
      <c r="K66" s="333" t="s">
        <v>336</v>
      </c>
      <c r="L66" s="342"/>
      <c r="M66" s="344"/>
      <c r="N66" s="343"/>
      <c r="O66" s="342"/>
      <c r="P66" s="342"/>
      <c r="Q66" s="342"/>
    </row>
    <row r="67" spans="1:17" ht="330" x14ac:dyDescent="0.2">
      <c r="A67" s="350" t="s">
        <v>875</v>
      </c>
      <c r="B67" s="338" t="s">
        <v>810</v>
      </c>
      <c r="C67" s="337" t="s">
        <v>843</v>
      </c>
      <c r="D67" s="353" t="s">
        <v>871</v>
      </c>
      <c r="E67" s="353" t="s">
        <v>876</v>
      </c>
      <c r="F67" s="341" t="s">
        <v>806</v>
      </c>
      <c r="G67" s="341" t="s">
        <v>806</v>
      </c>
      <c r="H67" s="341" t="s">
        <v>806</v>
      </c>
      <c r="I67" s="334" t="s">
        <v>336</v>
      </c>
      <c r="J67" s="334" t="s">
        <v>336</v>
      </c>
      <c r="K67" s="333" t="s">
        <v>336</v>
      </c>
      <c r="L67" s="342"/>
      <c r="M67" s="344"/>
      <c r="N67" s="343"/>
      <c r="O67" s="342"/>
      <c r="P67" s="342"/>
      <c r="Q67" s="342"/>
    </row>
    <row r="68" spans="1:17" ht="384" x14ac:dyDescent="0.2">
      <c r="A68" s="350" t="s">
        <v>875</v>
      </c>
      <c r="B68" s="338" t="s">
        <v>810</v>
      </c>
      <c r="C68" s="345" t="s">
        <v>809</v>
      </c>
      <c r="D68" s="355"/>
      <c r="E68" s="336"/>
      <c r="F68" s="335" t="s">
        <v>840</v>
      </c>
      <c r="G68" s="335" t="s">
        <v>839</v>
      </c>
      <c r="H68" s="335" t="s">
        <v>838</v>
      </c>
      <c r="I68" s="334" t="s">
        <v>789</v>
      </c>
      <c r="J68" s="334" t="s">
        <v>788</v>
      </c>
      <c r="K68" s="333" t="s">
        <v>837</v>
      </c>
      <c r="L68" s="332" t="s">
        <v>836</v>
      </c>
      <c r="M68" s="331" t="s">
        <v>759</v>
      </c>
      <c r="N68" s="330" t="s">
        <v>782</v>
      </c>
      <c r="O68" s="329">
        <v>2</v>
      </c>
      <c r="P68" s="329">
        <v>2</v>
      </c>
      <c r="Q68" s="328">
        <v>1</v>
      </c>
    </row>
    <row r="69" spans="1:17" ht="384" x14ac:dyDescent="0.2">
      <c r="A69" s="350" t="s">
        <v>875</v>
      </c>
      <c r="B69" s="338" t="s">
        <v>810</v>
      </c>
      <c r="C69" s="345" t="s">
        <v>809</v>
      </c>
      <c r="D69" s="355"/>
      <c r="E69" s="355"/>
      <c r="F69" s="341" t="s">
        <v>806</v>
      </c>
      <c r="G69" s="341" t="s">
        <v>806</v>
      </c>
      <c r="H69" s="341" t="s">
        <v>806</v>
      </c>
      <c r="I69" s="334" t="s">
        <v>789</v>
      </c>
      <c r="J69" s="334" t="s">
        <v>842</v>
      </c>
      <c r="K69" s="333" t="s">
        <v>841</v>
      </c>
      <c r="L69" s="332" t="s">
        <v>836</v>
      </c>
      <c r="M69" s="331" t="s">
        <v>759</v>
      </c>
      <c r="N69" s="330" t="s">
        <v>782</v>
      </c>
      <c r="O69" s="329">
        <v>2</v>
      </c>
      <c r="P69" s="329">
        <v>2</v>
      </c>
      <c r="Q69" s="328">
        <v>1</v>
      </c>
    </row>
    <row r="70" spans="1:17" ht="384" x14ac:dyDescent="0.2">
      <c r="A70" s="350" t="s">
        <v>875</v>
      </c>
      <c r="B70" s="338" t="s">
        <v>810</v>
      </c>
      <c r="C70" s="345" t="s">
        <v>809</v>
      </c>
      <c r="D70" s="355"/>
      <c r="E70" s="336"/>
      <c r="F70" s="341" t="s">
        <v>806</v>
      </c>
      <c r="G70" s="341" t="s">
        <v>806</v>
      </c>
      <c r="H70" s="341" t="s">
        <v>806</v>
      </c>
      <c r="I70" s="334" t="s">
        <v>789</v>
      </c>
      <c r="J70" s="334" t="s">
        <v>788</v>
      </c>
      <c r="K70" s="333" t="s">
        <v>837</v>
      </c>
      <c r="L70" s="332" t="s">
        <v>836</v>
      </c>
      <c r="M70" s="331" t="s">
        <v>759</v>
      </c>
      <c r="N70" s="330" t="s">
        <v>782</v>
      </c>
      <c r="O70" s="329">
        <v>2</v>
      </c>
      <c r="P70" s="329">
        <v>2</v>
      </c>
      <c r="Q70" s="328">
        <v>1</v>
      </c>
    </row>
    <row r="71" spans="1:17" ht="384" x14ac:dyDescent="0.2">
      <c r="A71" s="350" t="s">
        <v>875</v>
      </c>
      <c r="B71" s="338" t="s">
        <v>810</v>
      </c>
      <c r="C71" s="345" t="s">
        <v>809</v>
      </c>
      <c r="D71" s="355"/>
      <c r="E71" s="336"/>
      <c r="F71" s="341" t="s">
        <v>806</v>
      </c>
      <c r="G71" s="341" t="s">
        <v>806</v>
      </c>
      <c r="H71" s="341" t="s">
        <v>806</v>
      </c>
      <c r="I71" s="334" t="s">
        <v>789</v>
      </c>
      <c r="J71" s="334" t="s">
        <v>788</v>
      </c>
      <c r="K71" s="333" t="s">
        <v>837</v>
      </c>
      <c r="L71" s="332" t="s">
        <v>836</v>
      </c>
      <c r="M71" s="331" t="s">
        <v>759</v>
      </c>
      <c r="N71" s="330" t="s">
        <v>782</v>
      </c>
      <c r="O71" s="329">
        <v>2</v>
      </c>
      <c r="P71" s="329">
        <v>2</v>
      </c>
      <c r="Q71" s="328">
        <v>1</v>
      </c>
    </row>
    <row r="72" spans="1:17" ht="384" x14ac:dyDescent="0.2">
      <c r="A72" s="350" t="s">
        <v>875</v>
      </c>
      <c r="B72" s="338" t="s">
        <v>810</v>
      </c>
      <c r="C72" s="345" t="s">
        <v>809</v>
      </c>
      <c r="D72" s="355"/>
      <c r="E72" s="336"/>
      <c r="F72" s="341" t="s">
        <v>806</v>
      </c>
      <c r="G72" s="341" t="s">
        <v>806</v>
      </c>
      <c r="H72" s="341" t="s">
        <v>806</v>
      </c>
      <c r="I72" s="334" t="s">
        <v>789</v>
      </c>
      <c r="J72" s="334" t="s">
        <v>788</v>
      </c>
      <c r="K72" s="333" t="s">
        <v>837</v>
      </c>
      <c r="L72" s="332" t="s">
        <v>836</v>
      </c>
      <c r="M72" s="331" t="s">
        <v>759</v>
      </c>
      <c r="N72" s="330" t="s">
        <v>782</v>
      </c>
      <c r="O72" s="329">
        <v>2</v>
      </c>
      <c r="P72" s="329">
        <v>2</v>
      </c>
      <c r="Q72" s="328">
        <v>1</v>
      </c>
    </row>
    <row r="73" spans="1:17" ht="384" x14ac:dyDescent="0.2">
      <c r="A73" s="350" t="s">
        <v>875</v>
      </c>
      <c r="B73" s="338" t="s">
        <v>810</v>
      </c>
      <c r="C73" s="345" t="s">
        <v>809</v>
      </c>
      <c r="D73" s="355"/>
      <c r="E73" s="336"/>
      <c r="F73" s="341" t="s">
        <v>806</v>
      </c>
      <c r="G73" s="341" t="s">
        <v>806</v>
      </c>
      <c r="H73" s="341" t="s">
        <v>806</v>
      </c>
      <c r="I73" s="334" t="s">
        <v>789</v>
      </c>
      <c r="J73" s="334" t="s">
        <v>842</v>
      </c>
      <c r="K73" s="333" t="s">
        <v>841</v>
      </c>
      <c r="L73" s="332" t="s">
        <v>836</v>
      </c>
      <c r="M73" s="331" t="s">
        <v>759</v>
      </c>
      <c r="N73" s="330" t="s">
        <v>782</v>
      </c>
      <c r="O73" s="329">
        <v>2</v>
      </c>
      <c r="P73" s="329">
        <v>2</v>
      </c>
      <c r="Q73" s="328">
        <v>1</v>
      </c>
    </row>
    <row r="74" spans="1:17" ht="384" x14ac:dyDescent="0.2">
      <c r="A74" s="350" t="s">
        <v>875</v>
      </c>
      <c r="B74" s="338" t="s">
        <v>810</v>
      </c>
      <c r="C74" s="345" t="s">
        <v>809</v>
      </c>
      <c r="D74" s="355"/>
      <c r="E74" s="336"/>
      <c r="F74" s="341" t="s">
        <v>806</v>
      </c>
      <c r="G74" s="341" t="s">
        <v>806</v>
      </c>
      <c r="H74" s="341" t="s">
        <v>806</v>
      </c>
      <c r="I74" s="334" t="s">
        <v>789</v>
      </c>
      <c r="J74" s="334" t="s">
        <v>788</v>
      </c>
      <c r="K74" s="333" t="s">
        <v>837</v>
      </c>
      <c r="L74" s="332" t="s">
        <v>836</v>
      </c>
      <c r="M74" s="331" t="s">
        <v>759</v>
      </c>
      <c r="N74" s="330" t="s">
        <v>782</v>
      </c>
      <c r="O74" s="329">
        <v>2</v>
      </c>
      <c r="P74" s="329">
        <v>2</v>
      </c>
      <c r="Q74" s="328">
        <v>1</v>
      </c>
    </row>
    <row r="75" spans="1:17" ht="384" x14ac:dyDescent="0.2">
      <c r="A75" s="350" t="s">
        <v>875</v>
      </c>
      <c r="B75" s="338" t="s">
        <v>810</v>
      </c>
      <c r="C75" s="345" t="s">
        <v>809</v>
      </c>
      <c r="D75" s="355"/>
      <c r="E75" s="355"/>
      <c r="F75" s="341" t="s">
        <v>806</v>
      </c>
      <c r="G75" s="341" t="s">
        <v>806</v>
      </c>
      <c r="H75" s="341" t="s">
        <v>806</v>
      </c>
      <c r="I75" s="334" t="s">
        <v>789</v>
      </c>
      <c r="J75" s="334" t="s">
        <v>788</v>
      </c>
      <c r="K75" s="333" t="s">
        <v>837</v>
      </c>
      <c r="L75" s="332" t="s">
        <v>836</v>
      </c>
      <c r="M75" s="331" t="s">
        <v>759</v>
      </c>
      <c r="N75" s="330" t="s">
        <v>782</v>
      </c>
      <c r="O75" s="329">
        <v>2</v>
      </c>
      <c r="P75" s="329">
        <v>2</v>
      </c>
      <c r="Q75" s="328">
        <v>1</v>
      </c>
    </row>
    <row r="76" spans="1:17" ht="390" x14ac:dyDescent="0.2">
      <c r="A76" s="350" t="s">
        <v>875</v>
      </c>
      <c r="B76" s="338" t="s">
        <v>800</v>
      </c>
      <c r="C76" s="337" t="s">
        <v>835</v>
      </c>
      <c r="D76" s="355"/>
      <c r="E76" s="355"/>
      <c r="F76" s="341" t="s">
        <v>806</v>
      </c>
      <c r="G76" s="341" t="s">
        <v>806</v>
      </c>
      <c r="H76" s="341" t="s">
        <v>806</v>
      </c>
      <c r="I76" s="334" t="s">
        <v>336</v>
      </c>
      <c r="J76" s="334" t="s">
        <v>336</v>
      </c>
      <c r="K76" s="333" t="s">
        <v>336</v>
      </c>
      <c r="L76" s="342"/>
      <c r="M76" s="344"/>
      <c r="N76" s="343"/>
      <c r="O76" s="342"/>
      <c r="P76" s="342"/>
      <c r="Q76" s="342"/>
    </row>
    <row r="77" spans="1:17" ht="150" x14ac:dyDescent="0.2">
      <c r="A77" s="350" t="s">
        <v>875</v>
      </c>
      <c r="B77" s="338" t="s">
        <v>808</v>
      </c>
      <c r="C77" s="337" t="s">
        <v>807</v>
      </c>
      <c r="D77" s="355"/>
      <c r="E77" s="355"/>
      <c r="F77" s="341" t="s">
        <v>806</v>
      </c>
      <c r="G77" s="341" t="s">
        <v>806</v>
      </c>
      <c r="H77" s="341" t="s">
        <v>806</v>
      </c>
      <c r="I77" s="334" t="s">
        <v>789</v>
      </c>
      <c r="J77" s="334" t="s">
        <v>788</v>
      </c>
      <c r="K77" s="333" t="s">
        <v>824</v>
      </c>
      <c r="L77" s="332" t="s">
        <v>823</v>
      </c>
      <c r="M77" s="331" t="s">
        <v>750</v>
      </c>
      <c r="N77" s="330" t="s">
        <v>767</v>
      </c>
      <c r="O77" s="329">
        <v>2</v>
      </c>
      <c r="P77" s="329">
        <v>1</v>
      </c>
      <c r="Q77" s="328">
        <v>0.5</v>
      </c>
    </row>
    <row r="78" spans="1:17" ht="409.5" x14ac:dyDescent="0.2">
      <c r="A78" s="350" t="s">
        <v>875</v>
      </c>
      <c r="B78" s="338" t="s">
        <v>800</v>
      </c>
      <c r="C78" s="337" t="s">
        <v>799</v>
      </c>
      <c r="D78" s="355"/>
      <c r="E78" s="355"/>
      <c r="F78" s="341" t="s">
        <v>792</v>
      </c>
      <c r="G78" s="341" t="s">
        <v>791</v>
      </c>
      <c r="H78" s="341" t="s">
        <v>802</v>
      </c>
      <c r="I78" s="334" t="s">
        <v>789</v>
      </c>
      <c r="J78" s="334" t="s">
        <v>788</v>
      </c>
      <c r="K78" s="333" t="s">
        <v>797</v>
      </c>
      <c r="L78" s="332" t="s">
        <v>796</v>
      </c>
      <c r="M78" s="331" t="s">
        <v>761</v>
      </c>
      <c r="N78" s="330" t="s">
        <v>783</v>
      </c>
      <c r="O78" s="340">
        <v>7</v>
      </c>
      <c r="P78" s="340">
        <v>6</v>
      </c>
      <c r="Q78" s="328">
        <v>0.8571428571428571</v>
      </c>
    </row>
    <row r="79" spans="1:17" ht="409.5" x14ac:dyDescent="0.2">
      <c r="A79" s="350" t="s">
        <v>875</v>
      </c>
      <c r="B79" s="338" t="s">
        <v>800</v>
      </c>
      <c r="C79" s="337" t="s">
        <v>799</v>
      </c>
      <c r="D79" s="353" t="s">
        <v>873</v>
      </c>
      <c r="E79" s="353" t="s">
        <v>877</v>
      </c>
      <c r="F79" s="341" t="s">
        <v>792</v>
      </c>
      <c r="G79" s="341" t="s">
        <v>791</v>
      </c>
      <c r="H79" s="335" t="s">
        <v>801</v>
      </c>
      <c r="I79" s="334" t="s">
        <v>789</v>
      </c>
      <c r="J79" s="334" t="s">
        <v>788</v>
      </c>
      <c r="K79" s="333" t="s">
        <v>797</v>
      </c>
      <c r="L79" s="332" t="s">
        <v>796</v>
      </c>
      <c r="M79" s="331" t="s">
        <v>761</v>
      </c>
      <c r="N79" s="330" t="s">
        <v>783</v>
      </c>
      <c r="O79" s="340">
        <v>7</v>
      </c>
      <c r="P79" s="340">
        <v>6</v>
      </c>
      <c r="Q79" s="328">
        <v>0.8571428571428571</v>
      </c>
    </row>
    <row r="80" spans="1:17" ht="409.5" x14ac:dyDescent="0.2">
      <c r="A80" s="350" t="s">
        <v>875</v>
      </c>
      <c r="B80" s="338" t="s">
        <v>800</v>
      </c>
      <c r="C80" s="337" t="s">
        <v>799</v>
      </c>
      <c r="D80" s="353" t="s">
        <v>873</v>
      </c>
      <c r="E80" s="353" t="s">
        <v>877</v>
      </c>
      <c r="F80" s="335" t="s">
        <v>792</v>
      </c>
      <c r="G80" s="335" t="s">
        <v>791</v>
      </c>
      <c r="H80" s="335" t="s">
        <v>798</v>
      </c>
      <c r="I80" s="334" t="s">
        <v>789</v>
      </c>
      <c r="J80" s="334" t="s">
        <v>788</v>
      </c>
      <c r="K80" s="333" t="s">
        <v>797</v>
      </c>
      <c r="L80" s="332" t="s">
        <v>796</v>
      </c>
      <c r="M80" s="331" t="s">
        <v>761</v>
      </c>
      <c r="N80" s="330" t="s">
        <v>783</v>
      </c>
      <c r="O80" s="340">
        <v>7</v>
      </c>
      <c r="P80" s="340">
        <v>6</v>
      </c>
      <c r="Q80" s="328">
        <v>0.8571428571428571</v>
      </c>
    </row>
    <row r="81" spans="1:17" ht="409.5" x14ac:dyDescent="0.2">
      <c r="A81" s="350" t="s">
        <v>875</v>
      </c>
      <c r="B81" s="338" t="s">
        <v>800</v>
      </c>
      <c r="C81" s="337" t="s">
        <v>799</v>
      </c>
      <c r="D81" s="353" t="s">
        <v>873</v>
      </c>
      <c r="E81" s="353" t="s">
        <v>877</v>
      </c>
      <c r="F81" s="341" t="s">
        <v>792</v>
      </c>
      <c r="G81" s="341" t="s">
        <v>791</v>
      </c>
      <c r="H81" s="341" t="s">
        <v>802</v>
      </c>
      <c r="I81" s="334" t="s">
        <v>789</v>
      </c>
      <c r="J81" s="334" t="s">
        <v>788</v>
      </c>
      <c r="K81" s="333" t="s">
        <v>797</v>
      </c>
      <c r="L81" s="332" t="s">
        <v>796</v>
      </c>
      <c r="M81" s="331" t="s">
        <v>761</v>
      </c>
      <c r="N81" s="330" t="s">
        <v>783</v>
      </c>
      <c r="O81" s="340">
        <v>7</v>
      </c>
      <c r="P81" s="340">
        <v>6</v>
      </c>
      <c r="Q81" s="328">
        <v>0.8571428571428571</v>
      </c>
    </row>
    <row r="82" spans="1:17" ht="409.5" x14ac:dyDescent="0.2">
      <c r="A82" s="350" t="s">
        <v>875</v>
      </c>
      <c r="B82" s="338" t="s">
        <v>800</v>
      </c>
      <c r="C82" s="337" t="s">
        <v>799</v>
      </c>
      <c r="D82" s="353" t="s">
        <v>873</v>
      </c>
      <c r="E82" s="353" t="s">
        <v>877</v>
      </c>
      <c r="F82" s="341" t="s">
        <v>792</v>
      </c>
      <c r="G82" s="341" t="s">
        <v>791</v>
      </c>
      <c r="H82" s="335" t="s">
        <v>801</v>
      </c>
      <c r="I82" s="334" t="s">
        <v>789</v>
      </c>
      <c r="J82" s="334" t="s">
        <v>788</v>
      </c>
      <c r="K82" s="333" t="s">
        <v>797</v>
      </c>
      <c r="L82" s="332" t="s">
        <v>796</v>
      </c>
      <c r="M82" s="331" t="s">
        <v>761</v>
      </c>
      <c r="N82" s="330" t="s">
        <v>783</v>
      </c>
      <c r="O82" s="340">
        <v>7</v>
      </c>
      <c r="P82" s="340">
        <v>6</v>
      </c>
      <c r="Q82" s="328">
        <v>0.8571428571428571</v>
      </c>
    </row>
    <row r="83" spans="1:17" ht="409.5" x14ac:dyDescent="0.2">
      <c r="A83" s="350" t="s">
        <v>875</v>
      </c>
      <c r="B83" s="338" t="s">
        <v>800</v>
      </c>
      <c r="C83" s="337" t="s">
        <v>799</v>
      </c>
      <c r="D83" s="353" t="s">
        <v>873</v>
      </c>
      <c r="E83" s="353" t="s">
        <v>877</v>
      </c>
      <c r="F83" s="335" t="s">
        <v>792</v>
      </c>
      <c r="G83" s="335" t="s">
        <v>791</v>
      </c>
      <c r="H83" s="335" t="s">
        <v>798</v>
      </c>
      <c r="I83" s="334" t="s">
        <v>789</v>
      </c>
      <c r="J83" s="334" t="s">
        <v>788</v>
      </c>
      <c r="K83" s="333" t="s">
        <v>797</v>
      </c>
      <c r="L83" s="332" t="s">
        <v>796</v>
      </c>
      <c r="M83" s="331" t="s">
        <v>761</v>
      </c>
      <c r="N83" s="330" t="s">
        <v>783</v>
      </c>
      <c r="O83" s="340">
        <v>7</v>
      </c>
      <c r="P83" s="340">
        <v>6</v>
      </c>
      <c r="Q83" s="328">
        <v>0.8571428571428571</v>
      </c>
    </row>
    <row r="84" spans="1:17" ht="409.5" x14ac:dyDescent="0.2">
      <c r="A84" s="350" t="s">
        <v>875</v>
      </c>
      <c r="B84" s="338" t="s">
        <v>800</v>
      </c>
      <c r="C84" s="337" t="s">
        <v>799</v>
      </c>
      <c r="D84" s="353" t="s">
        <v>873</v>
      </c>
      <c r="E84" s="353" t="s">
        <v>877</v>
      </c>
      <c r="F84" s="341" t="s">
        <v>805</v>
      </c>
      <c r="G84" s="341" t="s">
        <v>804</v>
      </c>
      <c r="H84" s="341" t="s">
        <v>803</v>
      </c>
      <c r="I84" s="334" t="s">
        <v>789</v>
      </c>
      <c r="J84" s="334" t="s">
        <v>788</v>
      </c>
      <c r="K84" s="333" t="s">
        <v>797</v>
      </c>
      <c r="L84" s="332" t="s">
        <v>796</v>
      </c>
      <c r="M84" s="331" t="s">
        <v>761</v>
      </c>
      <c r="N84" s="330" t="s">
        <v>783</v>
      </c>
      <c r="O84" s="340">
        <v>7</v>
      </c>
      <c r="P84" s="340">
        <v>6</v>
      </c>
      <c r="Q84" s="328">
        <v>0.8571428571428571</v>
      </c>
    </row>
    <row r="85" spans="1:17" ht="409.5" x14ac:dyDescent="0.2">
      <c r="A85" s="350" t="s">
        <v>875</v>
      </c>
      <c r="B85" s="338" t="s">
        <v>800</v>
      </c>
      <c r="C85" s="337" t="s">
        <v>799</v>
      </c>
      <c r="D85" s="353" t="s">
        <v>873</v>
      </c>
      <c r="E85" s="353" t="s">
        <v>877</v>
      </c>
      <c r="F85" s="341" t="s">
        <v>792</v>
      </c>
      <c r="G85" s="341" t="s">
        <v>791</v>
      </c>
      <c r="H85" s="335" t="s">
        <v>801</v>
      </c>
      <c r="I85" s="334" t="s">
        <v>789</v>
      </c>
      <c r="J85" s="334" t="s">
        <v>788</v>
      </c>
      <c r="K85" s="333" t="s">
        <v>797</v>
      </c>
      <c r="L85" s="332" t="s">
        <v>796</v>
      </c>
      <c r="M85" s="331" t="s">
        <v>761</v>
      </c>
      <c r="N85" s="330" t="s">
        <v>783</v>
      </c>
      <c r="O85" s="340">
        <v>7</v>
      </c>
      <c r="P85" s="340">
        <v>6</v>
      </c>
      <c r="Q85" s="328">
        <v>0.8571428571428571</v>
      </c>
    </row>
    <row r="86" spans="1:17" ht="409.5" x14ac:dyDescent="0.2">
      <c r="A86" s="350" t="s">
        <v>875</v>
      </c>
      <c r="B86" s="338" t="s">
        <v>800</v>
      </c>
      <c r="C86" s="337" t="s">
        <v>799</v>
      </c>
      <c r="D86" s="353" t="s">
        <v>873</v>
      </c>
      <c r="E86" s="353" t="s">
        <v>877</v>
      </c>
      <c r="F86" s="335" t="s">
        <v>792</v>
      </c>
      <c r="G86" s="335" t="s">
        <v>791</v>
      </c>
      <c r="H86" s="335" t="s">
        <v>798</v>
      </c>
      <c r="I86" s="334" t="s">
        <v>789</v>
      </c>
      <c r="J86" s="334" t="s">
        <v>788</v>
      </c>
      <c r="K86" s="333" t="s">
        <v>797</v>
      </c>
      <c r="L86" s="332" t="s">
        <v>796</v>
      </c>
      <c r="M86" s="331" t="s">
        <v>761</v>
      </c>
      <c r="N86" s="330" t="s">
        <v>783</v>
      </c>
      <c r="O86" s="340">
        <v>7</v>
      </c>
      <c r="P86" s="340">
        <v>6</v>
      </c>
      <c r="Q86" s="328">
        <v>0.8571428571428571</v>
      </c>
    </row>
    <row r="87" spans="1:17" ht="390" x14ac:dyDescent="0.2">
      <c r="A87" s="350" t="s">
        <v>875</v>
      </c>
      <c r="B87" s="338" t="s">
        <v>800</v>
      </c>
      <c r="C87" s="337" t="s">
        <v>869</v>
      </c>
      <c r="D87" s="353" t="s">
        <v>873</v>
      </c>
      <c r="E87" s="353" t="s">
        <v>877</v>
      </c>
      <c r="F87" s="341" t="s">
        <v>806</v>
      </c>
      <c r="G87" s="341" t="s">
        <v>806</v>
      </c>
      <c r="H87" s="341" t="s">
        <v>806</v>
      </c>
      <c r="I87" s="334" t="s">
        <v>336</v>
      </c>
      <c r="J87" s="334" t="s">
        <v>336</v>
      </c>
      <c r="K87" s="333" t="s">
        <v>336</v>
      </c>
      <c r="L87" s="342"/>
      <c r="M87" s="344"/>
      <c r="N87" s="343"/>
      <c r="O87" s="342"/>
      <c r="P87" s="342"/>
      <c r="Q87" s="342"/>
    </row>
    <row r="88" spans="1:17" ht="390" x14ac:dyDescent="0.2">
      <c r="A88" s="350" t="s">
        <v>875</v>
      </c>
      <c r="B88" s="338" t="s">
        <v>800</v>
      </c>
      <c r="C88" s="337" t="s">
        <v>869</v>
      </c>
      <c r="D88" s="354"/>
      <c r="E88" s="354"/>
      <c r="F88" s="341" t="s">
        <v>806</v>
      </c>
      <c r="G88" s="341" t="s">
        <v>806</v>
      </c>
      <c r="H88" s="341" t="s">
        <v>806</v>
      </c>
      <c r="I88" s="334" t="s">
        <v>336</v>
      </c>
      <c r="J88" s="334" t="s">
        <v>336</v>
      </c>
      <c r="K88" s="333" t="s">
        <v>336</v>
      </c>
      <c r="L88" s="342"/>
      <c r="M88" s="344"/>
      <c r="N88" s="343"/>
      <c r="O88" s="342"/>
      <c r="P88" s="342"/>
      <c r="Q88" s="342"/>
    </row>
    <row r="89" spans="1:17" ht="390" x14ac:dyDescent="0.2">
      <c r="A89" s="350" t="s">
        <v>875</v>
      </c>
      <c r="B89" s="338" t="s">
        <v>800</v>
      </c>
      <c r="C89" s="337" t="s">
        <v>835</v>
      </c>
      <c r="D89" s="354" t="s">
        <v>871</v>
      </c>
      <c r="E89" s="354" t="s">
        <v>874</v>
      </c>
      <c r="F89" s="341" t="s">
        <v>806</v>
      </c>
      <c r="G89" s="341" t="s">
        <v>806</v>
      </c>
      <c r="H89" s="341" t="s">
        <v>806</v>
      </c>
      <c r="I89" s="334" t="s">
        <v>834</v>
      </c>
      <c r="J89" s="334" t="s">
        <v>833</v>
      </c>
      <c r="K89" s="333" t="s">
        <v>832</v>
      </c>
      <c r="L89" s="342"/>
      <c r="M89" s="344"/>
      <c r="N89" s="343"/>
      <c r="O89" s="342"/>
      <c r="P89" s="342"/>
      <c r="Q89" s="342"/>
    </row>
    <row r="90" spans="1:17" ht="390" x14ac:dyDescent="0.2">
      <c r="A90" s="350" t="s">
        <v>875</v>
      </c>
      <c r="B90" s="338" t="s">
        <v>800</v>
      </c>
      <c r="C90" s="337" t="s">
        <v>835</v>
      </c>
      <c r="D90" s="353" t="s">
        <v>873</v>
      </c>
      <c r="E90" s="353" t="s">
        <v>872</v>
      </c>
      <c r="F90" s="341" t="s">
        <v>806</v>
      </c>
      <c r="G90" s="341" t="s">
        <v>806</v>
      </c>
      <c r="H90" s="341" t="s">
        <v>806</v>
      </c>
      <c r="I90" s="334" t="s">
        <v>336</v>
      </c>
      <c r="J90" s="334" t="s">
        <v>336</v>
      </c>
      <c r="K90" s="333" t="s">
        <v>336</v>
      </c>
      <c r="L90" s="342"/>
      <c r="M90" s="344"/>
      <c r="N90" s="343"/>
      <c r="O90" s="342"/>
      <c r="P90" s="342"/>
      <c r="Q90" s="342"/>
    </row>
    <row r="91" spans="1:17" ht="390" x14ac:dyDescent="0.2">
      <c r="A91" s="350" t="s">
        <v>875</v>
      </c>
      <c r="B91" s="338" t="s">
        <v>800</v>
      </c>
      <c r="C91" s="337" t="s">
        <v>835</v>
      </c>
      <c r="D91" s="355"/>
      <c r="E91" s="336"/>
      <c r="F91" s="341" t="s">
        <v>806</v>
      </c>
      <c r="G91" s="341" t="s">
        <v>806</v>
      </c>
      <c r="H91" s="341" t="s">
        <v>806</v>
      </c>
      <c r="I91" s="334" t="s">
        <v>336</v>
      </c>
      <c r="J91" s="334" t="s">
        <v>336</v>
      </c>
      <c r="K91" s="333" t="s">
        <v>336</v>
      </c>
      <c r="L91" s="342"/>
      <c r="M91" s="344"/>
      <c r="N91" s="343"/>
      <c r="O91" s="342"/>
      <c r="P91" s="342"/>
      <c r="Q91" s="342"/>
    </row>
    <row r="92" spans="1:17" ht="390" x14ac:dyDescent="0.2">
      <c r="A92" s="350" t="s">
        <v>875</v>
      </c>
      <c r="B92" s="338" t="s">
        <v>800</v>
      </c>
      <c r="C92" s="337" t="s">
        <v>835</v>
      </c>
      <c r="D92" s="355"/>
      <c r="E92" s="336"/>
      <c r="F92" s="341" t="s">
        <v>806</v>
      </c>
      <c r="G92" s="341" t="s">
        <v>806</v>
      </c>
      <c r="H92" s="341" t="s">
        <v>806</v>
      </c>
      <c r="I92" s="334" t="s">
        <v>336</v>
      </c>
      <c r="J92" s="334" t="s">
        <v>336</v>
      </c>
      <c r="K92" s="333" t="s">
        <v>336</v>
      </c>
      <c r="L92" s="342"/>
      <c r="M92" s="344"/>
      <c r="N92" s="343"/>
      <c r="O92" s="342"/>
      <c r="P92" s="342"/>
      <c r="Q92" s="342"/>
    </row>
    <row r="93" spans="1:17" ht="330" x14ac:dyDescent="0.2">
      <c r="A93" s="350" t="s">
        <v>875</v>
      </c>
      <c r="B93" s="338" t="s">
        <v>825</v>
      </c>
      <c r="C93" s="345" t="s">
        <v>793</v>
      </c>
      <c r="D93" s="355"/>
      <c r="E93" s="336"/>
      <c r="F93" s="335" t="s">
        <v>792</v>
      </c>
      <c r="G93" s="335" t="s">
        <v>791</v>
      </c>
      <c r="H93" s="335" t="s">
        <v>855</v>
      </c>
      <c r="I93" s="334" t="s">
        <v>854</v>
      </c>
      <c r="J93" s="334" t="s">
        <v>853</v>
      </c>
      <c r="K93" s="333" t="s">
        <v>852</v>
      </c>
      <c r="L93" s="342"/>
      <c r="M93" s="344"/>
      <c r="N93" s="343"/>
      <c r="O93" s="342"/>
      <c r="P93" s="342"/>
      <c r="Q93" s="342"/>
    </row>
    <row r="94" spans="1:17" ht="330" x14ac:dyDescent="0.2">
      <c r="A94" s="350" t="s">
        <v>875</v>
      </c>
      <c r="B94" s="338" t="s">
        <v>825</v>
      </c>
      <c r="C94" s="345" t="s">
        <v>793</v>
      </c>
      <c r="D94" s="355"/>
      <c r="E94" s="336"/>
      <c r="F94" s="335" t="s">
        <v>792</v>
      </c>
      <c r="G94" s="335" t="s">
        <v>791</v>
      </c>
      <c r="H94" s="335" t="s">
        <v>828</v>
      </c>
      <c r="I94" s="334" t="s">
        <v>336</v>
      </c>
      <c r="J94" s="334" t="s">
        <v>336</v>
      </c>
      <c r="K94" s="333" t="s">
        <v>336</v>
      </c>
      <c r="L94" s="342"/>
      <c r="M94" s="344"/>
      <c r="N94" s="343"/>
      <c r="O94" s="342"/>
      <c r="P94" s="342"/>
      <c r="Q94" s="342"/>
    </row>
    <row r="95" spans="1:17" ht="330" x14ac:dyDescent="0.2">
      <c r="A95" s="350" t="s">
        <v>875</v>
      </c>
      <c r="B95" s="338" t="s">
        <v>825</v>
      </c>
      <c r="C95" s="345" t="s">
        <v>793</v>
      </c>
      <c r="D95" s="355"/>
      <c r="E95" s="336"/>
      <c r="F95" s="335" t="s">
        <v>792</v>
      </c>
      <c r="G95" s="335" t="s">
        <v>791</v>
      </c>
      <c r="H95" s="335" t="s">
        <v>855</v>
      </c>
      <c r="I95" s="334" t="s">
        <v>336</v>
      </c>
      <c r="J95" s="334" t="s">
        <v>336</v>
      </c>
      <c r="K95" s="333" t="s">
        <v>336</v>
      </c>
      <c r="L95" s="342"/>
      <c r="M95" s="344"/>
      <c r="N95" s="343"/>
      <c r="O95" s="342"/>
      <c r="P95" s="342"/>
      <c r="Q95" s="342"/>
    </row>
    <row r="96" spans="1:17" ht="330" x14ac:dyDescent="0.2">
      <c r="A96" s="350" t="s">
        <v>875</v>
      </c>
      <c r="B96" s="338" t="s">
        <v>825</v>
      </c>
      <c r="C96" s="345" t="s">
        <v>793</v>
      </c>
      <c r="D96" s="353" t="s">
        <v>871</v>
      </c>
      <c r="E96" s="353" t="s">
        <v>876</v>
      </c>
      <c r="F96" s="335" t="s">
        <v>792</v>
      </c>
      <c r="G96" s="335" t="s">
        <v>791</v>
      </c>
      <c r="H96" s="335" t="s">
        <v>828</v>
      </c>
      <c r="I96" s="334" t="s">
        <v>336</v>
      </c>
      <c r="J96" s="334" t="s">
        <v>336</v>
      </c>
      <c r="K96" s="333" t="s">
        <v>336</v>
      </c>
      <c r="L96" s="342"/>
      <c r="M96" s="344"/>
      <c r="N96" s="343"/>
      <c r="O96" s="342"/>
      <c r="P96" s="342"/>
      <c r="Q96" s="342"/>
    </row>
    <row r="97" spans="1:17" ht="330" x14ac:dyDescent="0.2">
      <c r="A97" s="350" t="s">
        <v>875</v>
      </c>
      <c r="B97" s="338" t="s">
        <v>825</v>
      </c>
      <c r="C97" s="345" t="s">
        <v>793</v>
      </c>
      <c r="D97" s="355"/>
      <c r="E97" s="336"/>
      <c r="F97" s="335" t="s">
        <v>792</v>
      </c>
      <c r="G97" s="335" t="s">
        <v>791</v>
      </c>
      <c r="H97" s="335" t="s">
        <v>855</v>
      </c>
      <c r="I97" s="334" t="s">
        <v>336</v>
      </c>
      <c r="J97" s="334" t="s">
        <v>336</v>
      </c>
      <c r="K97" s="333" t="s">
        <v>336</v>
      </c>
      <c r="L97" s="342"/>
      <c r="M97" s="344"/>
      <c r="N97" s="343"/>
      <c r="O97" s="342"/>
      <c r="P97" s="342"/>
      <c r="Q97" s="342"/>
    </row>
    <row r="98" spans="1:17" ht="330" x14ac:dyDescent="0.2">
      <c r="A98" s="350" t="s">
        <v>875</v>
      </c>
      <c r="B98" s="338" t="s">
        <v>825</v>
      </c>
      <c r="C98" s="345" t="s">
        <v>793</v>
      </c>
      <c r="D98" s="354" t="s">
        <v>871</v>
      </c>
      <c r="E98" s="354" t="s">
        <v>874</v>
      </c>
      <c r="F98" s="335" t="s">
        <v>792</v>
      </c>
      <c r="G98" s="335" t="s">
        <v>791</v>
      </c>
      <c r="H98" s="335" t="s">
        <v>828</v>
      </c>
      <c r="I98" s="334" t="s">
        <v>336</v>
      </c>
      <c r="J98" s="334" t="s">
        <v>336</v>
      </c>
      <c r="K98" s="333" t="s">
        <v>336</v>
      </c>
      <c r="L98" s="342"/>
      <c r="M98" s="344"/>
      <c r="N98" s="343"/>
      <c r="O98" s="342"/>
      <c r="P98" s="342"/>
      <c r="Q98" s="342"/>
    </row>
    <row r="99" spans="1:17" ht="330" x14ac:dyDescent="0.2">
      <c r="A99" s="350" t="s">
        <v>875</v>
      </c>
      <c r="B99" s="338" t="s">
        <v>825</v>
      </c>
      <c r="C99" s="345" t="s">
        <v>793</v>
      </c>
      <c r="D99" s="354"/>
      <c r="E99" s="354"/>
      <c r="F99" s="335" t="s">
        <v>792</v>
      </c>
      <c r="G99" s="335" t="s">
        <v>791</v>
      </c>
      <c r="H99" s="335" t="s">
        <v>855</v>
      </c>
      <c r="I99" s="334" t="s">
        <v>336</v>
      </c>
      <c r="J99" s="334" t="s">
        <v>336</v>
      </c>
      <c r="K99" s="333" t="s">
        <v>336</v>
      </c>
      <c r="L99" s="342"/>
      <c r="M99" s="344"/>
      <c r="N99" s="343"/>
      <c r="O99" s="342"/>
      <c r="P99" s="342"/>
      <c r="Q99" s="342"/>
    </row>
    <row r="100" spans="1:17" ht="330" x14ac:dyDescent="0.2">
      <c r="A100" s="350" t="s">
        <v>875</v>
      </c>
      <c r="B100" s="338" t="s">
        <v>825</v>
      </c>
      <c r="C100" s="345" t="s">
        <v>793</v>
      </c>
      <c r="D100" s="355"/>
      <c r="E100" s="336"/>
      <c r="F100" s="335" t="s">
        <v>792</v>
      </c>
      <c r="G100" s="335" t="s">
        <v>791</v>
      </c>
      <c r="H100" s="335" t="s">
        <v>828</v>
      </c>
      <c r="I100" s="334" t="s">
        <v>336</v>
      </c>
      <c r="J100" s="334" t="s">
        <v>336</v>
      </c>
      <c r="K100" s="333" t="s">
        <v>336</v>
      </c>
      <c r="L100" s="342"/>
      <c r="M100" s="344"/>
      <c r="N100" s="343"/>
      <c r="O100" s="342"/>
      <c r="P100" s="342"/>
      <c r="Q100" s="342"/>
    </row>
    <row r="101" spans="1:17" ht="330" x14ac:dyDescent="0.2">
      <c r="A101" s="350" t="s">
        <v>875</v>
      </c>
      <c r="B101" s="338" t="s">
        <v>825</v>
      </c>
      <c r="C101" s="345" t="s">
        <v>793</v>
      </c>
      <c r="D101" s="355"/>
      <c r="E101" s="336"/>
      <c r="F101" s="335" t="s">
        <v>792</v>
      </c>
      <c r="G101" s="335" t="s">
        <v>791</v>
      </c>
      <c r="H101" s="335" t="s">
        <v>855</v>
      </c>
      <c r="I101" s="334" t="s">
        <v>336</v>
      </c>
      <c r="J101" s="334" t="s">
        <v>336</v>
      </c>
      <c r="K101" s="333" t="s">
        <v>336</v>
      </c>
      <c r="L101" s="342"/>
      <c r="M101" s="344"/>
      <c r="N101" s="343"/>
      <c r="O101" s="342"/>
      <c r="P101" s="342"/>
      <c r="Q101" s="342"/>
    </row>
    <row r="102" spans="1:17" ht="330" x14ac:dyDescent="0.2">
      <c r="A102" s="350" t="s">
        <v>875</v>
      </c>
      <c r="B102" s="338" t="s">
        <v>825</v>
      </c>
      <c r="C102" s="345" t="s">
        <v>793</v>
      </c>
      <c r="D102" s="354" t="s">
        <v>871</v>
      </c>
      <c r="E102" s="354" t="s">
        <v>874</v>
      </c>
      <c r="F102" s="335" t="s">
        <v>792</v>
      </c>
      <c r="G102" s="335" t="s">
        <v>791</v>
      </c>
      <c r="H102" s="335" t="s">
        <v>828</v>
      </c>
      <c r="I102" s="334" t="s">
        <v>336</v>
      </c>
      <c r="J102" s="334" t="s">
        <v>336</v>
      </c>
      <c r="K102" s="333" t="s">
        <v>336</v>
      </c>
      <c r="L102" s="342"/>
      <c r="M102" s="344"/>
      <c r="N102" s="343"/>
      <c r="O102" s="342"/>
      <c r="P102" s="342"/>
      <c r="Q102" s="342"/>
    </row>
    <row r="103" spans="1:17" ht="330" x14ac:dyDescent="0.2">
      <c r="A103" s="350" t="s">
        <v>875</v>
      </c>
      <c r="B103" s="338" t="s">
        <v>794</v>
      </c>
      <c r="C103" s="337" t="s">
        <v>793</v>
      </c>
      <c r="D103" s="355"/>
      <c r="E103" s="336"/>
      <c r="F103" s="335" t="s">
        <v>805</v>
      </c>
      <c r="G103" s="335" t="s">
        <v>804</v>
      </c>
      <c r="H103" s="335" t="s">
        <v>831</v>
      </c>
      <c r="I103" s="334" t="s">
        <v>336</v>
      </c>
      <c r="J103" s="334" t="s">
        <v>336</v>
      </c>
      <c r="K103" s="333" t="s">
        <v>336</v>
      </c>
      <c r="L103" s="342"/>
      <c r="M103" s="344"/>
      <c r="N103" s="343"/>
      <c r="O103" s="342"/>
      <c r="P103" s="342"/>
      <c r="Q103" s="342"/>
    </row>
    <row r="104" spans="1:17" ht="342" x14ac:dyDescent="0.2">
      <c r="A104" s="350" t="s">
        <v>875</v>
      </c>
      <c r="B104" s="338" t="s">
        <v>794</v>
      </c>
      <c r="C104" s="337" t="s">
        <v>793</v>
      </c>
      <c r="D104" s="355"/>
      <c r="E104" s="336"/>
      <c r="F104" s="335" t="s">
        <v>805</v>
      </c>
      <c r="G104" s="335" t="s">
        <v>804</v>
      </c>
      <c r="H104" s="335" t="s">
        <v>868</v>
      </c>
      <c r="I104" s="334" t="s">
        <v>336</v>
      </c>
      <c r="J104" s="334" t="s">
        <v>336</v>
      </c>
      <c r="K104" s="333" t="s">
        <v>336</v>
      </c>
      <c r="L104" s="342"/>
      <c r="M104" s="344"/>
      <c r="N104" s="343"/>
      <c r="O104" s="342"/>
      <c r="P104" s="342"/>
      <c r="Q104" s="342"/>
    </row>
    <row r="105" spans="1:17" ht="330" x14ac:dyDescent="0.2">
      <c r="A105" s="350" t="s">
        <v>875</v>
      </c>
      <c r="B105" s="338" t="s">
        <v>794</v>
      </c>
      <c r="C105" s="337" t="s">
        <v>793</v>
      </c>
      <c r="D105" s="355"/>
      <c r="E105" s="336"/>
      <c r="F105" s="335" t="s">
        <v>792</v>
      </c>
      <c r="G105" s="335" t="s">
        <v>791</v>
      </c>
      <c r="H105" s="335" t="s">
        <v>828</v>
      </c>
      <c r="I105" s="334" t="s">
        <v>336</v>
      </c>
      <c r="J105" s="334" t="s">
        <v>336</v>
      </c>
      <c r="K105" s="333" t="s">
        <v>336</v>
      </c>
      <c r="L105" s="342"/>
      <c r="M105" s="344"/>
      <c r="N105" s="343"/>
      <c r="O105" s="342"/>
      <c r="P105" s="342"/>
      <c r="Q105" s="342"/>
    </row>
    <row r="106" spans="1:17" ht="330" x14ac:dyDescent="0.2">
      <c r="A106" s="350" t="s">
        <v>875</v>
      </c>
      <c r="B106" s="338" t="s">
        <v>794</v>
      </c>
      <c r="C106" s="337" t="s">
        <v>793</v>
      </c>
      <c r="D106" s="355"/>
      <c r="E106" s="336"/>
      <c r="F106" s="335" t="s">
        <v>792</v>
      </c>
      <c r="G106" s="335" t="s">
        <v>791</v>
      </c>
      <c r="H106" s="335" t="s">
        <v>790</v>
      </c>
      <c r="I106" s="334" t="s">
        <v>789</v>
      </c>
      <c r="J106" s="334" t="s">
        <v>788</v>
      </c>
      <c r="K106" s="333" t="s">
        <v>824</v>
      </c>
      <c r="L106" s="332" t="s">
        <v>823</v>
      </c>
      <c r="M106" s="331" t="s">
        <v>750</v>
      </c>
      <c r="N106" s="330" t="s">
        <v>767</v>
      </c>
      <c r="O106" s="329">
        <v>2</v>
      </c>
      <c r="P106" s="329">
        <v>1</v>
      </c>
      <c r="Q106" s="328">
        <v>0.5</v>
      </c>
    </row>
    <row r="107" spans="1:17" ht="330" x14ac:dyDescent="0.2">
      <c r="A107" s="350" t="s">
        <v>875</v>
      </c>
      <c r="B107" s="338" t="s">
        <v>794</v>
      </c>
      <c r="C107" s="337" t="s">
        <v>793</v>
      </c>
      <c r="D107" s="355"/>
      <c r="E107" s="336"/>
      <c r="F107" s="335" t="s">
        <v>792</v>
      </c>
      <c r="G107" s="335" t="s">
        <v>791</v>
      </c>
      <c r="H107" s="335" t="s">
        <v>790</v>
      </c>
      <c r="I107" s="347" t="s">
        <v>789</v>
      </c>
      <c r="J107" s="347" t="s">
        <v>788</v>
      </c>
      <c r="K107" s="346" t="s">
        <v>822</v>
      </c>
      <c r="L107" s="332" t="s">
        <v>821</v>
      </c>
      <c r="M107" s="331" t="s">
        <v>764</v>
      </c>
      <c r="N107" s="330" t="s">
        <v>785</v>
      </c>
      <c r="O107" s="340">
        <v>4</v>
      </c>
      <c r="P107" s="340">
        <v>4</v>
      </c>
      <c r="Q107" s="328">
        <v>1</v>
      </c>
    </row>
    <row r="108" spans="1:17" ht="330" x14ac:dyDescent="0.2">
      <c r="A108" s="350" t="s">
        <v>875</v>
      </c>
      <c r="B108" s="338" t="s">
        <v>794</v>
      </c>
      <c r="C108" s="337" t="s">
        <v>793</v>
      </c>
      <c r="D108" s="355"/>
      <c r="E108" s="336"/>
      <c r="F108" s="335" t="s">
        <v>792</v>
      </c>
      <c r="G108" s="335" t="s">
        <v>791</v>
      </c>
      <c r="H108" s="335" t="s">
        <v>790</v>
      </c>
      <c r="I108" s="347" t="s">
        <v>789</v>
      </c>
      <c r="J108" s="347" t="s">
        <v>788</v>
      </c>
      <c r="K108" s="346" t="s">
        <v>820</v>
      </c>
      <c r="L108" s="332" t="s">
        <v>819</v>
      </c>
      <c r="M108" s="331" t="s">
        <v>760</v>
      </c>
      <c r="N108" s="330" t="s">
        <v>777</v>
      </c>
      <c r="O108" s="329">
        <v>2</v>
      </c>
      <c r="P108" s="329">
        <v>2</v>
      </c>
      <c r="Q108" s="328">
        <v>1</v>
      </c>
    </row>
    <row r="109" spans="1:17" ht="330" x14ac:dyDescent="0.2">
      <c r="A109" s="350" t="s">
        <v>875</v>
      </c>
      <c r="B109" s="338" t="s">
        <v>794</v>
      </c>
      <c r="C109" s="337" t="s">
        <v>793</v>
      </c>
      <c r="D109" s="354" t="s">
        <v>871</v>
      </c>
      <c r="E109" s="354" t="s">
        <v>874</v>
      </c>
      <c r="F109" s="335" t="s">
        <v>792</v>
      </c>
      <c r="G109" s="335" t="s">
        <v>791</v>
      </c>
      <c r="H109" s="335" t="s">
        <v>790</v>
      </c>
      <c r="I109" s="334" t="s">
        <v>789</v>
      </c>
      <c r="J109" s="334" t="s">
        <v>788</v>
      </c>
      <c r="K109" s="333" t="s">
        <v>787</v>
      </c>
      <c r="L109" s="332" t="s">
        <v>786</v>
      </c>
      <c r="M109" s="331" t="s">
        <v>749</v>
      </c>
      <c r="N109" s="330" t="s">
        <v>780</v>
      </c>
      <c r="O109" s="329">
        <v>5</v>
      </c>
      <c r="P109" s="329">
        <v>5</v>
      </c>
      <c r="Q109" s="328">
        <v>1</v>
      </c>
    </row>
    <row r="110" spans="1:17" ht="330" x14ac:dyDescent="0.2">
      <c r="A110" s="350" t="s">
        <v>875</v>
      </c>
      <c r="B110" s="338" t="s">
        <v>830</v>
      </c>
      <c r="C110" s="345" t="s">
        <v>793</v>
      </c>
      <c r="D110" s="355"/>
      <c r="E110" s="336"/>
      <c r="F110" s="341" t="s">
        <v>806</v>
      </c>
      <c r="G110" s="341" t="s">
        <v>806</v>
      </c>
      <c r="H110" s="341" t="s">
        <v>806</v>
      </c>
      <c r="I110" s="347" t="s">
        <v>789</v>
      </c>
      <c r="J110" s="347" t="s">
        <v>788</v>
      </c>
      <c r="K110" s="346" t="s">
        <v>829</v>
      </c>
      <c r="L110" s="332" t="s">
        <v>821</v>
      </c>
      <c r="M110" s="331" t="s">
        <v>764</v>
      </c>
      <c r="N110" s="330" t="s">
        <v>785</v>
      </c>
      <c r="O110" s="340">
        <v>4</v>
      </c>
      <c r="P110" s="340">
        <v>4</v>
      </c>
      <c r="Q110" s="328">
        <v>1</v>
      </c>
    </row>
    <row r="111" spans="1:17" ht="330" x14ac:dyDescent="0.2">
      <c r="A111" s="350" t="s">
        <v>875</v>
      </c>
      <c r="B111" s="338" t="s">
        <v>830</v>
      </c>
      <c r="C111" s="345" t="s">
        <v>793</v>
      </c>
      <c r="D111" s="355"/>
      <c r="E111" s="336"/>
      <c r="F111" s="341" t="s">
        <v>806</v>
      </c>
      <c r="G111" s="341" t="s">
        <v>806</v>
      </c>
      <c r="H111" s="341" t="s">
        <v>806</v>
      </c>
      <c r="I111" s="347" t="s">
        <v>789</v>
      </c>
      <c r="J111" s="347" t="s">
        <v>788</v>
      </c>
      <c r="K111" s="346" t="s">
        <v>829</v>
      </c>
      <c r="L111" s="332" t="s">
        <v>821</v>
      </c>
      <c r="M111" s="331" t="s">
        <v>764</v>
      </c>
      <c r="N111" s="330" t="s">
        <v>785</v>
      </c>
      <c r="O111" s="340">
        <v>4</v>
      </c>
      <c r="P111" s="340">
        <v>4</v>
      </c>
      <c r="Q111" s="328">
        <v>1</v>
      </c>
    </row>
    <row r="112" spans="1:17" ht="330" x14ac:dyDescent="0.2">
      <c r="A112" s="350" t="s">
        <v>875</v>
      </c>
      <c r="B112" s="338" t="s">
        <v>830</v>
      </c>
      <c r="C112" s="345" t="s">
        <v>793</v>
      </c>
      <c r="D112" s="355"/>
      <c r="E112" s="336"/>
      <c r="F112" s="341" t="s">
        <v>806</v>
      </c>
      <c r="G112" s="341" t="s">
        <v>806</v>
      </c>
      <c r="H112" s="341" t="s">
        <v>806</v>
      </c>
      <c r="I112" s="347" t="s">
        <v>789</v>
      </c>
      <c r="J112" s="347" t="s">
        <v>788</v>
      </c>
      <c r="K112" s="346" t="s">
        <v>829</v>
      </c>
      <c r="L112" s="332" t="s">
        <v>821</v>
      </c>
      <c r="M112" s="331" t="s">
        <v>764</v>
      </c>
      <c r="N112" s="330" t="s">
        <v>785</v>
      </c>
      <c r="O112" s="340">
        <v>4</v>
      </c>
      <c r="P112" s="340">
        <v>4</v>
      </c>
      <c r="Q112" s="328">
        <v>1</v>
      </c>
    </row>
    <row r="113" spans="1:17" ht="330" x14ac:dyDescent="0.2">
      <c r="A113" s="350" t="s">
        <v>875</v>
      </c>
      <c r="B113" s="338" t="s">
        <v>830</v>
      </c>
      <c r="C113" s="345" t="s">
        <v>793</v>
      </c>
      <c r="D113" s="355"/>
      <c r="E113" s="336"/>
      <c r="F113" s="341" t="s">
        <v>806</v>
      </c>
      <c r="G113" s="341" t="s">
        <v>806</v>
      </c>
      <c r="H113" s="341" t="s">
        <v>806</v>
      </c>
      <c r="I113" s="347" t="s">
        <v>789</v>
      </c>
      <c r="J113" s="347" t="s">
        <v>788</v>
      </c>
      <c r="K113" s="346" t="s">
        <v>829</v>
      </c>
      <c r="L113" s="332" t="s">
        <v>821</v>
      </c>
      <c r="M113" s="331" t="s">
        <v>764</v>
      </c>
      <c r="N113" s="330" t="s">
        <v>785</v>
      </c>
      <c r="O113" s="340">
        <v>4</v>
      </c>
      <c r="P113" s="340">
        <v>4</v>
      </c>
      <c r="Q113" s="328">
        <v>1</v>
      </c>
    </row>
    <row r="114" spans="1:17" ht="330" x14ac:dyDescent="0.2">
      <c r="A114" s="350" t="s">
        <v>875</v>
      </c>
      <c r="B114" s="338" t="s">
        <v>825</v>
      </c>
      <c r="C114" s="345" t="s">
        <v>793</v>
      </c>
      <c r="D114" s="355"/>
      <c r="E114" s="336"/>
      <c r="F114" s="335" t="s">
        <v>792</v>
      </c>
      <c r="G114" s="335" t="s">
        <v>791</v>
      </c>
      <c r="H114" s="335" t="s">
        <v>828</v>
      </c>
      <c r="I114" s="334" t="s">
        <v>789</v>
      </c>
      <c r="J114" s="334" t="s">
        <v>788</v>
      </c>
      <c r="K114" s="333" t="s">
        <v>824</v>
      </c>
      <c r="L114" s="332" t="s">
        <v>823</v>
      </c>
      <c r="M114" s="331" t="s">
        <v>750</v>
      </c>
      <c r="N114" s="330" t="s">
        <v>767</v>
      </c>
      <c r="O114" s="329">
        <v>2</v>
      </c>
      <c r="P114" s="329">
        <v>1</v>
      </c>
      <c r="Q114" s="328">
        <v>0.5</v>
      </c>
    </row>
    <row r="115" spans="1:17" ht="330" x14ac:dyDescent="0.2">
      <c r="A115" s="350" t="s">
        <v>875</v>
      </c>
      <c r="B115" s="338" t="s">
        <v>825</v>
      </c>
      <c r="C115" s="345" t="s">
        <v>793</v>
      </c>
      <c r="D115" s="355"/>
      <c r="E115" s="336"/>
      <c r="F115" s="335" t="s">
        <v>792</v>
      </c>
      <c r="G115" s="335" t="s">
        <v>791</v>
      </c>
      <c r="H115" s="335" t="s">
        <v>828</v>
      </c>
      <c r="I115" s="334" t="s">
        <v>336</v>
      </c>
      <c r="J115" s="334" t="s">
        <v>336</v>
      </c>
      <c r="K115" s="333" t="s">
        <v>336</v>
      </c>
      <c r="L115" s="342"/>
      <c r="M115" s="344"/>
      <c r="N115" s="343"/>
      <c r="O115" s="342"/>
      <c r="P115" s="342"/>
      <c r="Q115" s="342"/>
    </row>
    <row r="116" spans="1:17" ht="330" x14ac:dyDescent="0.2">
      <c r="A116" s="350" t="s">
        <v>875</v>
      </c>
      <c r="B116" s="338" t="s">
        <v>825</v>
      </c>
      <c r="C116" s="345" t="s">
        <v>793</v>
      </c>
      <c r="D116" s="355"/>
      <c r="E116" s="336"/>
      <c r="F116" s="335" t="s">
        <v>792</v>
      </c>
      <c r="G116" s="335" t="s">
        <v>791</v>
      </c>
      <c r="H116" s="335" t="s">
        <v>828</v>
      </c>
      <c r="I116" s="334" t="s">
        <v>336</v>
      </c>
      <c r="J116" s="334" t="s">
        <v>336</v>
      </c>
      <c r="K116" s="333" t="s">
        <v>336</v>
      </c>
      <c r="L116" s="342"/>
      <c r="M116" s="344"/>
      <c r="N116" s="343"/>
      <c r="O116" s="342"/>
      <c r="P116" s="342"/>
      <c r="Q116" s="342"/>
    </row>
    <row r="117" spans="1:17" ht="409.5" x14ac:dyDescent="0.2">
      <c r="A117" s="350" t="s">
        <v>875</v>
      </c>
      <c r="B117" s="338" t="s">
        <v>825</v>
      </c>
      <c r="C117" s="345" t="s">
        <v>793</v>
      </c>
      <c r="D117" s="354" t="s">
        <v>871</v>
      </c>
      <c r="E117" s="354" t="s">
        <v>874</v>
      </c>
      <c r="F117" s="335" t="s">
        <v>792</v>
      </c>
      <c r="G117" s="335" t="s">
        <v>791</v>
      </c>
      <c r="H117" s="335" t="s">
        <v>790</v>
      </c>
      <c r="I117" s="347" t="s">
        <v>789</v>
      </c>
      <c r="J117" s="347" t="s">
        <v>788</v>
      </c>
      <c r="K117" s="346" t="s">
        <v>812</v>
      </c>
      <c r="L117" s="332" t="s">
        <v>811</v>
      </c>
      <c r="M117" s="331" t="s">
        <v>756</v>
      </c>
      <c r="N117" s="330" t="s">
        <v>784</v>
      </c>
      <c r="O117" s="340">
        <v>4</v>
      </c>
      <c r="P117" s="340">
        <v>3</v>
      </c>
      <c r="Q117" s="328">
        <v>0.75</v>
      </c>
    </row>
    <row r="118" spans="1:17" ht="330" x14ac:dyDescent="0.2">
      <c r="A118" s="350" t="s">
        <v>875</v>
      </c>
      <c r="B118" s="338" t="s">
        <v>825</v>
      </c>
      <c r="C118" s="345" t="s">
        <v>793</v>
      </c>
      <c r="D118" s="355"/>
      <c r="E118" s="336"/>
      <c r="F118" s="335" t="s">
        <v>805</v>
      </c>
      <c r="G118" s="335" t="s">
        <v>804</v>
      </c>
      <c r="H118" s="335" t="s">
        <v>813</v>
      </c>
      <c r="I118" s="334" t="s">
        <v>789</v>
      </c>
      <c r="J118" s="334" t="s">
        <v>788</v>
      </c>
      <c r="K118" s="333" t="s">
        <v>824</v>
      </c>
      <c r="L118" s="332" t="s">
        <v>823</v>
      </c>
      <c r="M118" s="331" t="s">
        <v>750</v>
      </c>
      <c r="N118" s="330" t="s">
        <v>767</v>
      </c>
      <c r="O118" s="329">
        <v>2</v>
      </c>
      <c r="P118" s="329">
        <v>1</v>
      </c>
      <c r="Q118" s="328">
        <v>0.5</v>
      </c>
    </row>
    <row r="119" spans="1:17" ht="330" x14ac:dyDescent="0.2">
      <c r="A119" s="350" t="s">
        <v>875</v>
      </c>
      <c r="B119" s="338" t="s">
        <v>825</v>
      </c>
      <c r="C119" s="345" t="s">
        <v>793</v>
      </c>
      <c r="D119" s="355"/>
      <c r="E119" s="336"/>
      <c r="F119" s="335" t="s">
        <v>792</v>
      </c>
      <c r="G119" s="335" t="s">
        <v>791</v>
      </c>
      <c r="H119" s="335" t="s">
        <v>827</v>
      </c>
      <c r="I119" s="334" t="s">
        <v>789</v>
      </c>
      <c r="J119" s="334" t="s">
        <v>788</v>
      </c>
      <c r="K119" s="333" t="s">
        <v>787</v>
      </c>
      <c r="L119" s="332" t="s">
        <v>786</v>
      </c>
      <c r="M119" s="331" t="s">
        <v>749</v>
      </c>
      <c r="N119" s="330" t="s">
        <v>780</v>
      </c>
      <c r="O119" s="329">
        <v>5</v>
      </c>
      <c r="P119" s="329">
        <v>5</v>
      </c>
      <c r="Q119" s="328">
        <v>1</v>
      </c>
    </row>
    <row r="120" spans="1:17" ht="409.5" x14ac:dyDescent="0.2">
      <c r="A120" s="350" t="s">
        <v>875</v>
      </c>
      <c r="B120" s="338" t="s">
        <v>825</v>
      </c>
      <c r="C120" s="345" t="s">
        <v>793</v>
      </c>
      <c r="D120" s="355"/>
      <c r="E120" s="336"/>
      <c r="F120" s="335" t="s">
        <v>805</v>
      </c>
      <c r="G120" s="335" t="s">
        <v>804</v>
      </c>
      <c r="H120" s="335" t="s">
        <v>813</v>
      </c>
      <c r="I120" s="347" t="s">
        <v>789</v>
      </c>
      <c r="J120" s="347" t="s">
        <v>788</v>
      </c>
      <c r="K120" s="346" t="s">
        <v>812</v>
      </c>
      <c r="L120" s="332" t="s">
        <v>811</v>
      </c>
      <c r="M120" s="331" t="s">
        <v>756</v>
      </c>
      <c r="N120" s="330" t="s">
        <v>784</v>
      </c>
      <c r="O120" s="340">
        <v>4</v>
      </c>
      <c r="P120" s="340">
        <v>3</v>
      </c>
      <c r="Q120" s="328">
        <v>0.75</v>
      </c>
    </row>
    <row r="121" spans="1:17" ht="330" x14ac:dyDescent="0.2">
      <c r="A121" s="350" t="s">
        <v>875</v>
      </c>
      <c r="B121" s="338" t="s">
        <v>825</v>
      </c>
      <c r="C121" s="345" t="s">
        <v>793</v>
      </c>
      <c r="D121" s="355"/>
      <c r="E121" s="336"/>
      <c r="F121" s="335" t="s">
        <v>792</v>
      </c>
      <c r="G121" s="335" t="s">
        <v>791</v>
      </c>
      <c r="H121" s="335" t="s">
        <v>790</v>
      </c>
      <c r="I121" s="334" t="s">
        <v>789</v>
      </c>
      <c r="J121" s="334" t="s">
        <v>788</v>
      </c>
      <c r="K121" s="333" t="s">
        <v>787</v>
      </c>
      <c r="L121" s="332" t="s">
        <v>786</v>
      </c>
      <c r="M121" s="331" t="s">
        <v>749</v>
      </c>
      <c r="N121" s="330" t="s">
        <v>780</v>
      </c>
      <c r="O121" s="329">
        <v>5</v>
      </c>
      <c r="P121" s="329">
        <v>5</v>
      </c>
      <c r="Q121" s="328">
        <v>1</v>
      </c>
    </row>
    <row r="122" spans="1:17" ht="409.5" x14ac:dyDescent="0.2">
      <c r="A122" s="350" t="s">
        <v>875</v>
      </c>
      <c r="B122" s="338" t="s">
        <v>825</v>
      </c>
      <c r="C122" s="345" t="s">
        <v>793</v>
      </c>
      <c r="D122" s="355"/>
      <c r="E122" s="336"/>
      <c r="F122" s="335" t="s">
        <v>805</v>
      </c>
      <c r="G122" s="335" t="s">
        <v>804</v>
      </c>
      <c r="H122" s="335" t="s">
        <v>827</v>
      </c>
      <c r="I122" s="347" t="s">
        <v>789</v>
      </c>
      <c r="J122" s="347" t="s">
        <v>788</v>
      </c>
      <c r="K122" s="346" t="s">
        <v>812</v>
      </c>
      <c r="L122" s="332" t="s">
        <v>811</v>
      </c>
      <c r="M122" s="331" t="s">
        <v>756</v>
      </c>
      <c r="N122" s="330" t="s">
        <v>784</v>
      </c>
      <c r="O122" s="340">
        <v>4</v>
      </c>
      <c r="P122" s="340">
        <v>3</v>
      </c>
      <c r="Q122" s="328">
        <v>0.75</v>
      </c>
    </row>
    <row r="123" spans="1:17" ht="330" x14ac:dyDescent="0.2">
      <c r="A123" s="350" t="s">
        <v>875</v>
      </c>
      <c r="B123" s="338" t="s">
        <v>825</v>
      </c>
      <c r="C123" s="345" t="s">
        <v>793</v>
      </c>
      <c r="D123" s="354" t="s">
        <v>871</v>
      </c>
      <c r="E123" s="354" t="s">
        <v>874</v>
      </c>
      <c r="F123" s="335" t="s">
        <v>792</v>
      </c>
      <c r="G123" s="335" t="s">
        <v>791</v>
      </c>
      <c r="H123" s="335" t="s">
        <v>790</v>
      </c>
      <c r="I123" s="334" t="s">
        <v>789</v>
      </c>
      <c r="J123" s="334" t="s">
        <v>788</v>
      </c>
      <c r="K123" s="333" t="s">
        <v>787</v>
      </c>
      <c r="L123" s="332" t="s">
        <v>786</v>
      </c>
      <c r="M123" s="331" t="s">
        <v>749</v>
      </c>
      <c r="N123" s="330" t="s">
        <v>780</v>
      </c>
      <c r="O123" s="329">
        <v>5</v>
      </c>
      <c r="P123" s="329">
        <v>5</v>
      </c>
      <c r="Q123" s="328">
        <v>1</v>
      </c>
    </row>
    <row r="124" spans="1:17" ht="390" x14ac:dyDescent="0.2">
      <c r="A124" s="350" t="s">
        <v>875</v>
      </c>
      <c r="B124" s="348" t="s">
        <v>817</v>
      </c>
      <c r="C124" s="345" t="s">
        <v>816</v>
      </c>
      <c r="D124" s="355"/>
      <c r="E124" s="336"/>
      <c r="F124" s="335" t="s">
        <v>792</v>
      </c>
      <c r="G124" s="335" t="s">
        <v>791</v>
      </c>
      <c r="H124" s="335" t="s">
        <v>815</v>
      </c>
      <c r="I124" s="334" t="s">
        <v>336</v>
      </c>
      <c r="J124" s="334" t="s">
        <v>336</v>
      </c>
      <c r="K124" s="333" t="s">
        <v>336</v>
      </c>
      <c r="L124" s="342"/>
      <c r="M124" s="344"/>
      <c r="N124" s="343"/>
      <c r="O124" s="342"/>
      <c r="P124" s="342"/>
      <c r="Q124" s="342"/>
    </row>
    <row r="125" spans="1:17" ht="390" x14ac:dyDescent="0.2">
      <c r="A125" s="350" t="s">
        <v>875</v>
      </c>
      <c r="B125" s="348" t="s">
        <v>817</v>
      </c>
      <c r="C125" s="345" t="s">
        <v>816</v>
      </c>
      <c r="D125" s="355"/>
      <c r="E125" s="336"/>
      <c r="F125" s="341" t="s">
        <v>806</v>
      </c>
      <c r="G125" s="341" t="s">
        <v>806</v>
      </c>
      <c r="H125" s="341" t="s">
        <v>806</v>
      </c>
      <c r="I125" s="334" t="s">
        <v>336</v>
      </c>
      <c r="J125" s="334" t="s">
        <v>336</v>
      </c>
      <c r="K125" s="333" t="s">
        <v>336</v>
      </c>
      <c r="L125" s="342"/>
      <c r="M125" s="344"/>
      <c r="N125" s="343"/>
      <c r="O125" s="342"/>
      <c r="P125" s="342"/>
      <c r="Q125" s="342"/>
    </row>
    <row r="126" spans="1:17" ht="390" x14ac:dyDescent="0.2">
      <c r="A126" s="350" t="s">
        <v>875</v>
      </c>
      <c r="B126" s="348" t="s">
        <v>817</v>
      </c>
      <c r="C126" s="345" t="s">
        <v>816</v>
      </c>
      <c r="D126" s="355"/>
      <c r="E126" s="355"/>
      <c r="F126" s="341" t="s">
        <v>806</v>
      </c>
      <c r="G126" s="341" t="s">
        <v>806</v>
      </c>
      <c r="H126" s="341" t="s">
        <v>806</v>
      </c>
      <c r="I126" s="334" t="s">
        <v>336</v>
      </c>
      <c r="J126" s="334" t="s">
        <v>336</v>
      </c>
      <c r="K126" s="333" t="s">
        <v>336</v>
      </c>
      <c r="L126" s="342"/>
      <c r="M126" s="344"/>
      <c r="N126" s="343"/>
      <c r="O126" s="342"/>
      <c r="P126" s="342"/>
      <c r="Q126" s="342"/>
    </row>
    <row r="127" spans="1:17" ht="390" x14ac:dyDescent="0.2">
      <c r="A127" s="350" t="s">
        <v>875</v>
      </c>
      <c r="B127" s="348" t="s">
        <v>817</v>
      </c>
      <c r="C127" s="345" t="s">
        <v>816</v>
      </c>
      <c r="D127" s="354" t="s">
        <v>871</v>
      </c>
      <c r="E127" s="354" t="s">
        <v>874</v>
      </c>
      <c r="F127" s="341" t="s">
        <v>806</v>
      </c>
      <c r="G127" s="341" t="s">
        <v>806</v>
      </c>
      <c r="H127" s="341" t="s">
        <v>806</v>
      </c>
      <c r="I127" s="334" t="s">
        <v>336</v>
      </c>
      <c r="J127" s="334" t="s">
        <v>336</v>
      </c>
      <c r="K127" s="333" t="s">
        <v>336</v>
      </c>
      <c r="L127" s="342"/>
      <c r="M127" s="344"/>
      <c r="N127" s="343"/>
      <c r="O127" s="342"/>
      <c r="P127" s="342"/>
      <c r="Q127" s="342"/>
    </row>
    <row r="128" spans="1:17" ht="105" x14ac:dyDescent="0.2">
      <c r="A128" s="350" t="s">
        <v>867</v>
      </c>
      <c r="B128" s="338" t="s">
        <v>808</v>
      </c>
      <c r="C128" s="345" t="s">
        <v>814</v>
      </c>
      <c r="D128" s="353" t="s">
        <v>871</v>
      </c>
      <c r="E128" s="353" t="s">
        <v>870</v>
      </c>
      <c r="F128" s="341" t="s">
        <v>806</v>
      </c>
      <c r="G128" s="341" t="s">
        <v>806</v>
      </c>
      <c r="H128" s="341" t="s">
        <v>806</v>
      </c>
      <c r="I128" s="334" t="s">
        <v>336</v>
      </c>
      <c r="J128" s="334" t="s">
        <v>336</v>
      </c>
      <c r="K128" s="333" t="s">
        <v>336</v>
      </c>
      <c r="L128" s="342"/>
      <c r="M128" s="344"/>
      <c r="N128" s="343"/>
      <c r="O128" s="342"/>
      <c r="P128" s="342"/>
      <c r="Q128" s="342"/>
    </row>
    <row r="129" spans="1:17" ht="345" x14ac:dyDescent="0.2">
      <c r="A129" s="350" t="s">
        <v>867</v>
      </c>
      <c r="B129" s="338" t="s">
        <v>810</v>
      </c>
      <c r="C129" s="345" t="s">
        <v>809</v>
      </c>
      <c r="D129" s="353" t="s">
        <v>873</v>
      </c>
      <c r="E129" s="353" t="s">
        <v>872</v>
      </c>
      <c r="F129" s="341" t="s">
        <v>806</v>
      </c>
      <c r="G129" s="341" t="s">
        <v>806</v>
      </c>
      <c r="H129" s="341" t="s">
        <v>806</v>
      </c>
      <c r="I129" s="334" t="s">
        <v>789</v>
      </c>
      <c r="J129" s="334" t="s">
        <v>788</v>
      </c>
      <c r="K129" s="333" t="s">
        <v>850</v>
      </c>
      <c r="L129" s="332" t="s">
        <v>849</v>
      </c>
      <c r="M129" s="331" t="s">
        <v>762</v>
      </c>
      <c r="N129" s="330" t="s">
        <v>768</v>
      </c>
      <c r="O129" s="340">
        <v>3</v>
      </c>
      <c r="P129" s="340">
        <v>2</v>
      </c>
      <c r="Q129" s="328">
        <v>0.66666666666666663</v>
      </c>
    </row>
    <row r="130" spans="1:17" ht="345" x14ac:dyDescent="0.2">
      <c r="A130" s="350" t="s">
        <v>867</v>
      </c>
      <c r="B130" s="338" t="s">
        <v>810</v>
      </c>
      <c r="C130" s="345" t="s">
        <v>809</v>
      </c>
      <c r="D130" s="353" t="s">
        <v>871</v>
      </c>
      <c r="E130" s="353" t="s">
        <v>870</v>
      </c>
      <c r="F130" s="341" t="s">
        <v>806</v>
      </c>
      <c r="G130" s="341" t="s">
        <v>806</v>
      </c>
      <c r="H130" s="341" t="s">
        <v>806</v>
      </c>
      <c r="I130" s="334" t="s">
        <v>789</v>
      </c>
      <c r="J130" s="334" t="s">
        <v>788</v>
      </c>
      <c r="K130" s="333" t="s">
        <v>850</v>
      </c>
      <c r="L130" s="332" t="s">
        <v>849</v>
      </c>
      <c r="M130" s="331" t="s">
        <v>762</v>
      </c>
      <c r="N130" s="330" t="s">
        <v>768</v>
      </c>
      <c r="O130" s="340">
        <v>3</v>
      </c>
      <c r="P130" s="340">
        <v>2</v>
      </c>
      <c r="Q130" s="328">
        <v>0.66666666666666663</v>
      </c>
    </row>
    <row r="131" spans="1:17" ht="409.5" x14ac:dyDescent="0.2">
      <c r="A131" s="350" t="s">
        <v>867</v>
      </c>
      <c r="B131" s="338" t="s">
        <v>810</v>
      </c>
      <c r="C131" s="345" t="s">
        <v>809</v>
      </c>
      <c r="D131" s="336"/>
      <c r="E131" s="336"/>
      <c r="F131" s="335" t="s">
        <v>805</v>
      </c>
      <c r="G131" s="335" t="s">
        <v>804</v>
      </c>
      <c r="H131" s="335" t="s">
        <v>813</v>
      </c>
      <c r="I131" s="347" t="s">
        <v>789</v>
      </c>
      <c r="J131" s="347" t="s">
        <v>788</v>
      </c>
      <c r="K131" s="346" t="s">
        <v>812</v>
      </c>
      <c r="L131" s="332" t="s">
        <v>811</v>
      </c>
      <c r="M131" s="331" t="s">
        <v>756</v>
      </c>
      <c r="N131" s="330" t="s">
        <v>784</v>
      </c>
      <c r="O131" s="340">
        <v>4</v>
      </c>
      <c r="P131" s="340">
        <v>3</v>
      </c>
      <c r="Q131" s="328">
        <v>0.75</v>
      </c>
    </row>
    <row r="132" spans="1:17" ht="409.5" x14ac:dyDescent="0.2">
      <c r="A132" s="350" t="s">
        <v>867</v>
      </c>
      <c r="B132" s="338" t="s">
        <v>810</v>
      </c>
      <c r="C132" s="345" t="s">
        <v>809</v>
      </c>
      <c r="D132" s="336"/>
      <c r="E132" s="336"/>
      <c r="F132" s="335" t="s">
        <v>805</v>
      </c>
      <c r="G132" s="335" t="s">
        <v>804</v>
      </c>
      <c r="H132" s="335" t="s">
        <v>813</v>
      </c>
      <c r="I132" s="347" t="s">
        <v>789</v>
      </c>
      <c r="J132" s="347" t="s">
        <v>788</v>
      </c>
      <c r="K132" s="346" t="s">
        <v>812</v>
      </c>
      <c r="L132" s="332" t="s">
        <v>811</v>
      </c>
      <c r="M132" s="331" t="s">
        <v>756</v>
      </c>
      <c r="N132" s="330" t="s">
        <v>784</v>
      </c>
      <c r="O132" s="340">
        <v>4</v>
      </c>
      <c r="P132" s="340">
        <v>3</v>
      </c>
      <c r="Q132" s="328">
        <v>0.75</v>
      </c>
    </row>
    <row r="133" spans="1:17" ht="409.5" x14ac:dyDescent="0.2">
      <c r="A133" s="350" t="s">
        <v>867</v>
      </c>
      <c r="B133" s="338" t="s">
        <v>810</v>
      </c>
      <c r="C133" s="345" t="s">
        <v>809</v>
      </c>
      <c r="D133" s="336"/>
      <c r="E133" s="336"/>
      <c r="F133" s="335" t="s">
        <v>805</v>
      </c>
      <c r="G133" s="335" t="s">
        <v>804</v>
      </c>
      <c r="H133" s="335" t="s">
        <v>813</v>
      </c>
      <c r="I133" s="347" t="s">
        <v>789</v>
      </c>
      <c r="J133" s="347" t="s">
        <v>788</v>
      </c>
      <c r="K133" s="346" t="s">
        <v>812</v>
      </c>
      <c r="L133" s="332" t="s">
        <v>811</v>
      </c>
      <c r="M133" s="331" t="s">
        <v>756</v>
      </c>
      <c r="N133" s="330" t="s">
        <v>784</v>
      </c>
      <c r="O133" s="340">
        <v>4</v>
      </c>
      <c r="P133" s="340">
        <v>3</v>
      </c>
      <c r="Q133" s="328">
        <v>0.75</v>
      </c>
    </row>
    <row r="134" spans="1:17" ht="384" x14ac:dyDescent="0.2">
      <c r="A134" s="350" t="s">
        <v>867</v>
      </c>
      <c r="B134" s="338" t="s">
        <v>810</v>
      </c>
      <c r="C134" s="345" t="s">
        <v>809</v>
      </c>
      <c r="D134" s="336"/>
      <c r="E134" s="336"/>
      <c r="F134" s="335" t="s">
        <v>840</v>
      </c>
      <c r="G134" s="335" t="s">
        <v>839</v>
      </c>
      <c r="H134" s="335" t="s">
        <v>838</v>
      </c>
      <c r="I134" s="334" t="s">
        <v>789</v>
      </c>
      <c r="J134" s="334" t="s">
        <v>788</v>
      </c>
      <c r="K134" s="333" t="s">
        <v>837</v>
      </c>
      <c r="L134" s="332" t="s">
        <v>836</v>
      </c>
      <c r="M134" s="331" t="s">
        <v>759</v>
      </c>
      <c r="N134" s="330" t="s">
        <v>782</v>
      </c>
      <c r="O134" s="329">
        <v>2</v>
      </c>
      <c r="P134" s="329">
        <v>2</v>
      </c>
      <c r="Q134" s="328">
        <v>1</v>
      </c>
    </row>
    <row r="135" spans="1:17" ht="384" x14ac:dyDescent="0.2">
      <c r="A135" s="350" t="s">
        <v>867</v>
      </c>
      <c r="B135" s="338" t="s">
        <v>810</v>
      </c>
      <c r="C135" s="345" t="s">
        <v>809</v>
      </c>
      <c r="D135" s="336"/>
      <c r="E135" s="336"/>
      <c r="F135" s="341" t="s">
        <v>806</v>
      </c>
      <c r="G135" s="341" t="s">
        <v>806</v>
      </c>
      <c r="H135" s="341" t="s">
        <v>806</v>
      </c>
      <c r="I135" s="334" t="s">
        <v>789</v>
      </c>
      <c r="J135" s="334" t="s">
        <v>842</v>
      </c>
      <c r="K135" s="333" t="s">
        <v>841</v>
      </c>
      <c r="L135" s="332" t="s">
        <v>836</v>
      </c>
      <c r="M135" s="331" t="s">
        <v>759</v>
      </c>
      <c r="N135" s="330" t="s">
        <v>782</v>
      </c>
      <c r="O135" s="329">
        <v>2</v>
      </c>
      <c r="P135" s="329">
        <v>2</v>
      </c>
      <c r="Q135" s="328">
        <v>1</v>
      </c>
    </row>
    <row r="136" spans="1:17" ht="384" x14ac:dyDescent="0.2">
      <c r="A136" s="350" t="s">
        <v>867</v>
      </c>
      <c r="B136" s="338" t="s">
        <v>810</v>
      </c>
      <c r="C136" s="345" t="s">
        <v>809</v>
      </c>
      <c r="D136" s="336"/>
      <c r="E136" s="336"/>
      <c r="F136" s="341" t="s">
        <v>806</v>
      </c>
      <c r="G136" s="341" t="s">
        <v>806</v>
      </c>
      <c r="H136" s="341" t="s">
        <v>806</v>
      </c>
      <c r="I136" s="334" t="s">
        <v>789</v>
      </c>
      <c r="J136" s="334" t="s">
        <v>788</v>
      </c>
      <c r="K136" s="333" t="s">
        <v>837</v>
      </c>
      <c r="L136" s="332" t="s">
        <v>836</v>
      </c>
      <c r="M136" s="331" t="s">
        <v>759</v>
      </c>
      <c r="N136" s="330" t="s">
        <v>782</v>
      </c>
      <c r="O136" s="329">
        <v>2</v>
      </c>
      <c r="P136" s="329">
        <v>2</v>
      </c>
      <c r="Q136" s="328">
        <v>1</v>
      </c>
    </row>
    <row r="137" spans="1:17" ht="384" x14ac:dyDescent="0.2">
      <c r="A137" s="350" t="s">
        <v>867</v>
      </c>
      <c r="B137" s="338" t="s">
        <v>810</v>
      </c>
      <c r="C137" s="345" t="s">
        <v>809</v>
      </c>
      <c r="D137" s="336"/>
      <c r="E137" s="336"/>
      <c r="F137" s="341" t="s">
        <v>806</v>
      </c>
      <c r="G137" s="341" t="s">
        <v>806</v>
      </c>
      <c r="H137" s="341" t="s">
        <v>806</v>
      </c>
      <c r="I137" s="334" t="s">
        <v>789</v>
      </c>
      <c r="J137" s="334" t="s">
        <v>788</v>
      </c>
      <c r="K137" s="333" t="s">
        <v>837</v>
      </c>
      <c r="L137" s="332" t="s">
        <v>836</v>
      </c>
      <c r="M137" s="331" t="s">
        <v>759</v>
      </c>
      <c r="N137" s="330" t="s">
        <v>782</v>
      </c>
      <c r="O137" s="329">
        <v>2</v>
      </c>
      <c r="P137" s="329">
        <v>2</v>
      </c>
      <c r="Q137" s="328">
        <v>1</v>
      </c>
    </row>
    <row r="138" spans="1:17" ht="390" x14ac:dyDescent="0.2">
      <c r="A138" s="350" t="s">
        <v>867</v>
      </c>
      <c r="B138" s="338" t="s">
        <v>800</v>
      </c>
      <c r="C138" s="337" t="s">
        <v>835</v>
      </c>
      <c r="D138" s="336"/>
      <c r="E138" s="336"/>
      <c r="F138" s="341" t="s">
        <v>806</v>
      </c>
      <c r="G138" s="341" t="s">
        <v>806</v>
      </c>
      <c r="H138" s="341" t="s">
        <v>806</v>
      </c>
      <c r="I138" s="334" t="s">
        <v>336</v>
      </c>
      <c r="J138" s="334" t="s">
        <v>336</v>
      </c>
      <c r="K138" s="333" t="s">
        <v>336</v>
      </c>
      <c r="L138" s="342"/>
      <c r="M138" s="344"/>
      <c r="N138" s="343"/>
      <c r="O138" s="342"/>
      <c r="P138" s="342"/>
      <c r="Q138" s="342"/>
    </row>
    <row r="139" spans="1:17" ht="150" x14ac:dyDescent="0.2">
      <c r="A139" s="350" t="s">
        <v>867</v>
      </c>
      <c r="B139" s="338" t="s">
        <v>800</v>
      </c>
      <c r="C139" s="337" t="s">
        <v>807</v>
      </c>
      <c r="D139" s="336"/>
      <c r="E139" s="336"/>
      <c r="F139" s="341" t="s">
        <v>806</v>
      </c>
      <c r="G139" s="341" t="s">
        <v>806</v>
      </c>
      <c r="H139" s="341" t="s">
        <v>806</v>
      </c>
      <c r="I139" s="334" t="s">
        <v>336</v>
      </c>
      <c r="J139" s="334" t="s">
        <v>336</v>
      </c>
      <c r="K139" s="333" t="s">
        <v>336</v>
      </c>
      <c r="L139" s="342"/>
      <c r="M139" s="344"/>
      <c r="N139" s="343"/>
      <c r="O139" s="342"/>
      <c r="P139" s="342"/>
      <c r="Q139" s="342"/>
    </row>
    <row r="140" spans="1:17" ht="409.5" x14ac:dyDescent="0.2">
      <c r="A140" s="350" t="s">
        <v>867</v>
      </c>
      <c r="B140" s="338" t="s">
        <v>800</v>
      </c>
      <c r="C140" s="337" t="s">
        <v>799</v>
      </c>
      <c r="D140" s="336"/>
      <c r="E140" s="336"/>
      <c r="F140" s="341" t="s">
        <v>792</v>
      </c>
      <c r="G140" s="341" t="s">
        <v>791</v>
      </c>
      <c r="H140" s="341" t="s">
        <v>802</v>
      </c>
      <c r="I140" s="334" t="s">
        <v>789</v>
      </c>
      <c r="J140" s="334" t="s">
        <v>788</v>
      </c>
      <c r="K140" s="333" t="s">
        <v>797</v>
      </c>
      <c r="L140" s="332" t="s">
        <v>796</v>
      </c>
      <c r="M140" s="331" t="s">
        <v>761</v>
      </c>
      <c r="N140" s="330" t="s">
        <v>783</v>
      </c>
      <c r="O140" s="340">
        <v>7</v>
      </c>
      <c r="P140" s="340">
        <v>6</v>
      </c>
      <c r="Q140" s="328">
        <v>0.8571428571428571</v>
      </c>
    </row>
    <row r="141" spans="1:17" ht="409.5" x14ac:dyDescent="0.2">
      <c r="A141" s="350" t="s">
        <v>867</v>
      </c>
      <c r="B141" s="338" t="s">
        <v>800</v>
      </c>
      <c r="C141" s="337" t="s">
        <v>799</v>
      </c>
      <c r="D141" s="336"/>
      <c r="E141" s="336"/>
      <c r="F141" s="341" t="s">
        <v>792</v>
      </c>
      <c r="G141" s="341" t="s">
        <v>791</v>
      </c>
      <c r="H141" s="335" t="s">
        <v>801</v>
      </c>
      <c r="I141" s="334" t="s">
        <v>789</v>
      </c>
      <c r="J141" s="334" t="s">
        <v>788</v>
      </c>
      <c r="K141" s="333" t="s">
        <v>797</v>
      </c>
      <c r="L141" s="332" t="s">
        <v>796</v>
      </c>
      <c r="M141" s="331" t="s">
        <v>761</v>
      </c>
      <c r="N141" s="330" t="s">
        <v>783</v>
      </c>
      <c r="O141" s="340">
        <v>7</v>
      </c>
      <c r="P141" s="340">
        <v>6</v>
      </c>
      <c r="Q141" s="328">
        <v>0.8571428571428571</v>
      </c>
    </row>
    <row r="142" spans="1:17" ht="409.5" x14ac:dyDescent="0.2">
      <c r="A142" s="350" t="s">
        <v>867</v>
      </c>
      <c r="B142" s="338" t="s">
        <v>800</v>
      </c>
      <c r="C142" s="337" t="s">
        <v>799</v>
      </c>
      <c r="D142" s="336"/>
      <c r="E142" s="336"/>
      <c r="F142" s="341" t="s">
        <v>805</v>
      </c>
      <c r="G142" s="341" t="s">
        <v>804</v>
      </c>
      <c r="H142" s="341" t="s">
        <v>803</v>
      </c>
      <c r="I142" s="334" t="s">
        <v>789</v>
      </c>
      <c r="J142" s="334" t="s">
        <v>788</v>
      </c>
      <c r="K142" s="333" t="s">
        <v>797</v>
      </c>
      <c r="L142" s="332" t="s">
        <v>796</v>
      </c>
      <c r="M142" s="331" t="s">
        <v>761</v>
      </c>
      <c r="N142" s="330" t="s">
        <v>783</v>
      </c>
      <c r="O142" s="340">
        <v>7</v>
      </c>
      <c r="P142" s="340">
        <v>6</v>
      </c>
      <c r="Q142" s="328">
        <v>0.8571428571428571</v>
      </c>
    </row>
    <row r="143" spans="1:17" ht="390" x14ac:dyDescent="0.2">
      <c r="A143" s="350" t="s">
        <v>867</v>
      </c>
      <c r="B143" s="338" t="s">
        <v>800</v>
      </c>
      <c r="C143" s="337" t="s">
        <v>869</v>
      </c>
      <c r="D143" s="336"/>
      <c r="E143" s="336"/>
      <c r="F143" s="341" t="s">
        <v>806</v>
      </c>
      <c r="G143" s="341" t="s">
        <v>806</v>
      </c>
      <c r="H143" s="341" t="s">
        <v>806</v>
      </c>
      <c r="I143" s="334" t="s">
        <v>336</v>
      </c>
      <c r="J143" s="334" t="s">
        <v>336</v>
      </c>
      <c r="K143" s="333" t="s">
        <v>336</v>
      </c>
      <c r="L143" s="342"/>
      <c r="M143" s="344"/>
      <c r="N143" s="343"/>
      <c r="O143" s="342"/>
      <c r="P143" s="342"/>
      <c r="Q143" s="342"/>
    </row>
    <row r="144" spans="1:17" ht="390" x14ac:dyDescent="0.2">
      <c r="A144" s="350" t="s">
        <v>867</v>
      </c>
      <c r="B144" s="338" t="s">
        <v>800</v>
      </c>
      <c r="C144" s="337" t="s">
        <v>869</v>
      </c>
      <c r="D144" s="352"/>
      <c r="E144" s="352"/>
      <c r="F144" s="341" t="s">
        <v>806</v>
      </c>
      <c r="G144" s="341" t="s">
        <v>806</v>
      </c>
      <c r="H144" s="341" t="s">
        <v>806</v>
      </c>
      <c r="I144" s="334" t="s">
        <v>336</v>
      </c>
      <c r="J144" s="334" t="s">
        <v>336</v>
      </c>
      <c r="K144" s="333" t="s">
        <v>336</v>
      </c>
      <c r="L144" s="342"/>
      <c r="M144" s="344"/>
      <c r="N144" s="343"/>
      <c r="O144" s="342"/>
      <c r="P144" s="342"/>
      <c r="Q144" s="342"/>
    </row>
    <row r="145" spans="1:17" ht="390" x14ac:dyDescent="0.2">
      <c r="A145" s="350" t="s">
        <v>867</v>
      </c>
      <c r="B145" s="338" t="s">
        <v>800</v>
      </c>
      <c r="C145" s="337" t="s">
        <v>835</v>
      </c>
      <c r="D145" s="352"/>
      <c r="E145" s="352"/>
      <c r="F145" s="341" t="s">
        <v>806</v>
      </c>
      <c r="G145" s="341" t="s">
        <v>806</v>
      </c>
      <c r="H145" s="341" t="s">
        <v>806</v>
      </c>
      <c r="I145" s="334" t="s">
        <v>834</v>
      </c>
      <c r="J145" s="334" t="s">
        <v>833</v>
      </c>
      <c r="K145" s="333" t="s">
        <v>832</v>
      </c>
      <c r="L145" s="342"/>
      <c r="M145" s="344"/>
      <c r="N145" s="343"/>
      <c r="O145" s="342"/>
      <c r="P145" s="342"/>
      <c r="Q145" s="342"/>
    </row>
    <row r="146" spans="1:17" ht="390" x14ac:dyDescent="0.2">
      <c r="A146" s="350" t="s">
        <v>867</v>
      </c>
      <c r="B146" s="338" t="s">
        <v>800</v>
      </c>
      <c r="C146" s="337" t="s">
        <v>835</v>
      </c>
      <c r="D146" s="352"/>
      <c r="E146" s="352"/>
      <c r="F146" s="341" t="s">
        <v>806</v>
      </c>
      <c r="G146" s="341" t="s">
        <v>806</v>
      </c>
      <c r="H146" s="341" t="s">
        <v>806</v>
      </c>
      <c r="I146" s="334" t="s">
        <v>336</v>
      </c>
      <c r="J146" s="334" t="s">
        <v>336</v>
      </c>
      <c r="K146" s="333" t="s">
        <v>336</v>
      </c>
      <c r="L146" s="342"/>
      <c r="M146" s="344"/>
      <c r="N146" s="343"/>
      <c r="O146" s="342"/>
      <c r="P146" s="342"/>
      <c r="Q146" s="342"/>
    </row>
    <row r="147" spans="1:17" ht="390" x14ac:dyDescent="0.2">
      <c r="A147" s="350" t="s">
        <v>867</v>
      </c>
      <c r="B147" s="338" t="s">
        <v>800</v>
      </c>
      <c r="C147" s="337" t="s">
        <v>835</v>
      </c>
      <c r="D147" s="336"/>
      <c r="E147" s="336"/>
      <c r="F147" s="341" t="s">
        <v>806</v>
      </c>
      <c r="G147" s="341" t="s">
        <v>806</v>
      </c>
      <c r="H147" s="341" t="s">
        <v>806</v>
      </c>
      <c r="I147" s="334" t="s">
        <v>336</v>
      </c>
      <c r="J147" s="334" t="s">
        <v>336</v>
      </c>
      <c r="K147" s="333" t="s">
        <v>336</v>
      </c>
      <c r="L147" s="342"/>
      <c r="M147" s="344"/>
      <c r="N147" s="343"/>
      <c r="O147" s="342"/>
      <c r="P147" s="342"/>
      <c r="Q147" s="342"/>
    </row>
    <row r="148" spans="1:17" ht="390" x14ac:dyDescent="0.2">
      <c r="A148" s="350" t="s">
        <v>867</v>
      </c>
      <c r="B148" s="338" t="s">
        <v>800</v>
      </c>
      <c r="C148" s="337" t="s">
        <v>835</v>
      </c>
      <c r="D148" s="336"/>
      <c r="E148" s="336"/>
      <c r="F148" s="341" t="s">
        <v>806</v>
      </c>
      <c r="G148" s="341" t="s">
        <v>806</v>
      </c>
      <c r="H148" s="341" t="s">
        <v>806</v>
      </c>
      <c r="I148" s="334" t="s">
        <v>336</v>
      </c>
      <c r="J148" s="334" t="s">
        <v>336</v>
      </c>
      <c r="K148" s="333" t="s">
        <v>336</v>
      </c>
      <c r="L148" s="342"/>
      <c r="M148" s="344"/>
      <c r="N148" s="343"/>
      <c r="O148" s="342"/>
      <c r="P148" s="342"/>
      <c r="Q148" s="342"/>
    </row>
    <row r="149" spans="1:17" ht="330" x14ac:dyDescent="0.2">
      <c r="A149" s="350" t="s">
        <v>867</v>
      </c>
      <c r="B149" s="338" t="s">
        <v>825</v>
      </c>
      <c r="C149" s="345" t="s">
        <v>793</v>
      </c>
      <c r="D149" s="336"/>
      <c r="E149" s="336"/>
      <c r="F149" s="335" t="s">
        <v>792</v>
      </c>
      <c r="G149" s="335" t="s">
        <v>791</v>
      </c>
      <c r="H149" s="335" t="s">
        <v>855</v>
      </c>
      <c r="I149" s="334" t="s">
        <v>854</v>
      </c>
      <c r="J149" s="334" t="s">
        <v>853</v>
      </c>
      <c r="K149" s="333" t="s">
        <v>852</v>
      </c>
      <c r="L149" s="342"/>
      <c r="M149" s="344"/>
      <c r="N149" s="343"/>
      <c r="O149" s="342"/>
      <c r="P149" s="342"/>
      <c r="Q149" s="342"/>
    </row>
    <row r="150" spans="1:17" ht="330" x14ac:dyDescent="0.2">
      <c r="A150" s="350" t="s">
        <v>867</v>
      </c>
      <c r="B150" s="338" t="s">
        <v>825</v>
      </c>
      <c r="C150" s="345" t="s">
        <v>793</v>
      </c>
      <c r="D150" s="336"/>
      <c r="E150" s="336"/>
      <c r="F150" s="335" t="s">
        <v>792</v>
      </c>
      <c r="G150" s="335" t="s">
        <v>791</v>
      </c>
      <c r="H150" s="335" t="s">
        <v>828</v>
      </c>
      <c r="I150" s="334" t="s">
        <v>336</v>
      </c>
      <c r="J150" s="334" t="s">
        <v>336</v>
      </c>
      <c r="K150" s="333" t="s">
        <v>336</v>
      </c>
      <c r="L150" s="342"/>
      <c r="M150" s="344"/>
      <c r="N150" s="343"/>
      <c r="O150" s="342"/>
      <c r="P150" s="342"/>
      <c r="Q150" s="342"/>
    </row>
    <row r="151" spans="1:17" ht="330" x14ac:dyDescent="0.2">
      <c r="A151" s="350" t="s">
        <v>867</v>
      </c>
      <c r="B151" s="338" t="s">
        <v>825</v>
      </c>
      <c r="C151" s="345" t="s">
        <v>793</v>
      </c>
      <c r="D151" s="336"/>
      <c r="E151" s="336"/>
      <c r="F151" s="335" t="s">
        <v>792</v>
      </c>
      <c r="G151" s="335" t="s">
        <v>791</v>
      </c>
      <c r="H151" s="335" t="s">
        <v>855</v>
      </c>
      <c r="I151" s="334" t="s">
        <v>336</v>
      </c>
      <c r="J151" s="334" t="s">
        <v>336</v>
      </c>
      <c r="K151" s="333" t="s">
        <v>336</v>
      </c>
      <c r="L151" s="342"/>
      <c r="M151" s="344"/>
      <c r="N151" s="343"/>
      <c r="O151" s="342"/>
      <c r="P151" s="342"/>
      <c r="Q151" s="342"/>
    </row>
    <row r="152" spans="1:17" ht="330" x14ac:dyDescent="0.2">
      <c r="A152" s="350" t="s">
        <v>867</v>
      </c>
      <c r="B152" s="338" t="s">
        <v>825</v>
      </c>
      <c r="C152" s="345" t="s">
        <v>793</v>
      </c>
      <c r="D152" s="336"/>
      <c r="E152" s="336"/>
      <c r="F152" s="335" t="s">
        <v>792</v>
      </c>
      <c r="G152" s="335" t="s">
        <v>791</v>
      </c>
      <c r="H152" s="335" t="s">
        <v>828</v>
      </c>
      <c r="I152" s="334" t="s">
        <v>336</v>
      </c>
      <c r="J152" s="334" t="s">
        <v>336</v>
      </c>
      <c r="K152" s="333" t="s">
        <v>336</v>
      </c>
      <c r="L152" s="342"/>
      <c r="M152" s="344"/>
      <c r="N152" s="343"/>
      <c r="O152" s="342"/>
      <c r="P152" s="342"/>
      <c r="Q152" s="342"/>
    </row>
    <row r="153" spans="1:17" ht="330" x14ac:dyDescent="0.2">
      <c r="A153" s="350" t="s">
        <v>867</v>
      </c>
      <c r="B153" s="338" t="s">
        <v>825</v>
      </c>
      <c r="C153" s="345" t="s">
        <v>793</v>
      </c>
      <c r="D153" s="336"/>
      <c r="E153" s="336"/>
      <c r="F153" s="335" t="s">
        <v>792</v>
      </c>
      <c r="G153" s="335" t="s">
        <v>791</v>
      </c>
      <c r="H153" s="335" t="s">
        <v>855</v>
      </c>
      <c r="I153" s="334" t="s">
        <v>336</v>
      </c>
      <c r="J153" s="334" t="s">
        <v>336</v>
      </c>
      <c r="K153" s="333" t="s">
        <v>336</v>
      </c>
      <c r="L153" s="342"/>
      <c r="M153" s="344"/>
      <c r="N153" s="343"/>
      <c r="O153" s="342"/>
      <c r="P153" s="342"/>
      <c r="Q153" s="342"/>
    </row>
    <row r="154" spans="1:17" ht="330" x14ac:dyDescent="0.2">
      <c r="A154" s="350" t="s">
        <v>867</v>
      </c>
      <c r="B154" s="338" t="s">
        <v>825</v>
      </c>
      <c r="C154" s="345" t="s">
        <v>793</v>
      </c>
      <c r="D154" s="336"/>
      <c r="E154" s="336"/>
      <c r="F154" s="335" t="s">
        <v>792</v>
      </c>
      <c r="G154" s="335" t="s">
        <v>791</v>
      </c>
      <c r="H154" s="335" t="s">
        <v>828</v>
      </c>
      <c r="I154" s="334" t="s">
        <v>336</v>
      </c>
      <c r="J154" s="334" t="s">
        <v>336</v>
      </c>
      <c r="K154" s="333" t="s">
        <v>336</v>
      </c>
      <c r="L154" s="342"/>
      <c r="M154" s="344"/>
      <c r="N154" s="343"/>
      <c r="O154" s="342"/>
      <c r="P154" s="342"/>
      <c r="Q154" s="342"/>
    </row>
    <row r="155" spans="1:17" ht="330" x14ac:dyDescent="0.2">
      <c r="A155" s="350" t="s">
        <v>867</v>
      </c>
      <c r="B155" s="338" t="s">
        <v>825</v>
      </c>
      <c r="C155" s="345" t="s">
        <v>793</v>
      </c>
      <c r="D155" s="336"/>
      <c r="E155" s="336"/>
      <c r="F155" s="335" t="s">
        <v>792</v>
      </c>
      <c r="G155" s="335" t="s">
        <v>791</v>
      </c>
      <c r="H155" s="335" t="s">
        <v>855</v>
      </c>
      <c r="I155" s="334" t="s">
        <v>336</v>
      </c>
      <c r="J155" s="334" t="s">
        <v>336</v>
      </c>
      <c r="K155" s="333" t="s">
        <v>336</v>
      </c>
      <c r="L155" s="342"/>
      <c r="M155" s="344"/>
      <c r="N155" s="343"/>
      <c r="O155" s="342"/>
      <c r="P155" s="342"/>
      <c r="Q155" s="342"/>
    </row>
    <row r="156" spans="1:17" ht="330" x14ac:dyDescent="0.2">
      <c r="A156" s="350" t="s">
        <v>867</v>
      </c>
      <c r="B156" s="338" t="s">
        <v>825</v>
      </c>
      <c r="C156" s="345" t="s">
        <v>793</v>
      </c>
      <c r="D156" s="336"/>
      <c r="E156" s="336"/>
      <c r="F156" s="335" t="s">
        <v>792</v>
      </c>
      <c r="G156" s="335" t="s">
        <v>791</v>
      </c>
      <c r="H156" s="335" t="s">
        <v>828</v>
      </c>
      <c r="I156" s="334" t="s">
        <v>336</v>
      </c>
      <c r="J156" s="334" t="s">
        <v>336</v>
      </c>
      <c r="K156" s="333" t="s">
        <v>336</v>
      </c>
      <c r="L156" s="342"/>
      <c r="M156" s="344"/>
      <c r="N156" s="343"/>
      <c r="O156" s="342"/>
      <c r="P156" s="342"/>
      <c r="Q156" s="342"/>
    </row>
    <row r="157" spans="1:17" ht="330" x14ac:dyDescent="0.2">
      <c r="A157" s="350" t="s">
        <v>867</v>
      </c>
      <c r="B157" s="338" t="s">
        <v>825</v>
      </c>
      <c r="C157" s="345" t="s">
        <v>793</v>
      </c>
      <c r="D157" s="336"/>
      <c r="E157" s="336"/>
      <c r="F157" s="335" t="s">
        <v>792</v>
      </c>
      <c r="G157" s="335" t="s">
        <v>791</v>
      </c>
      <c r="H157" s="335" t="s">
        <v>855</v>
      </c>
      <c r="I157" s="334" t="s">
        <v>336</v>
      </c>
      <c r="J157" s="334" t="s">
        <v>336</v>
      </c>
      <c r="K157" s="333" t="s">
        <v>336</v>
      </c>
      <c r="L157" s="342"/>
      <c r="M157" s="344"/>
      <c r="N157" s="343"/>
      <c r="O157" s="342"/>
      <c r="P157" s="342"/>
      <c r="Q157" s="342"/>
    </row>
    <row r="158" spans="1:17" ht="330" x14ac:dyDescent="0.2">
      <c r="A158" s="350" t="s">
        <v>867</v>
      </c>
      <c r="B158" s="338" t="s">
        <v>794</v>
      </c>
      <c r="C158" s="337" t="s">
        <v>793</v>
      </c>
      <c r="D158" s="336"/>
      <c r="E158" s="336"/>
      <c r="F158" s="335" t="s">
        <v>805</v>
      </c>
      <c r="G158" s="335" t="s">
        <v>804</v>
      </c>
      <c r="H158" s="335" t="s">
        <v>831</v>
      </c>
      <c r="I158" s="334" t="s">
        <v>336</v>
      </c>
      <c r="J158" s="334" t="s">
        <v>336</v>
      </c>
      <c r="K158" s="333" t="s">
        <v>336</v>
      </c>
      <c r="L158" s="342"/>
      <c r="M158" s="344"/>
      <c r="N158" s="343"/>
      <c r="O158" s="342"/>
      <c r="P158" s="342"/>
      <c r="Q158" s="342"/>
    </row>
    <row r="159" spans="1:17" ht="330" x14ac:dyDescent="0.2">
      <c r="A159" s="350" t="s">
        <v>867</v>
      </c>
      <c r="B159" s="338" t="s">
        <v>794</v>
      </c>
      <c r="C159" s="337" t="s">
        <v>793</v>
      </c>
      <c r="D159" s="336"/>
      <c r="E159" s="336"/>
      <c r="F159" s="335" t="s">
        <v>792</v>
      </c>
      <c r="G159" s="335" t="s">
        <v>791</v>
      </c>
      <c r="H159" s="335" t="s">
        <v>828</v>
      </c>
      <c r="I159" s="334" t="s">
        <v>336</v>
      </c>
      <c r="J159" s="334" t="s">
        <v>336</v>
      </c>
      <c r="K159" s="333" t="s">
        <v>336</v>
      </c>
      <c r="L159" s="342"/>
      <c r="M159" s="344"/>
      <c r="N159" s="343"/>
      <c r="O159" s="342"/>
      <c r="P159" s="342"/>
      <c r="Q159" s="342"/>
    </row>
    <row r="160" spans="1:17" ht="342" x14ac:dyDescent="0.2">
      <c r="A160" s="350" t="s">
        <v>867</v>
      </c>
      <c r="B160" s="338" t="s">
        <v>794</v>
      </c>
      <c r="C160" s="337" t="s">
        <v>793</v>
      </c>
      <c r="D160" s="336"/>
      <c r="E160" s="336"/>
      <c r="F160" s="335" t="s">
        <v>805</v>
      </c>
      <c r="G160" s="335" t="s">
        <v>804</v>
      </c>
      <c r="H160" s="335" t="s">
        <v>868</v>
      </c>
      <c r="I160" s="334" t="s">
        <v>336</v>
      </c>
      <c r="J160" s="334" t="s">
        <v>336</v>
      </c>
      <c r="K160" s="333" t="s">
        <v>336</v>
      </c>
      <c r="L160" s="342"/>
      <c r="M160" s="344"/>
      <c r="N160" s="343"/>
      <c r="O160" s="342"/>
      <c r="P160" s="342"/>
      <c r="Q160" s="342"/>
    </row>
    <row r="161" spans="1:17" ht="330" x14ac:dyDescent="0.2">
      <c r="A161" s="350" t="s">
        <v>867</v>
      </c>
      <c r="B161" s="338" t="s">
        <v>794</v>
      </c>
      <c r="C161" s="337" t="s">
        <v>793</v>
      </c>
      <c r="D161" s="336"/>
      <c r="E161" s="336"/>
      <c r="F161" s="335" t="s">
        <v>792</v>
      </c>
      <c r="G161" s="335" t="s">
        <v>791</v>
      </c>
      <c r="H161" s="335" t="s">
        <v>790</v>
      </c>
      <c r="I161" s="334" t="s">
        <v>789</v>
      </c>
      <c r="J161" s="334" t="s">
        <v>788</v>
      </c>
      <c r="K161" s="333" t="s">
        <v>824</v>
      </c>
      <c r="L161" s="332" t="s">
        <v>823</v>
      </c>
      <c r="M161" s="331" t="s">
        <v>750</v>
      </c>
      <c r="N161" s="330" t="s">
        <v>767</v>
      </c>
      <c r="O161" s="329">
        <v>2</v>
      </c>
      <c r="P161" s="329">
        <v>1</v>
      </c>
      <c r="Q161" s="328">
        <v>0.5</v>
      </c>
    </row>
    <row r="162" spans="1:17" ht="330" x14ac:dyDescent="0.2">
      <c r="A162" s="350" t="s">
        <v>867</v>
      </c>
      <c r="B162" s="338" t="s">
        <v>794</v>
      </c>
      <c r="C162" s="337" t="s">
        <v>793</v>
      </c>
      <c r="D162" s="336"/>
      <c r="E162" s="336"/>
      <c r="F162" s="335" t="s">
        <v>792</v>
      </c>
      <c r="G162" s="335" t="s">
        <v>791</v>
      </c>
      <c r="H162" s="335" t="s">
        <v>790</v>
      </c>
      <c r="I162" s="347" t="s">
        <v>789</v>
      </c>
      <c r="J162" s="347" t="s">
        <v>788</v>
      </c>
      <c r="K162" s="346" t="s">
        <v>822</v>
      </c>
      <c r="L162" s="332" t="s">
        <v>821</v>
      </c>
      <c r="M162" s="331" t="s">
        <v>764</v>
      </c>
      <c r="N162" s="330" t="s">
        <v>785</v>
      </c>
      <c r="O162" s="340">
        <v>4</v>
      </c>
      <c r="P162" s="340">
        <v>4</v>
      </c>
      <c r="Q162" s="328">
        <v>1</v>
      </c>
    </row>
    <row r="163" spans="1:17" ht="330" x14ac:dyDescent="0.2">
      <c r="A163" s="350" t="s">
        <v>867</v>
      </c>
      <c r="B163" s="338" t="s">
        <v>794</v>
      </c>
      <c r="C163" s="337" t="s">
        <v>793</v>
      </c>
      <c r="D163" s="336"/>
      <c r="E163" s="336"/>
      <c r="F163" s="335" t="s">
        <v>792</v>
      </c>
      <c r="G163" s="335" t="s">
        <v>791</v>
      </c>
      <c r="H163" s="335" t="s">
        <v>790</v>
      </c>
      <c r="I163" s="347" t="s">
        <v>789</v>
      </c>
      <c r="J163" s="347" t="s">
        <v>788</v>
      </c>
      <c r="K163" s="346" t="s">
        <v>820</v>
      </c>
      <c r="L163" s="332" t="s">
        <v>819</v>
      </c>
      <c r="M163" s="331" t="s">
        <v>760</v>
      </c>
      <c r="N163" s="330" t="s">
        <v>777</v>
      </c>
      <c r="O163" s="329">
        <v>2</v>
      </c>
      <c r="P163" s="329">
        <v>2</v>
      </c>
      <c r="Q163" s="328">
        <v>1</v>
      </c>
    </row>
    <row r="164" spans="1:17" ht="330" x14ac:dyDescent="0.2">
      <c r="A164" s="350" t="s">
        <v>867</v>
      </c>
      <c r="B164" s="338" t="s">
        <v>794</v>
      </c>
      <c r="C164" s="345" t="s">
        <v>793</v>
      </c>
      <c r="D164" s="336"/>
      <c r="E164" s="336"/>
      <c r="F164" s="335" t="s">
        <v>792</v>
      </c>
      <c r="G164" s="335" t="s">
        <v>791</v>
      </c>
      <c r="H164" s="335" t="s">
        <v>790</v>
      </c>
      <c r="I164" s="334" t="s">
        <v>789</v>
      </c>
      <c r="J164" s="334" t="s">
        <v>788</v>
      </c>
      <c r="K164" s="333" t="s">
        <v>787</v>
      </c>
      <c r="L164" s="332" t="s">
        <v>786</v>
      </c>
      <c r="M164" s="331" t="s">
        <v>749</v>
      </c>
      <c r="N164" s="330" t="s">
        <v>780</v>
      </c>
      <c r="O164" s="329">
        <v>5</v>
      </c>
      <c r="P164" s="329">
        <v>5</v>
      </c>
      <c r="Q164" s="328">
        <v>1</v>
      </c>
    </row>
    <row r="165" spans="1:17" ht="150" x14ac:dyDescent="0.2">
      <c r="A165" s="349" t="s">
        <v>866</v>
      </c>
      <c r="B165" s="338" t="s">
        <v>800</v>
      </c>
      <c r="C165" s="337" t="s">
        <v>807</v>
      </c>
      <c r="D165" s="336"/>
      <c r="E165" s="336"/>
      <c r="F165" s="341" t="s">
        <v>806</v>
      </c>
      <c r="G165" s="341" t="s">
        <v>806</v>
      </c>
      <c r="H165" s="341" t="s">
        <v>806</v>
      </c>
      <c r="I165" s="334" t="s">
        <v>336</v>
      </c>
      <c r="J165" s="334" t="s">
        <v>336</v>
      </c>
      <c r="K165" s="333" t="s">
        <v>336</v>
      </c>
      <c r="L165" s="342"/>
      <c r="M165" s="344"/>
      <c r="N165" s="343"/>
      <c r="O165" s="342"/>
      <c r="P165" s="342"/>
      <c r="Q165" s="342"/>
    </row>
    <row r="166" spans="1:17" ht="390" x14ac:dyDescent="0.2">
      <c r="A166" s="349" t="s">
        <v>866</v>
      </c>
      <c r="B166" s="338" t="s">
        <v>800</v>
      </c>
      <c r="C166" s="337" t="s">
        <v>835</v>
      </c>
      <c r="D166" s="336"/>
      <c r="E166" s="336"/>
      <c r="F166" s="341" t="s">
        <v>806</v>
      </c>
      <c r="G166" s="341" t="s">
        <v>806</v>
      </c>
      <c r="H166" s="341" t="s">
        <v>806</v>
      </c>
      <c r="I166" s="334" t="s">
        <v>834</v>
      </c>
      <c r="J166" s="334" t="s">
        <v>833</v>
      </c>
      <c r="K166" s="333" t="s">
        <v>832</v>
      </c>
      <c r="L166" s="342"/>
      <c r="M166" s="344"/>
      <c r="N166" s="343"/>
      <c r="O166" s="342"/>
      <c r="P166" s="342"/>
      <c r="Q166" s="342"/>
    </row>
    <row r="167" spans="1:17" ht="390" x14ac:dyDescent="0.2">
      <c r="A167" s="349" t="s">
        <v>866</v>
      </c>
      <c r="B167" s="338" t="s">
        <v>800</v>
      </c>
      <c r="C167" s="337" t="s">
        <v>835</v>
      </c>
      <c r="D167" s="336"/>
      <c r="E167" s="336"/>
      <c r="F167" s="341" t="s">
        <v>806</v>
      </c>
      <c r="G167" s="341" t="s">
        <v>806</v>
      </c>
      <c r="H167" s="341" t="s">
        <v>806</v>
      </c>
      <c r="I167" s="334" t="s">
        <v>336</v>
      </c>
      <c r="J167" s="334" t="s">
        <v>336</v>
      </c>
      <c r="K167" s="333" t="s">
        <v>336</v>
      </c>
      <c r="L167" s="342"/>
      <c r="M167" s="344"/>
      <c r="N167" s="343"/>
      <c r="O167" s="342"/>
      <c r="P167" s="342"/>
      <c r="Q167" s="342"/>
    </row>
    <row r="168" spans="1:17" ht="390" x14ac:dyDescent="0.2">
      <c r="A168" s="349" t="s">
        <v>866</v>
      </c>
      <c r="B168" s="338" t="s">
        <v>800</v>
      </c>
      <c r="C168" s="337" t="s">
        <v>835</v>
      </c>
      <c r="D168" s="336"/>
      <c r="E168" s="336"/>
      <c r="F168" s="341" t="s">
        <v>806</v>
      </c>
      <c r="G168" s="341" t="s">
        <v>806</v>
      </c>
      <c r="H168" s="341" t="s">
        <v>806</v>
      </c>
      <c r="I168" s="334" t="s">
        <v>336</v>
      </c>
      <c r="J168" s="334" t="s">
        <v>336</v>
      </c>
      <c r="K168" s="333" t="s">
        <v>336</v>
      </c>
      <c r="L168" s="342"/>
      <c r="M168" s="344"/>
      <c r="N168" s="343"/>
      <c r="O168" s="342"/>
      <c r="P168" s="342"/>
      <c r="Q168" s="342"/>
    </row>
    <row r="169" spans="1:17" ht="390" x14ac:dyDescent="0.2">
      <c r="A169" s="349" t="s">
        <v>866</v>
      </c>
      <c r="B169" s="338" t="s">
        <v>800</v>
      </c>
      <c r="C169" s="337" t="s">
        <v>835</v>
      </c>
      <c r="D169" s="336"/>
      <c r="E169" s="336"/>
      <c r="F169" s="341" t="s">
        <v>806</v>
      </c>
      <c r="G169" s="341" t="s">
        <v>806</v>
      </c>
      <c r="H169" s="341" t="s">
        <v>806</v>
      </c>
      <c r="I169" s="334" t="s">
        <v>336</v>
      </c>
      <c r="J169" s="334" t="s">
        <v>336</v>
      </c>
      <c r="K169" s="333" t="s">
        <v>336</v>
      </c>
      <c r="L169" s="342"/>
      <c r="M169" s="344"/>
      <c r="N169" s="343"/>
      <c r="O169" s="342"/>
      <c r="P169" s="342"/>
      <c r="Q169" s="342"/>
    </row>
    <row r="170" spans="1:17" ht="330" x14ac:dyDescent="0.2">
      <c r="A170" s="349" t="s">
        <v>866</v>
      </c>
      <c r="B170" s="338" t="s">
        <v>825</v>
      </c>
      <c r="C170" s="345" t="s">
        <v>793</v>
      </c>
      <c r="D170" s="336"/>
      <c r="E170" s="336"/>
      <c r="F170" s="335" t="s">
        <v>792</v>
      </c>
      <c r="G170" s="335" t="s">
        <v>791</v>
      </c>
      <c r="H170" s="335" t="s">
        <v>828</v>
      </c>
      <c r="I170" s="334" t="s">
        <v>854</v>
      </c>
      <c r="J170" s="334" t="s">
        <v>853</v>
      </c>
      <c r="K170" s="333" t="s">
        <v>852</v>
      </c>
      <c r="L170" s="342"/>
      <c r="M170" s="344"/>
      <c r="N170" s="343"/>
      <c r="O170" s="342"/>
      <c r="P170" s="342"/>
      <c r="Q170" s="342"/>
    </row>
    <row r="171" spans="1:17" ht="330" x14ac:dyDescent="0.2">
      <c r="A171" s="349" t="s">
        <v>866</v>
      </c>
      <c r="B171" s="338" t="s">
        <v>825</v>
      </c>
      <c r="C171" s="345" t="s">
        <v>793</v>
      </c>
      <c r="D171" s="336"/>
      <c r="E171" s="336"/>
      <c r="F171" s="335" t="s">
        <v>792</v>
      </c>
      <c r="G171" s="335" t="s">
        <v>791</v>
      </c>
      <c r="H171" s="335" t="s">
        <v>855</v>
      </c>
      <c r="I171" s="334" t="s">
        <v>336</v>
      </c>
      <c r="J171" s="334" t="s">
        <v>336</v>
      </c>
      <c r="K171" s="333" t="s">
        <v>336</v>
      </c>
      <c r="L171" s="342"/>
      <c r="M171" s="344"/>
      <c r="N171" s="343"/>
      <c r="O171" s="342"/>
      <c r="P171" s="342"/>
      <c r="Q171" s="342"/>
    </row>
    <row r="172" spans="1:17" ht="330" x14ac:dyDescent="0.2">
      <c r="A172" s="349" t="s">
        <v>866</v>
      </c>
      <c r="B172" s="338" t="s">
        <v>825</v>
      </c>
      <c r="C172" s="345" t="s">
        <v>793</v>
      </c>
      <c r="D172" s="336"/>
      <c r="E172" s="336"/>
      <c r="F172" s="335" t="s">
        <v>792</v>
      </c>
      <c r="G172" s="335" t="s">
        <v>791</v>
      </c>
      <c r="H172" s="335" t="s">
        <v>828</v>
      </c>
      <c r="I172" s="334" t="s">
        <v>336</v>
      </c>
      <c r="J172" s="334" t="s">
        <v>336</v>
      </c>
      <c r="K172" s="333" t="s">
        <v>336</v>
      </c>
      <c r="L172" s="342"/>
      <c r="M172" s="344"/>
      <c r="N172" s="343"/>
      <c r="O172" s="342"/>
      <c r="P172" s="342"/>
      <c r="Q172" s="342"/>
    </row>
    <row r="173" spans="1:17" ht="330" x14ac:dyDescent="0.2">
      <c r="A173" s="349" t="s">
        <v>866</v>
      </c>
      <c r="B173" s="338" t="s">
        <v>825</v>
      </c>
      <c r="C173" s="345" t="s">
        <v>793</v>
      </c>
      <c r="D173" s="336"/>
      <c r="E173" s="336"/>
      <c r="F173" s="335" t="s">
        <v>792</v>
      </c>
      <c r="G173" s="335" t="s">
        <v>791</v>
      </c>
      <c r="H173" s="335" t="s">
        <v>855</v>
      </c>
      <c r="I173" s="334" t="s">
        <v>336</v>
      </c>
      <c r="J173" s="334" t="s">
        <v>336</v>
      </c>
      <c r="K173" s="333" t="s">
        <v>336</v>
      </c>
      <c r="L173" s="342"/>
      <c r="M173" s="344"/>
      <c r="N173" s="343"/>
      <c r="O173" s="342"/>
      <c r="P173" s="342"/>
      <c r="Q173" s="342"/>
    </row>
    <row r="174" spans="1:17" ht="330" x14ac:dyDescent="0.2">
      <c r="A174" s="349" t="s">
        <v>866</v>
      </c>
      <c r="B174" s="338" t="s">
        <v>825</v>
      </c>
      <c r="C174" s="345" t="s">
        <v>793</v>
      </c>
      <c r="D174" s="336"/>
      <c r="E174" s="336"/>
      <c r="F174" s="335" t="s">
        <v>792</v>
      </c>
      <c r="G174" s="335" t="s">
        <v>791</v>
      </c>
      <c r="H174" s="335" t="s">
        <v>828</v>
      </c>
      <c r="I174" s="334" t="s">
        <v>336</v>
      </c>
      <c r="J174" s="334" t="s">
        <v>336</v>
      </c>
      <c r="K174" s="333" t="s">
        <v>336</v>
      </c>
      <c r="L174" s="342"/>
      <c r="M174" s="344"/>
      <c r="N174" s="343"/>
      <c r="O174" s="342"/>
      <c r="P174" s="342"/>
      <c r="Q174" s="342"/>
    </row>
    <row r="175" spans="1:17" ht="330" x14ac:dyDescent="0.2">
      <c r="A175" s="349" t="s">
        <v>866</v>
      </c>
      <c r="B175" s="338" t="s">
        <v>825</v>
      </c>
      <c r="C175" s="345" t="s">
        <v>793</v>
      </c>
      <c r="D175" s="336"/>
      <c r="E175" s="336"/>
      <c r="F175" s="335" t="s">
        <v>792</v>
      </c>
      <c r="G175" s="335" t="s">
        <v>791</v>
      </c>
      <c r="H175" s="335" t="s">
        <v>855</v>
      </c>
      <c r="I175" s="334" t="s">
        <v>336</v>
      </c>
      <c r="J175" s="334" t="s">
        <v>336</v>
      </c>
      <c r="K175" s="333" t="s">
        <v>336</v>
      </c>
      <c r="L175" s="342"/>
      <c r="M175" s="344"/>
      <c r="N175" s="343"/>
      <c r="O175" s="342"/>
      <c r="P175" s="342"/>
      <c r="Q175" s="342"/>
    </row>
    <row r="176" spans="1:17" ht="165" x14ac:dyDescent="0.2">
      <c r="A176" s="350" t="s">
        <v>862</v>
      </c>
      <c r="B176" s="338" t="s">
        <v>808</v>
      </c>
      <c r="C176" s="337" t="s">
        <v>858</v>
      </c>
      <c r="D176" s="336"/>
      <c r="E176" s="336"/>
      <c r="F176" s="341" t="s">
        <v>806</v>
      </c>
      <c r="G176" s="341" t="s">
        <v>806</v>
      </c>
      <c r="H176" s="341" t="s">
        <v>806</v>
      </c>
      <c r="I176" s="334" t="s">
        <v>336</v>
      </c>
      <c r="J176" s="334" t="s">
        <v>336</v>
      </c>
      <c r="K176" s="333" t="s">
        <v>336</v>
      </c>
      <c r="L176" s="342"/>
      <c r="M176" s="344"/>
      <c r="N176" s="343"/>
      <c r="O176" s="342"/>
      <c r="P176" s="342"/>
      <c r="Q176" s="342"/>
    </row>
    <row r="177" spans="1:17" ht="390" x14ac:dyDescent="0.2">
      <c r="A177" s="350" t="s">
        <v>862</v>
      </c>
      <c r="B177" s="348" t="s">
        <v>817</v>
      </c>
      <c r="C177" s="345" t="s">
        <v>816</v>
      </c>
      <c r="D177" s="336"/>
      <c r="E177" s="336"/>
      <c r="F177" s="341" t="s">
        <v>806</v>
      </c>
      <c r="G177" s="341" t="s">
        <v>806</v>
      </c>
      <c r="H177" s="341" t="s">
        <v>806</v>
      </c>
      <c r="I177" s="334" t="s">
        <v>336</v>
      </c>
      <c r="J177" s="334" t="s">
        <v>336</v>
      </c>
      <c r="K177" s="333" t="s">
        <v>336</v>
      </c>
      <c r="L177" s="342"/>
      <c r="M177" s="344"/>
      <c r="N177" s="343"/>
      <c r="O177" s="342"/>
      <c r="P177" s="342"/>
      <c r="Q177" s="342"/>
    </row>
    <row r="178" spans="1:17" ht="390" x14ac:dyDescent="0.2">
      <c r="A178" s="350" t="s">
        <v>862</v>
      </c>
      <c r="B178" s="348" t="s">
        <v>817</v>
      </c>
      <c r="C178" s="345" t="s">
        <v>816</v>
      </c>
      <c r="D178" s="336"/>
      <c r="E178" s="336"/>
      <c r="F178" s="341" t="s">
        <v>806</v>
      </c>
      <c r="G178" s="341" t="s">
        <v>806</v>
      </c>
      <c r="H178" s="341" t="s">
        <v>806</v>
      </c>
      <c r="I178" s="334" t="s">
        <v>336</v>
      </c>
      <c r="J178" s="334" t="s">
        <v>336</v>
      </c>
      <c r="K178" s="333" t="s">
        <v>336</v>
      </c>
      <c r="L178" s="342"/>
      <c r="M178" s="344"/>
      <c r="N178" s="343"/>
      <c r="O178" s="342"/>
      <c r="P178" s="342"/>
      <c r="Q178" s="342"/>
    </row>
    <row r="179" spans="1:17" ht="390" x14ac:dyDescent="0.2">
      <c r="A179" s="350" t="s">
        <v>862</v>
      </c>
      <c r="B179" s="348" t="s">
        <v>817</v>
      </c>
      <c r="C179" s="345" t="s">
        <v>816</v>
      </c>
      <c r="D179" s="336"/>
      <c r="E179" s="336"/>
      <c r="F179" s="335" t="s">
        <v>792</v>
      </c>
      <c r="G179" s="335" t="s">
        <v>791</v>
      </c>
      <c r="H179" s="335" t="s">
        <v>815</v>
      </c>
      <c r="I179" s="334" t="s">
        <v>336</v>
      </c>
      <c r="J179" s="334" t="s">
        <v>336</v>
      </c>
      <c r="K179" s="333" t="s">
        <v>336</v>
      </c>
      <c r="L179" s="342"/>
      <c r="M179" s="344"/>
      <c r="N179" s="343"/>
      <c r="O179" s="342"/>
      <c r="P179" s="342"/>
      <c r="Q179" s="342"/>
    </row>
    <row r="180" spans="1:17" ht="390" x14ac:dyDescent="0.2">
      <c r="A180" s="350" t="s">
        <v>862</v>
      </c>
      <c r="B180" s="348" t="s">
        <v>817</v>
      </c>
      <c r="C180" s="345" t="s">
        <v>816</v>
      </c>
      <c r="D180" s="336"/>
      <c r="E180" s="336"/>
      <c r="F180" s="335" t="s">
        <v>792</v>
      </c>
      <c r="G180" s="335" t="s">
        <v>791</v>
      </c>
      <c r="H180" s="335" t="s">
        <v>815</v>
      </c>
      <c r="I180" s="347" t="s">
        <v>789</v>
      </c>
      <c r="J180" s="347" t="s">
        <v>788</v>
      </c>
      <c r="K180" s="346" t="s">
        <v>865</v>
      </c>
      <c r="L180" s="332" t="s">
        <v>864</v>
      </c>
      <c r="M180" s="331" t="s">
        <v>754</v>
      </c>
      <c r="N180" s="330" t="s">
        <v>863</v>
      </c>
      <c r="O180" s="329">
        <v>4</v>
      </c>
      <c r="P180" s="329">
        <v>3</v>
      </c>
      <c r="Q180" s="328">
        <v>0.75</v>
      </c>
    </row>
    <row r="181" spans="1:17" ht="390" x14ac:dyDescent="0.2">
      <c r="A181" s="350" t="s">
        <v>862</v>
      </c>
      <c r="B181" s="348" t="s">
        <v>817</v>
      </c>
      <c r="C181" s="345" t="s">
        <v>816</v>
      </c>
      <c r="D181" s="336"/>
      <c r="E181" s="336"/>
      <c r="F181" s="335" t="s">
        <v>792</v>
      </c>
      <c r="G181" s="335" t="s">
        <v>791</v>
      </c>
      <c r="H181" s="335" t="s">
        <v>815</v>
      </c>
      <c r="I181" s="347" t="s">
        <v>789</v>
      </c>
      <c r="J181" s="347" t="s">
        <v>788</v>
      </c>
      <c r="K181" s="346" t="s">
        <v>865</v>
      </c>
      <c r="L181" s="332" t="s">
        <v>864</v>
      </c>
      <c r="M181" s="331" t="s">
        <v>754</v>
      </c>
      <c r="N181" s="330" t="s">
        <v>863</v>
      </c>
      <c r="O181" s="329">
        <v>4</v>
      </c>
      <c r="P181" s="329">
        <v>3</v>
      </c>
      <c r="Q181" s="328">
        <v>0.75</v>
      </c>
    </row>
    <row r="182" spans="1:17" ht="390" x14ac:dyDescent="0.2">
      <c r="A182" s="350" t="s">
        <v>862</v>
      </c>
      <c r="B182" s="348" t="s">
        <v>817</v>
      </c>
      <c r="C182" s="345" t="s">
        <v>816</v>
      </c>
      <c r="D182" s="336"/>
      <c r="E182" s="336"/>
      <c r="F182" s="341" t="s">
        <v>806</v>
      </c>
      <c r="G182" s="341" t="s">
        <v>806</v>
      </c>
      <c r="H182" s="341" t="s">
        <v>806</v>
      </c>
      <c r="I182" s="334" t="s">
        <v>336</v>
      </c>
      <c r="J182" s="334" t="s">
        <v>336</v>
      </c>
      <c r="K182" s="333" t="s">
        <v>336</v>
      </c>
      <c r="L182" s="342"/>
      <c r="M182" s="344"/>
      <c r="N182" s="343"/>
      <c r="O182" s="342"/>
      <c r="P182" s="342"/>
      <c r="Q182" s="342"/>
    </row>
    <row r="183" spans="1:17" ht="390" x14ac:dyDescent="0.2">
      <c r="A183" s="350" t="s">
        <v>862</v>
      </c>
      <c r="B183" s="348" t="s">
        <v>817</v>
      </c>
      <c r="C183" s="345" t="s">
        <v>816</v>
      </c>
      <c r="D183" s="336"/>
      <c r="E183" s="336"/>
      <c r="F183" s="341" t="s">
        <v>806</v>
      </c>
      <c r="G183" s="341" t="s">
        <v>806</v>
      </c>
      <c r="H183" s="341" t="s">
        <v>806</v>
      </c>
      <c r="I183" s="334" t="s">
        <v>336</v>
      </c>
      <c r="J183" s="334" t="s">
        <v>336</v>
      </c>
      <c r="K183" s="333" t="s">
        <v>336</v>
      </c>
      <c r="L183" s="342"/>
      <c r="M183" s="344"/>
      <c r="N183" s="343"/>
      <c r="O183" s="342"/>
      <c r="P183" s="342"/>
      <c r="Q183" s="342"/>
    </row>
    <row r="184" spans="1:17" ht="390" x14ac:dyDescent="0.2">
      <c r="A184" s="350" t="s">
        <v>862</v>
      </c>
      <c r="B184" s="348" t="s">
        <v>817</v>
      </c>
      <c r="C184" s="345" t="s">
        <v>816</v>
      </c>
      <c r="D184" s="336"/>
      <c r="E184" s="336"/>
      <c r="F184" s="341" t="s">
        <v>806</v>
      </c>
      <c r="G184" s="341" t="s">
        <v>806</v>
      </c>
      <c r="H184" s="341" t="s">
        <v>806</v>
      </c>
      <c r="I184" s="334" t="s">
        <v>336</v>
      </c>
      <c r="J184" s="334" t="s">
        <v>336</v>
      </c>
      <c r="K184" s="333" t="s">
        <v>336</v>
      </c>
      <c r="L184" s="342"/>
      <c r="M184" s="344"/>
      <c r="N184" s="343"/>
      <c r="O184" s="342"/>
      <c r="P184" s="342"/>
      <c r="Q184" s="342"/>
    </row>
    <row r="185" spans="1:17" ht="156" x14ac:dyDescent="0.2">
      <c r="A185" s="350" t="s">
        <v>862</v>
      </c>
      <c r="B185" s="338" t="s">
        <v>800</v>
      </c>
      <c r="C185" s="337" t="s">
        <v>861</v>
      </c>
      <c r="D185" s="336"/>
      <c r="E185" s="336"/>
      <c r="F185" s="341" t="s">
        <v>806</v>
      </c>
      <c r="G185" s="341" t="s">
        <v>806</v>
      </c>
      <c r="H185" s="341" t="s">
        <v>806</v>
      </c>
      <c r="I185" s="347" t="s">
        <v>789</v>
      </c>
      <c r="J185" s="347" t="s">
        <v>788</v>
      </c>
      <c r="K185" s="346" t="s">
        <v>860</v>
      </c>
      <c r="L185" s="332" t="s">
        <v>859</v>
      </c>
      <c r="M185" s="331" t="s">
        <v>765</v>
      </c>
      <c r="N185" s="351" t="s">
        <v>778</v>
      </c>
      <c r="O185" s="329">
        <v>1</v>
      </c>
      <c r="P185" s="329">
        <v>1</v>
      </c>
      <c r="Q185" s="328">
        <v>1</v>
      </c>
    </row>
    <row r="186" spans="1:17" ht="165" x14ac:dyDescent="0.2">
      <c r="A186" s="350" t="s">
        <v>856</v>
      </c>
      <c r="B186" s="338" t="s">
        <v>808</v>
      </c>
      <c r="C186" s="337" t="s">
        <v>858</v>
      </c>
      <c r="D186" s="336"/>
      <c r="E186" s="336"/>
      <c r="F186" s="341" t="s">
        <v>806</v>
      </c>
      <c r="G186" s="341" t="s">
        <v>806</v>
      </c>
      <c r="H186" s="341" t="s">
        <v>806</v>
      </c>
      <c r="I186" s="334" t="s">
        <v>789</v>
      </c>
      <c r="J186" s="334" t="s">
        <v>788</v>
      </c>
      <c r="K186" s="333" t="s">
        <v>824</v>
      </c>
      <c r="L186" s="332" t="s">
        <v>823</v>
      </c>
      <c r="M186" s="331" t="s">
        <v>750</v>
      </c>
      <c r="N186" s="330" t="s">
        <v>767</v>
      </c>
      <c r="O186" s="329">
        <v>2</v>
      </c>
      <c r="P186" s="329">
        <v>1</v>
      </c>
      <c r="Q186" s="328">
        <v>0.5</v>
      </c>
    </row>
    <row r="187" spans="1:17" ht="390" x14ac:dyDescent="0.2">
      <c r="A187" s="350" t="s">
        <v>856</v>
      </c>
      <c r="B187" s="338" t="s">
        <v>800</v>
      </c>
      <c r="C187" s="337" t="s">
        <v>835</v>
      </c>
      <c r="D187" s="336"/>
      <c r="E187" s="336"/>
      <c r="F187" s="341" t="s">
        <v>806</v>
      </c>
      <c r="G187" s="341" t="s">
        <v>806</v>
      </c>
      <c r="H187" s="341" t="s">
        <v>806</v>
      </c>
      <c r="I187" s="334" t="s">
        <v>336</v>
      </c>
      <c r="J187" s="334" t="s">
        <v>336</v>
      </c>
      <c r="K187" s="333" t="s">
        <v>336</v>
      </c>
      <c r="L187" s="342"/>
      <c r="M187" s="344"/>
      <c r="N187" s="343"/>
      <c r="O187" s="342"/>
      <c r="P187" s="342"/>
      <c r="Q187" s="342"/>
    </row>
    <row r="188" spans="1:17" ht="390" x14ac:dyDescent="0.2">
      <c r="A188" s="350" t="s">
        <v>856</v>
      </c>
      <c r="B188" s="338" t="s">
        <v>800</v>
      </c>
      <c r="C188" s="337" t="s">
        <v>835</v>
      </c>
      <c r="D188" s="336"/>
      <c r="E188" s="336"/>
      <c r="F188" s="341" t="s">
        <v>806</v>
      </c>
      <c r="G188" s="341" t="s">
        <v>806</v>
      </c>
      <c r="H188" s="341" t="s">
        <v>806</v>
      </c>
      <c r="I188" s="334" t="s">
        <v>336</v>
      </c>
      <c r="J188" s="334" t="s">
        <v>336</v>
      </c>
      <c r="K188" s="333" t="s">
        <v>336</v>
      </c>
      <c r="L188" s="342"/>
      <c r="M188" s="344"/>
      <c r="N188" s="343"/>
      <c r="O188" s="342"/>
      <c r="P188" s="342"/>
      <c r="Q188" s="342"/>
    </row>
    <row r="189" spans="1:17" ht="390" x14ac:dyDescent="0.2">
      <c r="A189" s="350" t="s">
        <v>856</v>
      </c>
      <c r="B189" s="338" t="s">
        <v>800</v>
      </c>
      <c r="C189" s="337" t="s">
        <v>835</v>
      </c>
      <c r="D189" s="336"/>
      <c r="E189" s="336"/>
      <c r="F189" s="341" t="s">
        <v>806</v>
      </c>
      <c r="G189" s="341" t="s">
        <v>806</v>
      </c>
      <c r="H189" s="341" t="s">
        <v>806</v>
      </c>
      <c r="I189" s="334" t="s">
        <v>336</v>
      </c>
      <c r="J189" s="334" t="s">
        <v>336</v>
      </c>
      <c r="K189" s="333" t="s">
        <v>336</v>
      </c>
      <c r="L189" s="342"/>
      <c r="M189" s="344"/>
      <c r="N189" s="343"/>
      <c r="O189" s="342"/>
      <c r="P189" s="342"/>
      <c r="Q189" s="342"/>
    </row>
    <row r="190" spans="1:17" ht="390" x14ac:dyDescent="0.2">
      <c r="A190" s="350" t="s">
        <v>856</v>
      </c>
      <c r="B190" s="338" t="s">
        <v>800</v>
      </c>
      <c r="C190" s="337" t="s">
        <v>835</v>
      </c>
      <c r="D190" s="336"/>
      <c r="E190" s="336"/>
      <c r="F190" s="341" t="s">
        <v>806</v>
      </c>
      <c r="G190" s="341" t="s">
        <v>806</v>
      </c>
      <c r="H190" s="341" t="s">
        <v>806</v>
      </c>
      <c r="I190" s="334" t="s">
        <v>336</v>
      </c>
      <c r="J190" s="334" t="s">
        <v>336</v>
      </c>
      <c r="K190" s="333" t="s">
        <v>336</v>
      </c>
      <c r="L190" s="342"/>
      <c r="M190" s="344"/>
      <c r="N190" s="343"/>
      <c r="O190" s="342"/>
      <c r="P190" s="342"/>
      <c r="Q190" s="342"/>
    </row>
    <row r="191" spans="1:17" ht="390" x14ac:dyDescent="0.2">
      <c r="A191" s="350" t="s">
        <v>856</v>
      </c>
      <c r="B191" s="338" t="s">
        <v>825</v>
      </c>
      <c r="C191" s="337" t="s">
        <v>857</v>
      </c>
      <c r="D191" s="336"/>
      <c r="E191" s="336"/>
      <c r="F191" s="341" t="s">
        <v>806</v>
      </c>
      <c r="G191" s="341" t="s">
        <v>806</v>
      </c>
      <c r="H191" s="341" t="s">
        <v>806</v>
      </c>
      <c r="I191" s="334" t="s">
        <v>336</v>
      </c>
      <c r="J191" s="334" t="s">
        <v>336</v>
      </c>
      <c r="K191" s="333" t="s">
        <v>336</v>
      </c>
      <c r="L191" s="342"/>
      <c r="M191" s="344"/>
      <c r="N191" s="343"/>
      <c r="O191" s="342"/>
      <c r="P191" s="342"/>
      <c r="Q191" s="342"/>
    </row>
    <row r="192" spans="1:17" ht="330" x14ac:dyDescent="0.2">
      <c r="A192" s="350" t="s">
        <v>856</v>
      </c>
      <c r="B192" s="338" t="s">
        <v>825</v>
      </c>
      <c r="C192" s="345" t="s">
        <v>793</v>
      </c>
      <c r="D192" s="336"/>
      <c r="E192" s="336"/>
      <c r="F192" s="335" t="s">
        <v>792</v>
      </c>
      <c r="G192" s="335" t="s">
        <v>791</v>
      </c>
      <c r="H192" s="335" t="s">
        <v>828</v>
      </c>
      <c r="I192" s="334" t="s">
        <v>854</v>
      </c>
      <c r="J192" s="334" t="s">
        <v>853</v>
      </c>
      <c r="K192" s="333" t="s">
        <v>852</v>
      </c>
      <c r="L192" s="342"/>
      <c r="M192" s="344"/>
      <c r="N192" s="343"/>
      <c r="O192" s="342"/>
      <c r="P192" s="342"/>
      <c r="Q192" s="342"/>
    </row>
    <row r="193" spans="1:17" ht="330" x14ac:dyDescent="0.2">
      <c r="A193" s="350" t="s">
        <v>856</v>
      </c>
      <c r="B193" s="338" t="s">
        <v>825</v>
      </c>
      <c r="C193" s="345" t="s">
        <v>793</v>
      </c>
      <c r="D193" s="336"/>
      <c r="E193" s="336"/>
      <c r="F193" s="335" t="s">
        <v>792</v>
      </c>
      <c r="G193" s="335" t="s">
        <v>791</v>
      </c>
      <c r="H193" s="335" t="s">
        <v>855</v>
      </c>
      <c r="I193" s="334" t="s">
        <v>336</v>
      </c>
      <c r="J193" s="334" t="s">
        <v>336</v>
      </c>
      <c r="K193" s="333" t="s">
        <v>336</v>
      </c>
      <c r="L193" s="342"/>
      <c r="M193" s="344"/>
      <c r="N193" s="343"/>
      <c r="O193" s="342"/>
      <c r="P193" s="342"/>
      <c r="Q193" s="342"/>
    </row>
    <row r="194" spans="1:17" ht="330" x14ac:dyDescent="0.2">
      <c r="A194" s="350" t="s">
        <v>856</v>
      </c>
      <c r="B194" s="338" t="s">
        <v>825</v>
      </c>
      <c r="C194" s="345" t="s">
        <v>793</v>
      </c>
      <c r="D194" s="336"/>
      <c r="E194" s="336"/>
      <c r="F194" s="335" t="s">
        <v>792</v>
      </c>
      <c r="G194" s="335" t="s">
        <v>791</v>
      </c>
      <c r="H194" s="335" t="s">
        <v>828</v>
      </c>
      <c r="I194" s="334" t="s">
        <v>336</v>
      </c>
      <c r="J194" s="334" t="s">
        <v>336</v>
      </c>
      <c r="K194" s="333" t="s">
        <v>336</v>
      </c>
      <c r="L194" s="342"/>
      <c r="M194" s="344"/>
      <c r="N194" s="343"/>
      <c r="O194" s="342"/>
      <c r="P194" s="342"/>
      <c r="Q194" s="342"/>
    </row>
    <row r="195" spans="1:17" ht="330" x14ac:dyDescent="0.2">
      <c r="A195" s="350" t="s">
        <v>856</v>
      </c>
      <c r="B195" s="338" t="s">
        <v>825</v>
      </c>
      <c r="C195" s="345" t="s">
        <v>793</v>
      </c>
      <c r="D195" s="336"/>
      <c r="E195" s="336"/>
      <c r="F195" s="335" t="s">
        <v>792</v>
      </c>
      <c r="G195" s="335" t="s">
        <v>791</v>
      </c>
      <c r="H195" s="335" t="s">
        <v>855</v>
      </c>
      <c r="I195" s="334" t="s">
        <v>336</v>
      </c>
      <c r="J195" s="334" t="s">
        <v>336</v>
      </c>
      <c r="K195" s="333" t="s">
        <v>336</v>
      </c>
      <c r="L195" s="342"/>
      <c r="M195" s="344"/>
      <c r="N195" s="343"/>
      <c r="O195" s="342"/>
      <c r="P195" s="342"/>
      <c r="Q195" s="342"/>
    </row>
    <row r="196" spans="1:17" ht="330" x14ac:dyDescent="0.2">
      <c r="A196" s="350" t="s">
        <v>856</v>
      </c>
      <c r="B196" s="338" t="s">
        <v>825</v>
      </c>
      <c r="C196" s="345" t="s">
        <v>793</v>
      </c>
      <c r="D196" s="336"/>
      <c r="E196" s="336"/>
      <c r="F196" s="335" t="s">
        <v>792</v>
      </c>
      <c r="G196" s="335" t="s">
        <v>791</v>
      </c>
      <c r="H196" s="335" t="s">
        <v>828</v>
      </c>
      <c r="I196" s="334" t="s">
        <v>336</v>
      </c>
      <c r="J196" s="334" t="s">
        <v>336</v>
      </c>
      <c r="K196" s="333" t="s">
        <v>336</v>
      </c>
      <c r="L196" s="342"/>
      <c r="M196" s="344"/>
      <c r="N196" s="343"/>
      <c r="O196" s="342"/>
      <c r="P196" s="342"/>
      <c r="Q196" s="342"/>
    </row>
    <row r="197" spans="1:17" ht="330" x14ac:dyDescent="0.2">
      <c r="A197" s="350" t="s">
        <v>856</v>
      </c>
      <c r="B197" s="338" t="s">
        <v>825</v>
      </c>
      <c r="C197" s="345" t="s">
        <v>793</v>
      </c>
      <c r="D197" s="336"/>
      <c r="E197" s="336"/>
      <c r="F197" s="335" t="s">
        <v>792</v>
      </c>
      <c r="G197" s="335" t="s">
        <v>791</v>
      </c>
      <c r="H197" s="335" t="s">
        <v>855</v>
      </c>
      <c r="I197" s="334" t="s">
        <v>854</v>
      </c>
      <c r="J197" s="334" t="s">
        <v>853</v>
      </c>
      <c r="K197" s="333" t="s">
        <v>852</v>
      </c>
      <c r="L197" s="342"/>
      <c r="M197" s="344"/>
      <c r="N197" s="343"/>
      <c r="O197" s="342"/>
      <c r="P197" s="342"/>
      <c r="Q197" s="342"/>
    </row>
    <row r="198" spans="1:17" ht="105" x14ac:dyDescent="0.2">
      <c r="A198" s="350" t="s">
        <v>826</v>
      </c>
      <c r="B198" s="338" t="s">
        <v>808</v>
      </c>
      <c r="C198" s="345" t="s">
        <v>814</v>
      </c>
      <c r="D198" s="336"/>
      <c r="E198" s="336"/>
      <c r="F198" s="341" t="s">
        <v>806</v>
      </c>
      <c r="G198" s="341" t="s">
        <v>806</v>
      </c>
      <c r="H198" s="341" t="s">
        <v>806</v>
      </c>
      <c r="I198" s="334" t="s">
        <v>336</v>
      </c>
      <c r="J198" s="334" t="s">
        <v>336</v>
      </c>
      <c r="K198" s="333" t="s">
        <v>336</v>
      </c>
      <c r="L198" s="342"/>
      <c r="M198" s="344"/>
      <c r="N198" s="343"/>
      <c r="O198" s="342"/>
      <c r="P198" s="342"/>
      <c r="Q198" s="342"/>
    </row>
    <row r="199" spans="1:17" ht="315" x14ac:dyDescent="0.2">
      <c r="A199" s="350" t="s">
        <v>826</v>
      </c>
      <c r="B199" s="338" t="s">
        <v>810</v>
      </c>
      <c r="C199" s="345" t="s">
        <v>851</v>
      </c>
      <c r="D199" s="336"/>
      <c r="E199" s="336"/>
      <c r="F199" s="341" t="s">
        <v>806</v>
      </c>
      <c r="G199" s="341" t="s">
        <v>806</v>
      </c>
      <c r="H199" s="341" t="s">
        <v>806</v>
      </c>
      <c r="I199" s="334" t="s">
        <v>789</v>
      </c>
      <c r="J199" s="334" t="s">
        <v>788</v>
      </c>
      <c r="K199" s="333" t="s">
        <v>850</v>
      </c>
      <c r="L199" s="332" t="s">
        <v>849</v>
      </c>
      <c r="M199" s="331" t="s">
        <v>762</v>
      </c>
      <c r="N199" s="330" t="s">
        <v>768</v>
      </c>
      <c r="O199" s="340">
        <v>3</v>
      </c>
      <c r="P199" s="340">
        <v>2</v>
      </c>
      <c r="Q199" s="328">
        <v>0.66666666666666663</v>
      </c>
    </row>
    <row r="200" spans="1:17" ht="345" x14ac:dyDescent="0.2">
      <c r="A200" s="350" t="s">
        <v>826</v>
      </c>
      <c r="B200" s="338" t="s">
        <v>810</v>
      </c>
      <c r="C200" s="345" t="s">
        <v>809</v>
      </c>
      <c r="D200" s="336"/>
      <c r="E200" s="336"/>
      <c r="F200" s="341" t="s">
        <v>806</v>
      </c>
      <c r="G200" s="341" t="s">
        <v>806</v>
      </c>
      <c r="H200" s="341" t="s">
        <v>806</v>
      </c>
      <c r="I200" s="334" t="s">
        <v>789</v>
      </c>
      <c r="J200" s="334" t="s">
        <v>788</v>
      </c>
      <c r="K200" s="333" t="s">
        <v>850</v>
      </c>
      <c r="L200" s="332" t="s">
        <v>849</v>
      </c>
      <c r="M200" s="331" t="s">
        <v>762</v>
      </c>
      <c r="N200" s="330" t="s">
        <v>768</v>
      </c>
      <c r="O200" s="340">
        <v>3</v>
      </c>
      <c r="P200" s="340">
        <v>2</v>
      </c>
      <c r="Q200" s="328">
        <v>0.66666666666666663</v>
      </c>
    </row>
    <row r="201" spans="1:17" ht="345" x14ac:dyDescent="0.2">
      <c r="A201" s="350" t="s">
        <v>826</v>
      </c>
      <c r="B201" s="338" t="s">
        <v>810</v>
      </c>
      <c r="C201" s="345" t="s">
        <v>809</v>
      </c>
      <c r="D201" s="336"/>
      <c r="E201" s="336"/>
      <c r="F201" s="341" t="s">
        <v>806</v>
      </c>
      <c r="G201" s="341" t="s">
        <v>806</v>
      </c>
      <c r="H201" s="341" t="s">
        <v>806</v>
      </c>
      <c r="I201" s="334" t="s">
        <v>848</v>
      </c>
      <c r="J201" s="334" t="s">
        <v>847</v>
      </c>
      <c r="K201" s="333" t="s">
        <v>846</v>
      </c>
      <c r="L201" s="342"/>
      <c r="M201" s="344"/>
      <c r="N201" s="343"/>
      <c r="O201" s="342"/>
      <c r="P201" s="342"/>
      <c r="Q201" s="342"/>
    </row>
    <row r="202" spans="1:17" ht="345" x14ac:dyDescent="0.2">
      <c r="A202" s="350" t="s">
        <v>826</v>
      </c>
      <c r="B202" s="338" t="s">
        <v>810</v>
      </c>
      <c r="C202" s="345" t="s">
        <v>809</v>
      </c>
      <c r="D202" s="336"/>
      <c r="E202" s="336"/>
      <c r="F202" s="341" t="s">
        <v>806</v>
      </c>
      <c r="G202" s="341" t="s">
        <v>806</v>
      </c>
      <c r="H202" s="341" t="s">
        <v>806</v>
      </c>
      <c r="I202" s="334" t="s">
        <v>848</v>
      </c>
      <c r="J202" s="334" t="s">
        <v>847</v>
      </c>
      <c r="K202" s="333" t="s">
        <v>846</v>
      </c>
      <c r="L202" s="342"/>
      <c r="M202" s="344"/>
      <c r="N202" s="343"/>
      <c r="O202" s="342"/>
      <c r="P202" s="342"/>
      <c r="Q202" s="342"/>
    </row>
    <row r="203" spans="1:17" ht="345" x14ac:dyDescent="0.2">
      <c r="A203" s="350" t="s">
        <v>826</v>
      </c>
      <c r="B203" s="338" t="s">
        <v>810</v>
      </c>
      <c r="C203" s="345" t="s">
        <v>809</v>
      </c>
      <c r="D203" s="336"/>
      <c r="E203" s="336"/>
      <c r="F203" s="341" t="s">
        <v>806</v>
      </c>
      <c r="G203" s="341" t="s">
        <v>806</v>
      </c>
      <c r="H203" s="341" t="s">
        <v>806</v>
      </c>
      <c r="I203" s="334" t="s">
        <v>848</v>
      </c>
      <c r="J203" s="334" t="s">
        <v>847</v>
      </c>
      <c r="K203" s="333" t="s">
        <v>846</v>
      </c>
      <c r="L203" s="342"/>
      <c r="M203" s="344"/>
      <c r="N203" s="343"/>
      <c r="O203" s="342"/>
      <c r="P203" s="342"/>
      <c r="Q203" s="342"/>
    </row>
    <row r="204" spans="1:17" ht="345" x14ac:dyDescent="0.2">
      <c r="A204" s="350" t="s">
        <v>826</v>
      </c>
      <c r="B204" s="338" t="s">
        <v>810</v>
      </c>
      <c r="C204" s="345" t="s">
        <v>809</v>
      </c>
      <c r="D204" s="336"/>
      <c r="E204" s="336"/>
      <c r="F204" s="341" t="s">
        <v>806</v>
      </c>
      <c r="G204" s="341" t="s">
        <v>806</v>
      </c>
      <c r="H204" s="341" t="s">
        <v>806</v>
      </c>
      <c r="I204" s="334" t="s">
        <v>848</v>
      </c>
      <c r="J204" s="334" t="s">
        <v>847</v>
      </c>
      <c r="K204" s="333" t="s">
        <v>846</v>
      </c>
      <c r="L204" s="342"/>
      <c r="M204" s="344"/>
      <c r="N204" s="343"/>
      <c r="O204" s="342"/>
      <c r="P204" s="342"/>
      <c r="Q204" s="342"/>
    </row>
    <row r="205" spans="1:17" ht="409.5" x14ac:dyDescent="0.2">
      <c r="A205" s="350" t="s">
        <v>826</v>
      </c>
      <c r="B205" s="338" t="s">
        <v>810</v>
      </c>
      <c r="C205" s="345" t="s">
        <v>809</v>
      </c>
      <c r="D205" s="336"/>
      <c r="E205" s="336"/>
      <c r="F205" s="335" t="s">
        <v>805</v>
      </c>
      <c r="G205" s="335" t="s">
        <v>804</v>
      </c>
      <c r="H205" s="335" t="s">
        <v>813</v>
      </c>
      <c r="I205" s="347" t="s">
        <v>789</v>
      </c>
      <c r="J205" s="347" t="s">
        <v>788</v>
      </c>
      <c r="K205" s="346" t="s">
        <v>812</v>
      </c>
      <c r="L205" s="332" t="s">
        <v>811</v>
      </c>
      <c r="M205" s="331" t="s">
        <v>756</v>
      </c>
      <c r="N205" s="330" t="s">
        <v>784</v>
      </c>
      <c r="O205" s="340">
        <v>4</v>
      </c>
      <c r="P205" s="340">
        <v>3</v>
      </c>
      <c r="Q205" s="328">
        <v>0.75</v>
      </c>
    </row>
    <row r="206" spans="1:17" ht="409.5" x14ac:dyDescent="0.2">
      <c r="A206" s="350" t="s">
        <v>826</v>
      </c>
      <c r="B206" s="338" t="s">
        <v>810</v>
      </c>
      <c r="C206" s="345" t="s">
        <v>809</v>
      </c>
      <c r="D206" s="336"/>
      <c r="E206" s="336"/>
      <c r="F206" s="335" t="s">
        <v>805</v>
      </c>
      <c r="G206" s="335" t="s">
        <v>804</v>
      </c>
      <c r="H206" s="335" t="s">
        <v>813</v>
      </c>
      <c r="I206" s="347" t="s">
        <v>789</v>
      </c>
      <c r="J206" s="347" t="s">
        <v>788</v>
      </c>
      <c r="K206" s="346" t="s">
        <v>812</v>
      </c>
      <c r="L206" s="332" t="s">
        <v>811</v>
      </c>
      <c r="M206" s="331" t="s">
        <v>756</v>
      </c>
      <c r="N206" s="330" t="s">
        <v>784</v>
      </c>
      <c r="O206" s="340">
        <v>4</v>
      </c>
      <c r="P206" s="340">
        <v>3</v>
      </c>
      <c r="Q206" s="328">
        <v>0.75</v>
      </c>
    </row>
    <row r="207" spans="1:17" ht="409.5" x14ac:dyDescent="0.2">
      <c r="A207" s="350" t="s">
        <v>826</v>
      </c>
      <c r="B207" s="338" t="s">
        <v>810</v>
      </c>
      <c r="C207" s="345" t="s">
        <v>809</v>
      </c>
      <c r="D207" s="336"/>
      <c r="E207" s="336"/>
      <c r="F207" s="335" t="s">
        <v>805</v>
      </c>
      <c r="G207" s="335" t="s">
        <v>804</v>
      </c>
      <c r="H207" s="335" t="s">
        <v>813</v>
      </c>
      <c r="I207" s="347" t="s">
        <v>789</v>
      </c>
      <c r="J207" s="347" t="s">
        <v>788</v>
      </c>
      <c r="K207" s="346" t="s">
        <v>812</v>
      </c>
      <c r="L207" s="332" t="s">
        <v>811</v>
      </c>
      <c r="M207" s="331" t="s">
        <v>756</v>
      </c>
      <c r="N207" s="330" t="s">
        <v>784</v>
      </c>
      <c r="O207" s="340">
        <v>4</v>
      </c>
      <c r="P207" s="340">
        <v>3</v>
      </c>
      <c r="Q207" s="328">
        <v>0.75</v>
      </c>
    </row>
    <row r="208" spans="1:17" ht="285" x14ac:dyDescent="0.2">
      <c r="A208" s="350" t="s">
        <v>826</v>
      </c>
      <c r="B208" s="338" t="s">
        <v>810</v>
      </c>
      <c r="C208" s="345" t="s">
        <v>845</v>
      </c>
      <c r="D208" s="336"/>
      <c r="E208" s="336"/>
      <c r="F208" s="341" t="s">
        <v>806</v>
      </c>
      <c r="G208" s="341" t="s">
        <v>806</v>
      </c>
      <c r="H208" s="341" t="s">
        <v>806</v>
      </c>
      <c r="I208" s="334" t="s">
        <v>336</v>
      </c>
      <c r="J208" s="334" t="s">
        <v>336</v>
      </c>
      <c r="K208" s="333" t="s">
        <v>336</v>
      </c>
      <c r="L208" s="342"/>
      <c r="M208" s="344"/>
      <c r="N208" s="343"/>
      <c r="O208" s="342"/>
      <c r="P208" s="342"/>
      <c r="Q208" s="342"/>
    </row>
    <row r="209" spans="1:17" ht="345" x14ac:dyDescent="0.2">
      <c r="A209" s="350" t="s">
        <v>826</v>
      </c>
      <c r="B209" s="338" t="s">
        <v>810</v>
      </c>
      <c r="C209" s="345" t="s">
        <v>809</v>
      </c>
      <c r="D209" s="336"/>
      <c r="E209" s="336"/>
      <c r="F209" s="335" t="s">
        <v>792</v>
      </c>
      <c r="G209" s="335" t="s">
        <v>791</v>
      </c>
      <c r="H209" s="335" t="s">
        <v>844</v>
      </c>
      <c r="I209" s="334" t="s">
        <v>336</v>
      </c>
      <c r="J209" s="334" t="s">
        <v>336</v>
      </c>
      <c r="K209" s="333" t="s">
        <v>336</v>
      </c>
      <c r="L209" s="342"/>
      <c r="M209" s="344"/>
      <c r="N209" s="343"/>
      <c r="O209" s="342"/>
      <c r="P209" s="342"/>
      <c r="Q209" s="342"/>
    </row>
    <row r="210" spans="1:17" ht="345" x14ac:dyDescent="0.2">
      <c r="A210" s="350" t="s">
        <v>826</v>
      </c>
      <c r="B210" s="338" t="s">
        <v>810</v>
      </c>
      <c r="C210" s="345" t="s">
        <v>809</v>
      </c>
      <c r="D210" s="336"/>
      <c r="E210" s="336"/>
      <c r="F210" s="335" t="s">
        <v>792</v>
      </c>
      <c r="G210" s="335" t="s">
        <v>791</v>
      </c>
      <c r="H210" s="335" t="s">
        <v>844</v>
      </c>
      <c r="I210" s="334" t="s">
        <v>336</v>
      </c>
      <c r="J210" s="334" t="s">
        <v>336</v>
      </c>
      <c r="K210" s="333" t="s">
        <v>336</v>
      </c>
      <c r="L210" s="342"/>
      <c r="M210" s="344"/>
      <c r="N210" s="343"/>
      <c r="O210" s="342"/>
      <c r="P210" s="342"/>
      <c r="Q210" s="342"/>
    </row>
    <row r="211" spans="1:17" ht="345" x14ac:dyDescent="0.2">
      <c r="A211" s="350" t="s">
        <v>826</v>
      </c>
      <c r="B211" s="338" t="s">
        <v>810</v>
      </c>
      <c r="C211" s="345" t="s">
        <v>809</v>
      </c>
      <c r="D211" s="336"/>
      <c r="E211" s="336"/>
      <c r="F211" s="335" t="s">
        <v>792</v>
      </c>
      <c r="G211" s="335" t="s">
        <v>791</v>
      </c>
      <c r="H211" s="335" t="s">
        <v>844</v>
      </c>
      <c r="I211" s="334" t="s">
        <v>336</v>
      </c>
      <c r="J211" s="334" t="s">
        <v>336</v>
      </c>
      <c r="K211" s="333" t="s">
        <v>336</v>
      </c>
      <c r="L211" s="342"/>
      <c r="M211" s="344"/>
      <c r="N211" s="343"/>
      <c r="O211" s="342"/>
      <c r="P211" s="342"/>
      <c r="Q211" s="342"/>
    </row>
    <row r="212" spans="1:17" ht="330" x14ac:dyDescent="0.2">
      <c r="A212" s="350" t="s">
        <v>826</v>
      </c>
      <c r="B212" s="338" t="s">
        <v>810</v>
      </c>
      <c r="C212" s="337" t="s">
        <v>843</v>
      </c>
      <c r="D212" s="336"/>
      <c r="E212" s="336"/>
      <c r="F212" s="341" t="s">
        <v>806</v>
      </c>
      <c r="G212" s="341" t="s">
        <v>806</v>
      </c>
      <c r="H212" s="341" t="s">
        <v>806</v>
      </c>
      <c r="I212" s="334" t="s">
        <v>336</v>
      </c>
      <c r="J212" s="334" t="s">
        <v>336</v>
      </c>
      <c r="K212" s="333" t="s">
        <v>336</v>
      </c>
      <c r="L212" s="342"/>
      <c r="M212" s="344"/>
      <c r="N212" s="343"/>
      <c r="O212" s="342"/>
      <c r="P212" s="342"/>
      <c r="Q212" s="342"/>
    </row>
    <row r="213" spans="1:17" ht="384" x14ac:dyDescent="0.2">
      <c r="A213" s="350" t="s">
        <v>826</v>
      </c>
      <c r="B213" s="338" t="s">
        <v>810</v>
      </c>
      <c r="C213" s="345" t="s">
        <v>809</v>
      </c>
      <c r="D213" s="336"/>
      <c r="E213" s="336"/>
      <c r="F213" s="335" t="s">
        <v>840</v>
      </c>
      <c r="G213" s="335" t="s">
        <v>839</v>
      </c>
      <c r="H213" s="335" t="s">
        <v>838</v>
      </c>
      <c r="I213" s="334" t="s">
        <v>789</v>
      </c>
      <c r="J213" s="334" t="s">
        <v>788</v>
      </c>
      <c r="K213" s="333" t="s">
        <v>837</v>
      </c>
      <c r="L213" s="332" t="s">
        <v>836</v>
      </c>
      <c r="M213" s="331" t="s">
        <v>759</v>
      </c>
      <c r="N213" s="330" t="s">
        <v>782</v>
      </c>
      <c r="O213" s="329">
        <v>2</v>
      </c>
      <c r="P213" s="329">
        <v>2</v>
      </c>
      <c r="Q213" s="328">
        <v>1</v>
      </c>
    </row>
    <row r="214" spans="1:17" ht="384" x14ac:dyDescent="0.2">
      <c r="A214" s="350" t="s">
        <v>826</v>
      </c>
      <c r="B214" s="338" t="s">
        <v>810</v>
      </c>
      <c r="C214" s="345" t="s">
        <v>809</v>
      </c>
      <c r="D214" s="336"/>
      <c r="E214" s="336"/>
      <c r="F214" s="341" t="s">
        <v>806</v>
      </c>
      <c r="G214" s="341" t="s">
        <v>806</v>
      </c>
      <c r="H214" s="341" t="s">
        <v>806</v>
      </c>
      <c r="I214" s="334" t="s">
        <v>789</v>
      </c>
      <c r="J214" s="334" t="s">
        <v>842</v>
      </c>
      <c r="K214" s="333" t="s">
        <v>841</v>
      </c>
      <c r="L214" s="332" t="s">
        <v>836</v>
      </c>
      <c r="M214" s="331" t="s">
        <v>759</v>
      </c>
      <c r="N214" s="330" t="s">
        <v>782</v>
      </c>
      <c r="O214" s="329">
        <v>2</v>
      </c>
      <c r="P214" s="329">
        <v>2</v>
      </c>
      <c r="Q214" s="328">
        <v>1</v>
      </c>
    </row>
    <row r="215" spans="1:17" ht="384" x14ac:dyDescent="0.2">
      <c r="A215" s="350" t="s">
        <v>826</v>
      </c>
      <c r="B215" s="338" t="s">
        <v>810</v>
      </c>
      <c r="C215" s="345" t="s">
        <v>809</v>
      </c>
      <c r="D215" s="336"/>
      <c r="E215" s="336"/>
      <c r="F215" s="341" t="s">
        <v>806</v>
      </c>
      <c r="G215" s="341" t="s">
        <v>806</v>
      </c>
      <c r="H215" s="341" t="s">
        <v>806</v>
      </c>
      <c r="I215" s="334" t="s">
        <v>789</v>
      </c>
      <c r="J215" s="334" t="s">
        <v>788</v>
      </c>
      <c r="K215" s="333" t="s">
        <v>837</v>
      </c>
      <c r="L215" s="332" t="s">
        <v>836</v>
      </c>
      <c r="M215" s="331" t="s">
        <v>759</v>
      </c>
      <c r="N215" s="330" t="s">
        <v>782</v>
      </c>
      <c r="O215" s="329">
        <v>2</v>
      </c>
      <c r="P215" s="329">
        <v>2</v>
      </c>
      <c r="Q215" s="328">
        <v>1</v>
      </c>
    </row>
    <row r="216" spans="1:17" ht="384" x14ac:dyDescent="0.2">
      <c r="A216" s="350" t="s">
        <v>826</v>
      </c>
      <c r="B216" s="338" t="s">
        <v>810</v>
      </c>
      <c r="C216" s="345" t="s">
        <v>809</v>
      </c>
      <c r="D216" s="336"/>
      <c r="E216" s="336"/>
      <c r="F216" s="341" t="s">
        <v>806</v>
      </c>
      <c r="G216" s="341" t="s">
        <v>806</v>
      </c>
      <c r="H216" s="341" t="s">
        <v>806</v>
      </c>
      <c r="I216" s="334" t="s">
        <v>789</v>
      </c>
      <c r="J216" s="334" t="s">
        <v>788</v>
      </c>
      <c r="K216" s="333" t="s">
        <v>837</v>
      </c>
      <c r="L216" s="332" t="s">
        <v>836</v>
      </c>
      <c r="M216" s="331" t="s">
        <v>759</v>
      </c>
      <c r="N216" s="330" t="s">
        <v>782</v>
      </c>
      <c r="O216" s="329">
        <v>2</v>
      </c>
      <c r="P216" s="329">
        <v>2</v>
      </c>
      <c r="Q216" s="328">
        <v>1</v>
      </c>
    </row>
    <row r="217" spans="1:17" ht="384" x14ac:dyDescent="0.2">
      <c r="A217" s="350" t="s">
        <v>826</v>
      </c>
      <c r="B217" s="338" t="s">
        <v>810</v>
      </c>
      <c r="C217" s="345" t="s">
        <v>809</v>
      </c>
      <c r="D217" s="336"/>
      <c r="E217" s="336"/>
      <c r="F217" s="341" t="s">
        <v>806</v>
      </c>
      <c r="G217" s="341" t="s">
        <v>806</v>
      </c>
      <c r="H217" s="341" t="s">
        <v>806</v>
      </c>
      <c r="I217" s="334" t="s">
        <v>789</v>
      </c>
      <c r="J217" s="334" t="s">
        <v>788</v>
      </c>
      <c r="K217" s="333" t="s">
        <v>837</v>
      </c>
      <c r="L217" s="332" t="s">
        <v>836</v>
      </c>
      <c r="M217" s="331" t="s">
        <v>759</v>
      </c>
      <c r="N217" s="330" t="s">
        <v>782</v>
      </c>
      <c r="O217" s="329">
        <v>2</v>
      </c>
      <c r="P217" s="329">
        <v>2</v>
      </c>
      <c r="Q217" s="328">
        <v>1</v>
      </c>
    </row>
    <row r="218" spans="1:17" ht="384" x14ac:dyDescent="0.2">
      <c r="A218" s="350" t="s">
        <v>826</v>
      </c>
      <c r="B218" s="338" t="s">
        <v>810</v>
      </c>
      <c r="C218" s="345" t="s">
        <v>809</v>
      </c>
      <c r="D218" s="336"/>
      <c r="E218" s="336"/>
      <c r="F218" s="341" t="s">
        <v>806</v>
      </c>
      <c r="G218" s="341" t="s">
        <v>806</v>
      </c>
      <c r="H218" s="341" t="s">
        <v>806</v>
      </c>
      <c r="I218" s="334" t="s">
        <v>789</v>
      </c>
      <c r="J218" s="334" t="s">
        <v>842</v>
      </c>
      <c r="K218" s="333" t="s">
        <v>841</v>
      </c>
      <c r="L218" s="332" t="s">
        <v>836</v>
      </c>
      <c r="M218" s="331" t="s">
        <v>759</v>
      </c>
      <c r="N218" s="330" t="s">
        <v>782</v>
      </c>
      <c r="O218" s="329">
        <v>2</v>
      </c>
      <c r="P218" s="329">
        <v>2</v>
      </c>
      <c r="Q218" s="328">
        <v>1</v>
      </c>
    </row>
    <row r="219" spans="1:17" ht="384" x14ac:dyDescent="0.2">
      <c r="A219" s="350" t="s">
        <v>826</v>
      </c>
      <c r="B219" s="338" t="s">
        <v>810</v>
      </c>
      <c r="C219" s="345" t="s">
        <v>809</v>
      </c>
      <c r="D219" s="336"/>
      <c r="E219" s="336"/>
      <c r="F219" s="335" t="s">
        <v>840</v>
      </c>
      <c r="G219" s="335" t="s">
        <v>839</v>
      </c>
      <c r="H219" s="335" t="s">
        <v>838</v>
      </c>
      <c r="I219" s="334" t="s">
        <v>789</v>
      </c>
      <c r="J219" s="334" t="s">
        <v>788</v>
      </c>
      <c r="K219" s="333" t="s">
        <v>837</v>
      </c>
      <c r="L219" s="332" t="s">
        <v>836</v>
      </c>
      <c r="M219" s="331" t="s">
        <v>759</v>
      </c>
      <c r="N219" s="330" t="s">
        <v>782</v>
      </c>
      <c r="O219" s="329">
        <v>2</v>
      </c>
      <c r="P219" s="329">
        <v>2</v>
      </c>
      <c r="Q219" s="328">
        <v>1</v>
      </c>
    </row>
    <row r="220" spans="1:17" ht="156.75" x14ac:dyDescent="0.2">
      <c r="A220" s="350" t="s">
        <v>826</v>
      </c>
      <c r="B220" s="338" t="s">
        <v>808</v>
      </c>
      <c r="C220" s="337" t="s">
        <v>807</v>
      </c>
      <c r="D220" s="336"/>
      <c r="E220" s="336"/>
      <c r="F220" s="335" t="s">
        <v>792</v>
      </c>
      <c r="G220" s="335" t="s">
        <v>791</v>
      </c>
      <c r="H220" s="335" t="s">
        <v>790</v>
      </c>
      <c r="I220" s="334" t="s">
        <v>336</v>
      </c>
      <c r="J220" s="334" t="s">
        <v>336</v>
      </c>
      <c r="K220" s="333" t="s">
        <v>336</v>
      </c>
      <c r="L220" s="342"/>
      <c r="M220" s="344"/>
      <c r="N220" s="343"/>
      <c r="O220" s="342"/>
      <c r="P220" s="342"/>
      <c r="Q220" s="342"/>
    </row>
    <row r="221" spans="1:17" ht="330" x14ac:dyDescent="0.2">
      <c r="A221" s="350" t="s">
        <v>826</v>
      </c>
      <c r="B221" s="338" t="s">
        <v>794</v>
      </c>
      <c r="C221" s="337" t="s">
        <v>793</v>
      </c>
      <c r="D221" s="336"/>
      <c r="E221" s="336"/>
      <c r="F221" s="335" t="s">
        <v>792</v>
      </c>
      <c r="G221" s="335" t="s">
        <v>791</v>
      </c>
      <c r="H221" s="335" t="s">
        <v>790</v>
      </c>
      <c r="I221" s="334" t="s">
        <v>789</v>
      </c>
      <c r="J221" s="334" t="s">
        <v>788</v>
      </c>
      <c r="K221" s="333" t="s">
        <v>824</v>
      </c>
      <c r="L221" s="332" t="s">
        <v>823</v>
      </c>
      <c r="M221" s="331" t="s">
        <v>750</v>
      </c>
      <c r="N221" s="330" t="s">
        <v>767</v>
      </c>
      <c r="O221" s="329">
        <v>2</v>
      </c>
      <c r="P221" s="329">
        <v>1</v>
      </c>
      <c r="Q221" s="328">
        <v>0.5</v>
      </c>
    </row>
    <row r="222" spans="1:17" ht="156.75" x14ac:dyDescent="0.2">
      <c r="A222" s="350" t="s">
        <v>826</v>
      </c>
      <c r="B222" s="338" t="s">
        <v>808</v>
      </c>
      <c r="C222" s="337" t="s">
        <v>807</v>
      </c>
      <c r="D222" s="336"/>
      <c r="E222" s="336"/>
      <c r="F222" s="335" t="s">
        <v>792</v>
      </c>
      <c r="G222" s="335" t="s">
        <v>791</v>
      </c>
      <c r="H222" s="335" t="s">
        <v>790</v>
      </c>
      <c r="I222" s="334" t="s">
        <v>336</v>
      </c>
      <c r="J222" s="334" t="s">
        <v>336</v>
      </c>
      <c r="K222" s="333" t="s">
        <v>336</v>
      </c>
      <c r="L222" s="342"/>
      <c r="M222" s="344"/>
      <c r="N222" s="343"/>
      <c r="O222" s="342"/>
      <c r="P222" s="342"/>
      <c r="Q222" s="342"/>
    </row>
    <row r="223" spans="1:17" ht="330" x14ac:dyDescent="0.2">
      <c r="A223" s="350" t="s">
        <v>826</v>
      </c>
      <c r="B223" s="338" t="s">
        <v>794</v>
      </c>
      <c r="C223" s="337" t="s">
        <v>793</v>
      </c>
      <c r="D223" s="336"/>
      <c r="E223" s="336"/>
      <c r="F223" s="335" t="s">
        <v>792</v>
      </c>
      <c r="G223" s="335" t="s">
        <v>791</v>
      </c>
      <c r="H223" s="335" t="s">
        <v>790</v>
      </c>
      <c r="I223" s="347" t="s">
        <v>789</v>
      </c>
      <c r="J223" s="347" t="s">
        <v>788</v>
      </c>
      <c r="K223" s="346" t="s">
        <v>822</v>
      </c>
      <c r="L223" s="332" t="s">
        <v>821</v>
      </c>
      <c r="M223" s="331" t="s">
        <v>764</v>
      </c>
      <c r="N223" s="330" t="s">
        <v>785</v>
      </c>
      <c r="O223" s="340">
        <v>4</v>
      </c>
      <c r="P223" s="340">
        <v>4</v>
      </c>
      <c r="Q223" s="328">
        <v>1</v>
      </c>
    </row>
    <row r="224" spans="1:17" ht="330" x14ac:dyDescent="0.2">
      <c r="A224" s="350" t="s">
        <v>826</v>
      </c>
      <c r="B224" s="338" t="s">
        <v>794</v>
      </c>
      <c r="C224" s="337" t="s">
        <v>793</v>
      </c>
      <c r="D224" s="336"/>
      <c r="E224" s="336"/>
      <c r="F224" s="335" t="s">
        <v>792</v>
      </c>
      <c r="G224" s="335" t="s">
        <v>791</v>
      </c>
      <c r="H224" s="335" t="s">
        <v>790</v>
      </c>
      <c r="I224" s="347" t="s">
        <v>789</v>
      </c>
      <c r="J224" s="347" t="s">
        <v>788</v>
      </c>
      <c r="K224" s="346" t="s">
        <v>820</v>
      </c>
      <c r="L224" s="332" t="s">
        <v>819</v>
      </c>
      <c r="M224" s="331" t="s">
        <v>760</v>
      </c>
      <c r="N224" s="330" t="s">
        <v>777</v>
      </c>
      <c r="O224" s="329">
        <v>2</v>
      </c>
      <c r="P224" s="329">
        <v>2</v>
      </c>
      <c r="Q224" s="328">
        <v>1</v>
      </c>
    </row>
    <row r="225" spans="1:17" ht="409.5" x14ac:dyDescent="0.2">
      <c r="A225" s="350" t="s">
        <v>826</v>
      </c>
      <c r="B225" s="338" t="s">
        <v>800</v>
      </c>
      <c r="C225" s="337" t="s">
        <v>799</v>
      </c>
      <c r="D225" s="336"/>
      <c r="E225" s="336"/>
      <c r="F225" s="341" t="s">
        <v>792</v>
      </c>
      <c r="G225" s="341" t="s">
        <v>791</v>
      </c>
      <c r="H225" s="341" t="s">
        <v>802</v>
      </c>
      <c r="I225" s="334" t="s">
        <v>789</v>
      </c>
      <c r="J225" s="334" t="s">
        <v>788</v>
      </c>
      <c r="K225" s="333" t="s">
        <v>797</v>
      </c>
      <c r="L225" s="332" t="s">
        <v>796</v>
      </c>
      <c r="M225" s="331" t="s">
        <v>761</v>
      </c>
      <c r="N225" s="330" t="s">
        <v>783</v>
      </c>
      <c r="O225" s="340">
        <v>7</v>
      </c>
      <c r="P225" s="340">
        <v>6</v>
      </c>
      <c r="Q225" s="328">
        <v>0.8571428571428571</v>
      </c>
    </row>
    <row r="226" spans="1:17" ht="409.5" x14ac:dyDescent="0.2">
      <c r="A226" s="350" t="s">
        <v>826</v>
      </c>
      <c r="B226" s="338" t="s">
        <v>800</v>
      </c>
      <c r="C226" s="337" t="s">
        <v>799</v>
      </c>
      <c r="D226" s="336"/>
      <c r="E226" s="336"/>
      <c r="F226" s="341" t="s">
        <v>792</v>
      </c>
      <c r="G226" s="341" t="s">
        <v>791</v>
      </c>
      <c r="H226" s="335" t="s">
        <v>801</v>
      </c>
      <c r="I226" s="334" t="s">
        <v>789</v>
      </c>
      <c r="J226" s="334" t="s">
        <v>788</v>
      </c>
      <c r="K226" s="333" t="s">
        <v>797</v>
      </c>
      <c r="L226" s="332" t="s">
        <v>796</v>
      </c>
      <c r="M226" s="331" t="s">
        <v>761</v>
      </c>
      <c r="N226" s="330" t="s">
        <v>783</v>
      </c>
      <c r="O226" s="340">
        <v>7</v>
      </c>
      <c r="P226" s="340">
        <v>6</v>
      </c>
      <c r="Q226" s="328">
        <v>0.8571428571428571</v>
      </c>
    </row>
    <row r="227" spans="1:17" ht="390" x14ac:dyDescent="0.2">
      <c r="A227" s="350" t="s">
        <v>826</v>
      </c>
      <c r="B227" s="338" t="s">
        <v>800</v>
      </c>
      <c r="C227" s="337" t="s">
        <v>835</v>
      </c>
      <c r="D227" s="336"/>
      <c r="E227" s="336"/>
      <c r="F227" s="341" t="s">
        <v>806</v>
      </c>
      <c r="G227" s="341" t="s">
        <v>806</v>
      </c>
      <c r="H227" s="341" t="s">
        <v>806</v>
      </c>
      <c r="I227" s="334" t="s">
        <v>834</v>
      </c>
      <c r="J227" s="334" t="s">
        <v>833</v>
      </c>
      <c r="K227" s="333" t="s">
        <v>832</v>
      </c>
      <c r="L227" s="342"/>
      <c r="M227" s="344"/>
      <c r="N227" s="343"/>
      <c r="O227" s="342"/>
      <c r="P227" s="342"/>
      <c r="Q227" s="342"/>
    </row>
    <row r="228" spans="1:17" ht="390" x14ac:dyDescent="0.2">
      <c r="A228" s="350" t="s">
        <v>826</v>
      </c>
      <c r="B228" s="338" t="s">
        <v>800</v>
      </c>
      <c r="C228" s="337" t="s">
        <v>835</v>
      </c>
      <c r="D228" s="336"/>
      <c r="E228" s="336"/>
      <c r="F228" s="341" t="s">
        <v>806</v>
      </c>
      <c r="G228" s="341" t="s">
        <v>806</v>
      </c>
      <c r="H228" s="341" t="s">
        <v>806</v>
      </c>
      <c r="I228" s="334" t="s">
        <v>336</v>
      </c>
      <c r="J228" s="334" t="s">
        <v>336</v>
      </c>
      <c r="K228" s="333" t="s">
        <v>336</v>
      </c>
      <c r="L228" s="342"/>
      <c r="M228" s="344"/>
      <c r="N228" s="343"/>
      <c r="O228" s="342"/>
      <c r="P228" s="342"/>
      <c r="Q228" s="342"/>
    </row>
    <row r="229" spans="1:17" ht="390" x14ac:dyDescent="0.2">
      <c r="A229" s="350" t="s">
        <v>826</v>
      </c>
      <c r="B229" s="338" t="s">
        <v>800</v>
      </c>
      <c r="C229" s="337" t="s">
        <v>835</v>
      </c>
      <c r="D229" s="336"/>
      <c r="E229" s="336"/>
      <c r="F229" s="341" t="s">
        <v>806</v>
      </c>
      <c r="G229" s="341" t="s">
        <v>806</v>
      </c>
      <c r="H229" s="341" t="s">
        <v>806</v>
      </c>
      <c r="I229" s="334" t="s">
        <v>336</v>
      </c>
      <c r="J229" s="334" t="s">
        <v>336</v>
      </c>
      <c r="K229" s="333" t="s">
        <v>336</v>
      </c>
      <c r="L229" s="342"/>
      <c r="M229" s="344"/>
      <c r="N229" s="343"/>
      <c r="O229" s="342"/>
      <c r="P229" s="342"/>
      <c r="Q229" s="342"/>
    </row>
    <row r="230" spans="1:17" ht="390" x14ac:dyDescent="0.2">
      <c r="A230" s="350" t="s">
        <v>826</v>
      </c>
      <c r="B230" s="338" t="s">
        <v>800</v>
      </c>
      <c r="C230" s="337" t="s">
        <v>835</v>
      </c>
      <c r="D230" s="336"/>
      <c r="E230" s="336"/>
      <c r="F230" s="341" t="s">
        <v>806</v>
      </c>
      <c r="G230" s="341" t="s">
        <v>806</v>
      </c>
      <c r="H230" s="341" t="s">
        <v>806</v>
      </c>
      <c r="I230" s="334" t="s">
        <v>834</v>
      </c>
      <c r="J230" s="334" t="s">
        <v>833</v>
      </c>
      <c r="K230" s="333" t="s">
        <v>832</v>
      </c>
      <c r="L230" s="342"/>
      <c r="M230" s="344"/>
      <c r="N230" s="343"/>
      <c r="O230" s="342"/>
      <c r="P230" s="342"/>
      <c r="Q230" s="342"/>
    </row>
    <row r="231" spans="1:17" ht="330" x14ac:dyDescent="0.2">
      <c r="A231" s="350" t="s">
        <v>826</v>
      </c>
      <c r="B231" s="338" t="s">
        <v>794</v>
      </c>
      <c r="C231" s="337" t="s">
        <v>793</v>
      </c>
      <c r="D231" s="336"/>
      <c r="E231" s="336"/>
      <c r="F231" s="335" t="s">
        <v>805</v>
      </c>
      <c r="G231" s="335" t="s">
        <v>804</v>
      </c>
      <c r="H231" s="335" t="s">
        <v>831</v>
      </c>
      <c r="I231" s="334" t="s">
        <v>336</v>
      </c>
      <c r="J231" s="334" t="s">
        <v>336</v>
      </c>
      <c r="K231" s="333" t="s">
        <v>336</v>
      </c>
      <c r="L231" s="342"/>
      <c r="M231" s="344"/>
      <c r="N231" s="343"/>
      <c r="O231" s="342"/>
      <c r="P231" s="342"/>
      <c r="Q231" s="342"/>
    </row>
    <row r="232" spans="1:17" ht="330" x14ac:dyDescent="0.2">
      <c r="A232" s="350" t="s">
        <v>826</v>
      </c>
      <c r="B232" s="338" t="s">
        <v>794</v>
      </c>
      <c r="C232" s="337" t="s">
        <v>793</v>
      </c>
      <c r="D232" s="336"/>
      <c r="E232" s="336"/>
      <c r="F232" s="335" t="s">
        <v>805</v>
      </c>
      <c r="G232" s="335" t="s">
        <v>804</v>
      </c>
      <c r="H232" s="335" t="s">
        <v>831</v>
      </c>
      <c r="I232" s="334" t="s">
        <v>336</v>
      </c>
      <c r="J232" s="334" t="s">
        <v>336</v>
      </c>
      <c r="K232" s="333" t="s">
        <v>336</v>
      </c>
      <c r="L232" s="342"/>
      <c r="M232" s="344"/>
      <c r="N232" s="343"/>
      <c r="O232" s="342"/>
      <c r="P232" s="342"/>
      <c r="Q232" s="342"/>
    </row>
    <row r="233" spans="1:17" ht="330" x14ac:dyDescent="0.2">
      <c r="A233" s="350" t="s">
        <v>826</v>
      </c>
      <c r="B233" s="338" t="s">
        <v>794</v>
      </c>
      <c r="C233" s="337" t="s">
        <v>793</v>
      </c>
      <c r="D233" s="336"/>
      <c r="E233" s="336"/>
      <c r="F233" s="335" t="s">
        <v>792</v>
      </c>
      <c r="G233" s="335" t="s">
        <v>791</v>
      </c>
      <c r="H233" s="335" t="s">
        <v>790</v>
      </c>
      <c r="I233" s="334" t="s">
        <v>789</v>
      </c>
      <c r="J233" s="334" t="s">
        <v>788</v>
      </c>
      <c r="K233" s="333" t="s">
        <v>787</v>
      </c>
      <c r="L233" s="332" t="s">
        <v>786</v>
      </c>
      <c r="M233" s="331" t="s">
        <v>749</v>
      </c>
      <c r="N233" s="330" t="s">
        <v>780</v>
      </c>
      <c r="O233" s="329">
        <v>5</v>
      </c>
      <c r="P233" s="329">
        <v>5</v>
      </c>
      <c r="Q233" s="328">
        <v>1</v>
      </c>
    </row>
    <row r="234" spans="1:17" ht="330" x14ac:dyDescent="0.2">
      <c r="A234" s="350" t="s">
        <v>826</v>
      </c>
      <c r="B234" s="338" t="s">
        <v>830</v>
      </c>
      <c r="C234" s="345" t="s">
        <v>793</v>
      </c>
      <c r="D234" s="336"/>
      <c r="E234" s="336"/>
      <c r="F234" s="341" t="s">
        <v>806</v>
      </c>
      <c r="G234" s="341" t="s">
        <v>806</v>
      </c>
      <c r="H234" s="341" t="s">
        <v>806</v>
      </c>
      <c r="I234" s="347" t="s">
        <v>789</v>
      </c>
      <c r="J234" s="347" t="s">
        <v>788</v>
      </c>
      <c r="K234" s="346" t="s">
        <v>829</v>
      </c>
      <c r="L234" s="332" t="s">
        <v>821</v>
      </c>
      <c r="M234" s="331" t="s">
        <v>764</v>
      </c>
      <c r="N234" s="330" t="s">
        <v>785</v>
      </c>
      <c r="O234" s="340">
        <v>4</v>
      </c>
      <c r="P234" s="340">
        <v>4</v>
      </c>
      <c r="Q234" s="328">
        <v>1</v>
      </c>
    </row>
    <row r="235" spans="1:17" ht="330" x14ac:dyDescent="0.2">
      <c r="A235" s="350" t="s">
        <v>826</v>
      </c>
      <c r="B235" s="338" t="s">
        <v>830</v>
      </c>
      <c r="C235" s="345" t="s">
        <v>793</v>
      </c>
      <c r="D235" s="336"/>
      <c r="E235" s="336"/>
      <c r="F235" s="341" t="s">
        <v>806</v>
      </c>
      <c r="G235" s="341" t="s">
        <v>806</v>
      </c>
      <c r="H235" s="341" t="s">
        <v>806</v>
      </c>
      <c r="I235" s="347" t="s">
        <v>789</v>
      </c>
      <c r="J235" s="347" t="s">
        <v>788</v>
      </c>
      <c r="K235" s="346" t="s">
        <v>829</v>
      </c>
      <c r="L235" s="332" t="s">
        <v>821</v>
      </c>
      <c r="M235" s="331" t="s">
        <v>764</v>
      </c>
      <c r="N235" s="330" t="s">
        <v>785</v>
      </c>
      <c r="O235" s="340">
        <v>4</v>
      </c>
      <c r="P235" s="340">
        <v>4</v>
      </c>
      <c r="Q235" s="328">
        <v>1</v>
      </c>
    </row>
    <row r="236" spans="1:17" ht="330" x14ac:dyDescent="0.2">
      <c r="A236" s="350" t="s">
        <v>826</v>
      </c>
      <c r="B236" s="338" t="s">
        <v>830</v>
      </c>
      <c r="C236" s="345" t="s">
        <v>793</v>
      </c>
      <c r="D236" s="336"/>
      <c r="E236" s="336"/>
      <c r="F236" s="341" t="s">
        <v>806</v>
      </c>
      <c r="G236" s="341" t="s">
        <v>806</v>
      </c>
      <c r="H236" s="341" t="s">
        <v>806</v>
      </c>
      <c r="I236" s="347" t="s">
        <v>789</v>
      </c>
      <c r="J236" s="347" t="s">
        <v>788</v>
      </c>
      <c r="K236" s="346" t="s">
        <v>829</v>
      </c>
      <c r="L236" s="332" t="s">
        <v>821</v>
      </c>
      <c r="M236" s="331" t="s">
        <v>764</v>
      </c>
      <c r="N236" s="330" t="s">
        <v>785</v>
      </c>
      <c r="O236" s="340">
        <v>4</v>
      </c>
      <c r="P236" s="340">
        <v>4</v>
      </c>
      <c r="Q236" s="328">
        <v>1</v>
      </c>
    </row>
    <row r="237" spans="1:17" ht="330" x14ac:dyDescent="0.2">
      <c r="A237" s="350" t="s">
        <v>826</v>
      </c>
      <c r="B237" s="338" t="s">
        <v>830</v>
      </c>
      <c r="C237" s="345" t="s">
        <v>793</v>
      </c>
      <c r="D237" s="336"/>
      <c r="E237" s="336"/>
      <c r="F237" s="341" t="s">
        <v>806</v>
      </c>
      <c r="G237" s="341" t="s">
        <v>806</v>
      </c>
      <c r="H237" s="341" t="s">
        <v>806</v>
      </c>
      <c r="I237" s="347" t="s">
        <v>789</v>
      </c>
      <c r="J237" s="347" t="s">
        <v>788</v>
      </c>
      <c r="K237" s="346" t="s">
        <v>829</v>
      </c>
      <c r="L237" s="332" t="s">
        <v>821</v>
      </c>
      <c r="M237" s="331" t="s">
        <v>764</v>
      </c>
      <c r="N237" s="330" t="s">
        <v>785</v>
      </c>
      <c r="O237" s="340">
        <v>4</v>
      </c>
      <c r="P237" s="340">
        <v>4</v>
      </c>
      <c r="Q237" s="328">
        <v>1</v>
      </c>
    </row>
    <row r="238" spans="1:17" ht="330" x14ac:dyDescent="0.2">
      <c r="A238" s="350" t="s">
        <v>826</v>
      </c>
      <c r="B238" s="338" t="s">
        <v>825</v>
      </c>
      <c r="C238" s="345" t="s">
        <v>793</v>
      </c>
      <c r="D238" s="336"/>
      <c r="E238" s="336"/>
      <c r="F238" s="335" t="s">
        <v>792</v>
      </c>
      <c r="G238" s="335" t="s">
        <v>791</v>
      </c>
      <c r="H238" s="335" t="s">
        <v>828</v>
      </c>
      <c r="I238" s="334" t="s">
        <v>789</v>
      </c>
      <c r="J238" s="334" t="s">
        <v>788</v>
      </c>
      <c r="K238" s="333" t="s">
        <v>824</v>
      </c>
      <c r="L238" s="332" t="s">
        <v>823</v>
      </c>
      <c r="M238" s="331" t="s">
        <v>750</v>
      </c>
      <c r="N238" s="330" t="s">
        <v>767</v>
      </c>
      <c r="O238" s="329">
        <v>2</v>
      </c>
      <c r="P238" s="329">
        <v>1</v>
      </c>
      <c r="Q238" s="328">
        <v>0.5</v>
      </c>
    </row>
    <row r="239" spans="1:17" ht="330" x14ac:dyDescent="0.2">
      <c r="A239" s="350" t="s">
        <v>826</v>
      </c>
      <c r="B239" s="338" t="s">
        <v>825</v>
      </c>
      <c r="C239" s="345" t="s">
        <v>793</v>
      </c>
      <c r="D239" s="336"/>
      <c r="E239" s="336"/>
      <c r="F239" s="335" t="s">
        <v>792</v>
      </c>
      <c r="G239" s="335" t="s">
        <v>791</v>
      </c>
      <c r="H239" s="335" t="s">
        <v>828</v>
      </c>
      <c r="I239" s="334" t="s">
        <v>336</v>
      </c>
      <c r="J239" s="334" t="s">
        <v>336</v>
      </c>
      <c r="K239" s="333" t="s">
        <v>336</v>
      </c>
      <c r="L239" s="342"/>
      <c r="M239" s="344"/>
      <c r="N239" s="343"/>
      <c r="O239" s="342"/>
      <c r="P239" s="342"/>
      <c r="Q239" s="342"/>
    </row>
    <row r="240" spans="1:17" ht="330" x14ac:dyDescent="0.2">
      <c r="A240" s="350" t="s">
        <v>826</v>
      </c>
      <c r="B240" s="338" t="s">
        <v>825</v>
      </c>
      <c r="C240" s="345" t="s">
        <v>793</v>
      </c>
      <c r="D240" s="336"/>
      <c r="E240" s="336"/>
      <c r="F240" s="335" t="s">
        <v>792</v>
      </c>
      <c r="G240" s="335" t="s">
        <v>791</v>
      </c>
      <c r="H240" s="335" t="s">
        <v>828</v>
      </c>
      <c r="I240" s="334" t="s">
        <v>336</v>
      </c>
      <c r="J240" s="334" t="s">
        <v>336</v>
      </c>
      <c r="K240" s="333" t="s">
        <v>336</v>
      </c>
      <c r="L240" s="342"/>
      <c r="M240" s="344"/>
      <c r="N240" s="343"/>
      <c r="O240" s="342"/>
      <c r="P240" s="342"/>
      <c r="Q240" s="342"/>
    </row>
    <row r="241" spans="1:17" ht="409.5" x14ac:dyDescent="0.2">
      <c r="A241" s="350" t="s">
        <v>826</v>
      </c>
      <c r="B241" s="338" t="s">
        <v>825</v>
      </c>
      <c r="C241" s="345" t="s">
        <v>793</v>
      </c>
      <c r="D241" s="336"/>
      <c r="E241" s="336"/>
      <c r="F241" s="335" t="s">
        <v>805</v>
      </c>
      <c r="G241" s="335" t="s">
        <v>804</v>
      </c>
      <c r="H241" s="335" t="s">
        <v>813</v>
      </c>
      <c r="I241" s="347" t="s">
        <v>789</v>
      </c>
      <c r="J241" s="347" t="s">
        <v>788</v>
      </c>
      <c r="K241" s="346" t="s">
        <v>812</v>
      </c>
      <c r="L241" s="332" t="s">
        <v>811</v>
      </c>
      <c r="M241" s="331" t="s">
        <v>756</v>
      </c>
      <c r="N241" s="330" t="s">
        <v>784</v>
      </c>
      <c r="O241" s="340">
        <v>4</v>
      </c>
      <c r="P241" s="340">
        <v>3</v>
      </c>
      <c r="Q241" s="328">
        <v>0.75</v>
      </c>
    </row>
    <row r="242" spans="1:17" ht="330" x14ac:dyDescent="0.2">
      <c r="A242" s="350" t="s">
        <v>826</v>
      </c>
      <c r="B242" s="338" t="s">
        <v>825</v>
      </c>
      <c r="C242" s="345" t="s">
        <v>793</v>
      </c>
      <c r="D242" s="336"/>
      <c r="E242" s="336"/>
      <c r="F242" s="335" t="s">
        <v>792</v>
      </c>
      <c r="G242" s="335" t="s">
        <v>791</v>
      </c>
      <c r="H242" s="335" t="s">
        <v>827</v>
      </c>
      <c r="I242" s="334" t="s">
        <v>789</v>
      </c>
      <c r="J242" s="334" t="s">
        <v>788</v>
      </c>
      <c r="K242" s="333" t="s">
        <v>824</v>
      </c>
      <c r="L242" s="332" t="s">
        <v>823</v>
      </c>
      <c r="M242" s="331" t="s">
        <v>750</v>
      </c>
      <c r="N242" s="330" t="s">
        <v>767</v>
      </c>
      <c r="O242" s="329">
        <v>2</v>
      </c>
      <c r="P242" s="329">
        <v>1</v>
      </c>
      <c r="Q242" s="328">
        <v>0.5</v>
      </c>
    </row>
    <row r="243" spans="1:17" ht="330" x14ac:dyDescent="0.2">
      <c r="A243" s="350" t="s">
        <v>826</v>
      </c>
      <c r="B243" s="338" t="s">
        <v>825</v>
      </c>
      <c r="C243" s="345" t="s">
        <v>793</v>
      </c>
      <c r="D243" s="336"/>
      <c r="E243" s="336"/>
      <c r="F243" s="335" t="s">
        <v>805</v>
      </c>
      <c r="G243" s="335" t="s">
        <v>804</v>
      </c>
      <c r="H243" s="335" t="s">
        <v>813</v>
      </c>
      <c r="I243" s="334" t="s">
        <v>789</v>
      </c>
      <c r="J243" s="334" t="s">
        <v>788</v>
      </c>
      <c r="K243" s="333" t="s">
        <v>787</v>
      </c>
      <c r="L243" s="332" t="s">
        <v>786</v>
      </c>
      <c r="M243" s="331" t="s">
        <v>749</v>
      </c>
      <c r="N243" s="330" t="s">
        <v>780</v>
      </c>
      <c r="O243" s="329">
        <v>5</v>
      </c>
      <c r="P243" s="329">
        <v>5</v>
      </c>
      <c r="Q243" s="328">
        <v>1</v>
      </c>
    </row>
    <row r="244" spans="1:17" ht="409.5" x14ac:dyDescent="0.2">
      <c r="A244" s="350" t="s">
        <v>826</v>
      </c>
      <c r="B244" s="338" t="s">
        <v>825</v>
      </c>
      <c r="C244" s="345" t="s">
        <v>793</v>
      </c>
      <c r="D244" s="336"/>
      <c r="E244" s="336"/>
      <c r="F244" s="335" t="s">
        <v>792</v>
      </c>
      <c r="G244" s="335" t="s">
        <v>791</v>
      </c>
      <c r="H244" s="335" t="s">
        <v>790</v>
      </c>
      <c r="I244" s="347" t="s">
        <v>789</v>
      </c>
      <c r="J244" s="347" t="s">
        <v>788</v>
      </c>
      <c r="K244" s="346" t="s">
        <v>812</v>
      </c>
      <c r="L244" s="332" t="s">
        <v>811</v>
      </c>
      <c r="M244" s="331" t="s">
        <v>756</v>
      </c>
      <c r="N244" s="330" t="s">
        <v>784</v>
      </c>
      <c r="O244" s="340">
        <v>4</v>
      </c>
      <c r="P244" s="340">
        <v>3</v>
      </c>
      <c r="Q244" s="328">
        <v>0.75</v>
      </c>
    </row>
    <row r="245" spans="1:17" ht="330" x14ac:dyDescent="0.2">
      <c r="A245" s="350" t="s">
        <v>826</v>
      </c>
      <c r="B245" s="338" t="s">
        <v>825</v>
      </c>
      <c r="C245" s="345" t="s">
        <v>793</v>
      </c>
      <c r="D245" s="336"/>
      <c r="E245" s="336"/>
      <c r="F245" s="335" t="s">
        <v>805</v>
      </c>
      <c r="G245" s="335" t="s">
        <v>804</v>
      </c>
      <c r="H245" s="335" t="s">
        <v>827</v>
      </c>
      <c r="I245" s="334" t="s">
        <v>789</v>
      </c>
      <c r="J245" s="334" t="s">
        <v>788</v>
      </c>
      <c r="K245" s="333" t="s">
        <v>787</v>
      </c>
      <c r="L245" s="332" t="s">
        <v>786</v>
      </c>
      <c r="M245" s="331" t="s">
        <v>749</v>
      </c>
      <c r="N245" s="330" t="s">
        <v>780</v>
      </c>
      <c r="O245" s="329">
        <v>5</v>
      </c>
      <c r="P245" s="329">
        <v>5</v>
      </c>
      <c r="Q245" s="328">
        <v>1</v>
      </c>
    </row>
    <row r="246" spans="1:17" ht="330" x14ac:dyDescent="0.2">
      <c r="A246" s="350" t="s">
        <v>826</v>
      </c>
      <c r="B246" s="338" t="s">
        <v>825</v>
      </c>
      <c r="C246" s="345" t="s">
        <v>793</v>
      </c>
      <c r="D246" s="336"/>
      <c r="E246" s="336"/>
      <c r="F246" s="335" t="s">
        <v>792</v>
      </c>
      <c r="G246" s="335" t="s">
        <v>791</v>
      </c>
      <c r="H246" s="335" t="s">
        <v>790</v>
      </c>
      <c r="I246" s="334" t="s">
        <v>789</v>
      </c>
      <c r="J246" s="334" t="s">
        <v>788</v>
      </c>
      <c r="K246" s="333" t="s">
        <v>824</v>
      </c>
      <c r="L246" s="332" t="s">
        <v>823</v>
      </c>
      <c r="M246" s="331" t="s">
        <v>750</v>
      </c>
      <c r="N246" s="330" t="s">
        <v>767</v>
      </c>
      <c r="O246" s="329">
        <v>2</v>
      </c>
      <c r="P246" s="329">
        <v>1</v>
      </c>
      <c r="Q246" s="328">
        <v>0.5</v>
      </c>
    </row>
    <row r="247" spans="1:17" ht="390" x14ac:dyDescent="0.2">
      <c r="A247" s="350" t="s">
        <v>826</v>
      </c>
      <c r="B247" s="348" t="s">
        <v>817</v>
      </c>
      <c r="C247" s="345" t="s">
        <v>816</v>
      </c>
      <c r="D247" s="336"/>
      <c r="E247" s="336"/>
      <c r="F247" s="335" t="s">
        <v>792</v>
      </c>
      <c r="G247" s="335" t="s">
        <v>791</v>
      </c>
      <c r="H247" s="335" t="s">
        <v>815</v>
      </c>
      <c r="I247" s="334" t="s">
        <v>336</v>
      </c>
      <c r="J247" s="334" t="s">
        <v>336</v>
      </c>
      <c r="K247" s="333" t="s">
        <v>336</v>
      </c>
      <c r="L247" s="342"/>
      <c r="M247" s="344"/>
      <c r="N247" s="343"/>
      <c r="O247" s="342"/>
      <c r="P247" s="342"/>
      <c r="Q247" s="342"/>
    </row>
    <row r="248" spans="1:17" ht="390" x14ac:dyDescent="0.2">
      <c r="A248" s="350" t="s">
        <v>826</v>
      </c>
      <c r="B248" s="348" t="s">
        <v>817</v>
      </c>
      <c r="C248" s="345" t="s">
        <v>816</v>
      </c>
      <c r="D248" s="336"/>
      <c r="E248" s="336"/>
      <c r="F248" s="341" t="s">
        <v>806</v>
      </c>
      <c r="G248" s="341" t="s">
        <v>806</v>
      </c>
      <c r="H248" s="341" t="s">
        <v>806</v>
      </c>
      <c r="I248" s="334" t="s">
        <v>336</v>
      </c>
      <c r="J248" s="334" t="s">
        <v>336</v>
      </c>
      <c r="K248" s="333" t="s">
        <v>336</v>
      </c>
      <c r="L248" s="342"/>
      <c r="M248" s="344"/>
      <c r="N248" s="343"/>
      <c r="O248" s="342"/>
      <c r="P248" s="342"/>
      <c r="Q248" s="342"/>
    </row>
    <row r="249" spans="1:17" ht="390" x14ac:dyDescent="0.2">
      <c r="A249" s="350" t="s">
        <v>826</v>
      </c>
      <c r="B249" s="348" t="s">
        <v>817</v>
      </c>
      <c r="C249" s="345" t="s">
        <v>816</v>
      </c>
      <c r="D249" s="336"/>
      <c r="E249" s="336"/>
      <c r="F249" s="341" t="s">
        <v>806</v>
      </c>
      <c r="G249" s="341" t="s">
        <v>806</v>
      </c>
      <c r="H249" s="341" t="s">
        <v>806</v>
      </c>
      <c r="I249" s="334" t="s">
        <v>336</v>
      </c>
      <c r="J249" s="334" t="s">
        <v>336</v>
      </c>
      <c r="K249" s="333" t="s">
        <v>336</v>
      </c>
      <c r="L249" s="342"/>
      <c r="M249" s="344"/>
      <c r="N249" s="343"/>
      <c r="O249" s="342"/>
      <c r="P249" s="342"/>
      <c r="Q249" s="342"/>
    </row>
    <row r="250" spans="1:17" ht="390" x14ac:dyDescent="0.2">
      <c r="A250" s="350" t="s">
        <v>826</v>
      </c>
      <c r="B250" s="348" t="s">
        <v>817</v>
      </c>
      <c r="C250" s="345" t="s">
        <v>816</v>
      </c>
      <c r="D250" s="336"/>
      <c r="E250" s="336"/>
      <c r="F250" s="341" t="s">
        <v>806</v>
      </c>
      <c r="G250" s="341" t="s">
        <v>806</v>
      </c>
      <c r="H250" s="341" t="s">
        <v>806</v>
      </c>
      <c r="I250" s="334" t="s">
        <v>336</v>
      </c>
      <c r="J250" s="334" t="s">
        <v>336</v>
      </c>
      <c r="K250" s="333" t="s">
        <v>336</v>
      </c>
      <c r="L250" s="342"/>
      <c r="M250" s="344"/>
      <c r="N250" s="343"/>
      <c r="O250" s="342"/>
      <c r="P250" s="342"/>
      <c r="Q250" s="342"/>
    </row>
    <row r="251" spans="1:17" ht="345" x14ac:dyDescent="0.2">
      <c r="A251" s="349" t="s">
        <v>818</v>
      </c>
      <c r="B251" s="338" t="s">
        <v>810</v>
      </c>
      <c r="C251" s="345" t="s">
        <v>809</v>
      </c>
      <c r="D251" s="336"/>
      <c r="E251" s="336"/>
      <c r="F251" s="341" t="s">
        <v>806</v>
      </c>
      <c r="G251" s="341" t="s">
        <v>806</v>
      </c>
      <c r="H251" s="341" t="s">
        <v>806</v>
      </c>
      <c r="I251" s="334" t="s">
        <v>336</v>
      </c>
      <c r="J251" s="334" t="s">
        <v>336</v>
      </c>
      <c r="K251" s="333" t="s">
        <v>336</v>
      </c>
      <c r="L251" s="342"/>
      <c r="M251" s="344"/>
      <c r="N251" s="343"/>
      <c r="O251" s="342"/>
      <c r="P251" s="342"/>
      <c r="Q251" s="342"/>
    </row>
    <row r="252" spans="1:17" ht="150" x14ac:dyDescent="0.2">
      <c r="A252" s="349" t="s">
        <v>818</v>
      </c>
      <c r="B252" s="338" t="s">
        <v>808</v>
      </c>
      <c r="C252" s="337" t="s">
        <v>807</v>
      </c>
      <c r="D252" s="336"/>
      <c r="E252" s="336"/>
      <c r="F252" s="341" t="s">
        <v>806</v>
      </c>
      <c r="G252" s="341" t="s">
        <v>806</v>
      </c>
      <c r="H252" s="341" t="s">
        <v>806</v>
      </c>
      <c r="I252" s="334" t="s">
        <v>789</v>
      </c>
      <c r="J252" s="334" t="s">
        <v>788</v>
      </c>
      <c r="K252" s="333" t="s">
        <v>824</v>
      </c>
      <c r="L252" s="332" t="s">
        <v>823</v>
      </c>
      <c r="M252" s="331" t="s">
        <v>750</v>
      </c>
      <c r="N252" s="330" t="s">
        <v>767</v>
      </c>
      <c r="O252" s="329">
        <v>2</v>
      </c>
      <c r="P252" s="329">
        <v>1</v>
      </c>
      <c r="Q252" s="328">
        <v>0.5</v>
      </c>
    </row>
    <row r="253" spans="1:17" ht="330" x14ac:dyDescent="0.2">
      <c r="A253" s="349" t="s">
        <v>818</v>
      </c>
      <c r="B253" s="338" t="s">
        <v>825</v>
      </c>
      <c r="C253" s="345" t="s">
        <v>793</v>
      </c>
      <c r="D253" s="336"/>
      <c r="E253" s="336"/>
      <c r="F253" s="335" t="s">
        <v>792</v>
      </c>
      <c r="G253" s="335" t="s">
        <v>791</v>
      </c>
      <c r="H253" s="335" t="s">
        <v>790</v>
      </c>
      <c r="I253" s="334" t="s">
        <v>789</v>
      </c>
      <c r="J253" s="334" t="s">
        <v>788</v>
      </c>
      <c r="K253" s="333" t="s">
        <v>824</v>
      </c>
      <c r="L253" s="332" t="s">
        <v>823</v>
      </c>
      <c r="M253" s="331" t="s">
        <v>750</v>
      </c>
      <c r="N253" s="330" t="s">
        <v>767</v>
      </c>
      <c r="O253" s="329">
        <v>2</v>
      </c>
      <c r="P253" s="329">
        <v>1</v>
      </c>
      <c r="Q253" s="328">
        <v>0.5</v>
      </c>
    </row>
    <row r="254" spans="1:17" ht="330" x14ac:dyDescent="0.2">
      <c r="A254" s="349" t="s">
        <v>818</v>
      </c>
      <c r="B254" s="338" t="s">
        <v>794</v>
      </c>
      <c r="C254" s="337" t="s">
        <v>793</v>
      </c>
      <c r="D254" s="336"/>
      <c r="E254" s="336"/>
      <c r="F254" s="335" t="s">
        <v>792</v>
      </c>
      <c r="G254" s="335" t="s">
        <v>791</v>
      </c>
      <c r="H254" s="335" t="s">
        <v>790</v>
      </c>
      <c r="I254" s="347" t="s">
        <v>789</v>
      </c>
      <c r="J254" s="347" t="s">
        <v>788</v>
      </c>
      <c r="K254" s="346" t="s">
        <v>822</v>
      </c>
      <c r="L254" s="332" t="s">
        <v>821</v>
      </c>
      <c r="M254" s="331" t="s">
        <v>764</v>
      </c>
      <c r="N254" s="330" t="s">
        <v>785</v>
      </c>
      <c r="O254" s="340">
        <v>4</v>
      </c>
      <c r="P254" s="340">
        <v>4</v>
      </c>
      <c r="Q254" s="328">
        <v>1</v>
      </c>
    </row>
    <row r="255" spans="1:17" ht="330" x14ac:dyDescent="0.2">
      <c r="A255" s="349" t="s">
        <v>818</v>
      </c>
      <c r="B255" s="338" t="s">
        <v>794</v>
      </c>
      <c r="C255" s="337" t="s">
        <v>793</v>
      </c>
      <c r="D255" s="336"/>
      <c r="E255" s="336"/>
      <c r="F255" s="335" t="s">
        <v>792</v>
      </c>
      <c r="G255" s="335" t="s">
        <v>791</v>
      </c>
      <c r="H255" s="335" t="s">
        <v>790</v>
      </c>
      <c r="I255" s="347" t="s">
        <v>789</v>
      </c>
      <c r="J255" s="347" t="s">
        <v>788</v>
      </c>
      <c r="K255" s="346" t="s">
        <v>820</v>
      </c>
      <c r="L255" s="332" t="s">
        <v>819</v>
      </c>
      <c r="M255" s="331" t="s">
        <v>760</v>
      </c>
      <c r="N255" s="330" t="s">
        <v>777</v>
      </c>
      <c r="O255" s="329">
        <v>2</v>
      </c>
      <c r="P255" s="329">
        <v>2</v>
      </c>
      <c r="Q255" s="328">
        <v>1</v>
      </c>
    </row>
    <row r="256" spans="1:17" ht="330" x14ac:dyDescent="0.2">
      <c r="A256" s="349" t="s">
        <v>818</v>
      </c>
      <c r="B256" s="338" t="s">
        <v>794</v>
      </c>
      <c r="C256" s="337" t="s">
        <v>793</v>
      </c>
      <c r="D256" s="336"/>
      <c r="E256" s="336"/>
      <c r="F256" s="335" t="s">
        <v>792</v>
      </c>
      <c r="G256" s="335" t="s">
        <v>791</v>
      </c>
      <c r="H256" s="335" t="s">
        <v>790</v>
      </c>
      <c r="I256" s="334" t="s">
        <v>789</v>
      </c>
      <c r="J256" s="334" t="s">
        <v>788</v>
      </c>
      <c r="K256" s="333" t="s">
        <v>787</v>
      </c>
      <c r="L256" s="332" t="s">
        <v>786</v>
      </c>
      <c r="M256" s="331" t="s">
        <v>749</v>
      </c>
      <c r="N256" s="330" t="s">
        <v>780</v>
      </c>
      <c r="O256" s="329">
        <v>5</v>
      </c>
      <c r="P256" s="329">
        <v>5</v>
      </c>
      <c r="Q256" s="328">
        <v>1</v>
      </c>
    </row>
    <row r="257" spans="1:17" ht="390" x14ac:dyDescent="0.2">
      <c r="A257" s="349" t="s">
        <v>818</v>
      </c>
      <c r="B257" s="348" t="s">
        <v>817</v>
      </c>
      <c r="C257" s="345" t="s">
        <v>816</v>
      </c>
      <c r="D257" s="336"/>
      <c r="E257" s="336"/>
      <c r="F257" s="335" t="s">
        <v>792</v>
      </c>
      <c r="G257" s="335" t="s">
        <v>791</v>
      </c>
      <c r="H257" s="335" t="s">
        <v>815</v>
      </c>
      <c r="I257" s="334" t="s">
        <v>336</v>
      </c>
      <c r="J257" s="334" t="s">
        <v>336</v>
      </c>
      <c r="K257" s="333" t="s">
        <v>336</v>
      </c>
      <c r="L257" s="342"/>
      <c r="M257" s="344"/>
      <c r="N257" s="343"/>
      <c r="O257" s="342"/>
      <c r="P257" s="342"/>
      <c r="Q257" s="342"/>
    </row>
    <row r="258" spans="1:17" ht="105" x14ac:dyDescent="0.2">
      <c r="A258" s="339" t="s">
        <v>795</v>
      </c>
      <c r="B258" s="338" t="s">
        <v>808</v>
      </c>
      <c r="C258" s="345" t="s">
        <v>814</v>
      </c>
      <c r="D258" s="336"/>
      <c r="E258" s="336"/>
      <c r="F258" s="341" t="s">
        <v>806</v>
      </c>
      <c r="G258" s="341" t="s">
        <v>806</v>
      </c>
      <c r="H258" s="341" t="s">
        <v>806</v>
      </c>
      <c r="I258" s="334" t="s">
        <v>336</v>
      </c>
      <c r="J258" s="334" t="s">
        <v>336</v>
      </c>
      <c r="K258" s="333" t="s">
        <v>336</v>
      </c>
      <c r="L258" s="342"/>
      <c r="M258" s="344"/>
      <c r="N258" s="343"/>
      <c r="O258" s="342"/>
      <c r="P258" s="342"/>
      <c r="Q258" s="342"/>
    </row>
    <row r="259" spans="1:17" ht="345" x14ac:dyDescent="0.2">
      <c r="A259" s="339" t="s">
        <v>795</v>
      </c>
      <c r="B259" s="338" t="s">
        <v>810</v>
      </c>
      <c r="C259" s="345" t="s">
        <v>809</v>
      </c>
      <c r="D259" s="336"/>
      <c r="E259" s="336"/>
      <c r="F259" s="341" t="s">
        <v>806</v>
      </c>
      <c r="G259" s="341" t="s">
        <v>806</v>
      </c>
      <c r="H259" s="341" t="s">
        <v>806</v>
      </c>
      <c r="I259" s="334" t="s">
        <v>336</v>
      </c>
      <c r="J259" s="334" t="s">
        <v>336</v>
      </c>
      <c r="K259" s="333" t="s">
        <v>336</v>
      </c>
      <c r="L259" s="342"/>
      <c r="M259" s="344"/>
      <c r="N259" s="343"/>
      <c r="O259" s="342"/>
      <c r="P259" s="342"/>
      <c r="Q259" s="342"/>
    </row>
    <row r="260" spans="1:17" ht="409.5" x14ac:dyDescent="0.2">
      <c r="A260" s="339" t="s">
        <v>795</v>
      </c>
      <c r="B260" s="338" t="s">
        <v>810</v>
      </c>
      <c r="C260" s="345" t="s">
        <v>809</v>
      </c>
      <c r="D260" s="336"/>
      <c r="E260" s="336"/>
      <c r="F260" s="335" t="s">
        <v>805</v>
      </c>
      <c r="G260" s="335" t="s">
        <v>804</v>
      </c>
      <c r="H260" s="335" t="s">
        <v>813</v>
      </c>
      <c r="I260" s="347" t="s">
        <v>789</v>
      </c>
      <c r="J260" s="347" t="s">
        <v>788</v>
      </c>
      <c r="K260" s="346" t="s">
        <v>812</v>
      </c>
      <c r="L260" s="332" t="s">
        <v>811</v>
      </c>
      <c r="M260" s="331" t="s">
        <v>756</v>
      </c>
      <c r="N260" s="330" t="s">
        <v>784</v>
      </c>
      <c r="O260" s="340">
        <v>4</v>
      </c>
      <c r="P260" s="340">
        <v>3</v>
      </c>
      <c r="Q260" s="328">
        <v>0.75</v>
      </c>
    </row>
    <row r="261" spans="1:17" ht="345" x14ac:dyDescent="0.2">
      <c r="A261" s="339" t="s">
        <v>795</v>
      </c>
      <c r="B261" s="338" t="s">
        <v>810</v>
      </c>
      <c r="C261" s="345" t="s">
        <v>809</v>
      </c>
      <c r="D261" s="336"/>
      <c r="E261" s="336"/>
      <c r="F261" s="341" t="s">
        <v>806</v>
      </c>
      <c r="G261" s="341" t="s">
        <v>806</v>
      </c>
      <c r="H261" s="341" t="s">
        <v>806</v>
      </c>
      <c r="I261" s="334" t="s">
        <v>336</v>
      </c>
      <c r="J261" s="334" t="s">
        <v>336</v>
      </c>
      <c r="K261" s="333" t="s">
        <v>336</v>
      </c>
      <c r="L261" s="342"/>
      <c r="M261" s="344"/>
      <c r="N261" s="343"/>
      <c r="O261" s="342"/>
      <c r="P261" s="342"/>
      <c r="Q261" s="342"/>
    </row>
    <row r="262" spans="1:17" ht="150" x14ac:dyDescent="0.2">
      <c r="A262" s="339" t="s">
        <v>795</v>
      </c>
      <c r="B262" s="338" t="s">
        <v>808</v>
      </c>
      <c r="C262" s="337" t="s">
        <v>807</v>
      </c>
      <c r="D262" s="336"/>
      <c r="E262" s="336"/>
      <c r="F262" s="341" t="s">
        <v>806</v>
      </c>
      <c r="G262" s="341" t="s">
        <v>806</v>
      </c>
      <c r="H262" s="341" t="s">
        <v>806</v>
      </c>
      <c r="I262" s="334" t="s">
        <v>336</v>
      </c>
      <c r="J262" s="334" t="s">
        <v>336</v>
      </c>
      <c r="K262" s="333" t="s">
        <v>336</v>
      </c>
      <c r="L262" s="342"/>
      <c r="M262" s="344"/>
      <c r="N262" s="343"/>
      <c r="O262" s="342"/>
      <c r="P262" s="342"/>
      <c r="Q262" s="342"/>
    </row>
    <row r="263" spans="1:17" ht="409.5" x14ac:dyDescent="0.2">
      <c r="A263" s="339" t="s">
        <v>795</v>
      </c>
      <c r="B263" s="338" t="s">
        <v>800</v>
      </c>
      <c r="C263" s="337" t="s">
        <v>799</v>
      </c>
      <c r="D263" s="336"/>
      <c r="E263" s="336"/>
      <c r="F263" s="335" t="s">
        <v>792</v>
      </c>
      <c r="G263" s="335" t="s">
        <v>791</v>
      </c>
      <c r="H263" s="335" t="s">
        <v>798</v>
      </c>
      <c r="I263" s="334" t="s">
        <v>789</v>
      </c>
      <c r="J263" s="334" t="s">
        <v>788</v>
      </c>
      <c r="K263" s="333" t="s">
        <v>797</v>
      </c>
      <c r="L263" s="332" t="s">
        <v>796</v>
      </c>
      <c r="M263" s="331" t="s">
        <v>761</v>
      </c>
      <c r="N263" s="330" t="s">
        <v>783</v>
      </c>
      <c r="O263" s="340">
        <v>7</v>
      </c>
      <c r="P263" s="340">
        <v>6</v>
      </c>
      <c r="Q263" s="328">
        <v>0.8571428571428571</v>
      </c>
    </row>
    <row r="264" spans="1:17" ht="409.5" x14ac:dyDescent="0.2">
      <c r="A264" s="339" t="s">
        <v>795</v>
      </c>
      <c r="B264" s="338" t="s">
        <v>800</v>
      </c>
      <c r="C264" s="337" t="s">
        <v>799</v>
      </c>
      <c r="D264" s="336"/>
      <c r="E264" s="336"/>
      <c r="F264" s="341" t="s">
        <v>792</v>
      </c>
      <c r="G264" s="341" t="s">
        <v>791</v>
      </c>
      <c r="H264" s="341" t="s">
        <v>802</v>
      </c>
      <c r="I264" s="334" t="s">
        <v>789</v>
      </c>
      <c r="J264" s="334" t="s">
        <v>788</v>
      </c>
      <c r="K264" s="333" t="s">
        <v>797</v>
      </c>
      <c r="L264" s="332" t="s">
        <v>796</v>
      </c>
      <c r="M264" s="331" t="s">
        <v>761</v>
      </c>
      <c r="N264" s="330" t="s">
        <v>783</v>
      </c>
      <c r="O264" s="340">
        <v>7</v>
      </c>
      <c r="P264" s="340">
        <v>6</v>
      </c>
      <c r="Q264" s="328">
        <v>0.8571428571428571</v>
      </c>
    </row>
    <row r="265" spans="1:17" ht="409.5" x14ac:dyDescent="0.2">
      <c r="A265" s="339" t="s">
        <v>795</v>
      </c>
      <c r="B265" s="338" t="s">
        <v>800</v>
      </c>
      <c r="C265" s="337" t="s">
        <v>799</v>
      </c>
      <c r="D265" s="336"/>
      <c r="E265" s="336"/>
      <c r="F265" s="341" t="s">
        <v>792</v>
      </c>
      <c r="G265" s="341" t="s">
        <v>791</v>
      </c>
      <c r="H265" s="335" t="s">
        <v>801</v>
      </c>
      <c r="I265" s="334" t="s">
        <v>789</v>
      </c>
      <c r="J265" s="334" t="s">
        <v>788</v>
      </c>
      <c r="K265" s="333" t="s">
        <v>797</v>
      </c>
      <c r="L265" s="332" t="s">
        <v>796</v>
      </c>
      <c r="M265" s="331" t="s">
        <v>761</v>
      </c>
      <c r="N265" s="330" t="s">
        <v>783</v>
      </c>
      <c r="O265" s="340">
        <v>7</v>
      </c>
      <c r="P265" s="340">
        <v>6</v>
      </c>
      <c r="Q265" s="328">
        <v>0.8571428571428571</v>
      </c>
    </row>
    <row r="266" spans="1:17" ht="409.5" x14ac:dyDescent="0.2">
      <c r="A266" s="339" t="s">
        <v>795</v>
      </c>
      <c r="B266" s="338" t="s">
        <v>800</v>
      </c>
      <c r="C266" s="337" t="s">
        <v>799</v>
      </c>
      <c r="D266" s="336"/>
      <c r="E266" s="336"/>
      <c r="F266" s="341" t="s">
        <v>805</v>
      </c>
      <c r="G266" s="341" t="s">
        <v>804</v>
      </c>
      <c r="H266" s="341" t="s">
        <v>803</v>
      </c>
      <c r="I266" s="334" t="s">
        <v>789</v>
      </c>
      <c r="J266" s="334" t="s">
        <v>788</v>
      </c>
      <c r="K266" s="333" t="s">
        <v>797</v>
      </c>
      <c r="L266" s="332" t="s">
        <v>796</v>
      </c>
      <c r="M266" s="331" t="s">
        <v>761</v>
      </c>
      <c r="N266" s="330" t="s">
        <v>783</v>
      </c>
      <c r="O266" s="340">
        <v>7</v>
      </c>
      <c r="P266" s="340">
        <v>6</v>
      </c>
      <c r="Q266" s="328">
        <v>0.8571428571428571</v>
      </c>
    </row>
    <row r="267" spans="1:17" ht="409.5" x14ac:dyDescent="0.2">
      <c r="A267" s="339" t="s">
        <v>795</v>
      </c>
      <c r="B267" s="338" t="s">
        <v>800</v>
      </c>
      <c r="C267" s="337" t="s">
        <v>799</v>
      </c>
      <c r="D267" s="336"/>
      <c r="E267" s="336"/>
      <c r="F267" s="341" t="s">
        <v>792</v>
      </c>
      <c r="G267" s="341" t="s">
        <v>791</v>
      </c>
      <c r="H267" s="341" t="s">
        <v>802</v>
      </c>
      <c r="I267" s="334" t="s">
        <v>789</v>
      </c>
      <c r="J267" s="334" t="s">
        <v>788</v>
      </c>
      <c r="K267" s="333" t="s">
        <v>797</v>
      </c>
      <c r="L267" s="332" t="s">
        <v>796</v>
      </c>
      <c r="M267" s="331" t="s">
        <v>761</v>
      </c>
      <c r="N267" s="330" t="s">
        <v>783</v>
      </c>
      <c r="O267" s="340">
        <v>7</v>
      </c>
      <c r="P267" s="340">
        <v>6</v>
      </c>
      <c r="Q267" s="328">
        <v>0.8571428571428571</v>
      </c>
    </row>
    <row r="268" spans="1:17" ht="409.5" x14ac:dyDescent="0.2">
      <c r="A268" s="339" t="s">
        <v>795</v>
      </c>
      <c r="B268" s="338" t="s">
        <v>800</v>
      </c>
      <c r="C268" s="337" t="s">
        <v>799</v>
      </c>
      <c r="D268" s="336"/>
      <c r="E268" s="336"/>
      <c r="F268" s="341" t="s">
        <v>792</v>
      </c>
      <c r="G268" s="341" t="s">
        <v>791</v>
      </c>
      <c r="H268" s="335" t="s">
        <v>801</v>
      </c>
      <c r="I268" s="334" t="s">
        <v>789</v>
      </c>
      <c r="J268" s="334" t="s">
        <v>788</v>
      </c>
      <c r="K268" s="333" t="s">
        <v>797</v>
      </c>
      <c r="L268" s="332" t="s">
        <v>796</v>
      </c>
      <c r="M268" s="331" t="s">
        <v>761</v>
      </c>
      <c r="N268" s="330" t="s">
        <v>783</v>
      </c>
      <c r="O268" s="340">
        <v>7</v>
      </c>
      <c r="P268" s="340">
        <v>6</v>
      </c>
      <c r="Q268" s="328">
        <v>0.8571428571428571</v>
      </c>
    </row>
    <row r="269" spans="1:17" ht="409.5" x14ac:dyDescent="0.2">
      <c r="A269" s="339" t="s">
        <v>795</v>
      </c>
      <c r="B269" s="338" t="s">
        <v>800</v>
      </c>
      <c r="C269" s="337" t="s">
        <v>799</v>
      </c>
      <c r="D269" s="336"/>
      <c r="E269" s="336"/>
      <c r="F269" s="335" t="s">
        <v>792</v>
      </c>
      <c r="G269" s="335" t="s">
        <v>791</v>
      </c>
      <c r="H269" s="335" t="s">
        <v>798</v>
      </c>
      <c r="I269" s="334" t="s">
        <v>789</v>
      </c>
      <c r="J269" s="334" t="s">
        <v>788</v>
      </c>
      <c r="K269" s="333" t="s">
        <v>797</v>
      </c>
      <c r="L269" s="332" t="s">
        <v>796</v>
      </c>
      <c r="M269" s="331" t="s">
        <v>761</v>
      </c>
      <c r="N269" s="330" t="s">
        <v>783</v>
      </c>
      <c r="O269" s="340">
        <v>7</v>
      </c>
      <c r="P269" s="340">
        <v>6</v>
      </c>
      <c r="Q269" s="328">
        <v>0.8571428571428571</v>
      </c>
    </row>
    <row r="270" spans="1:17" ht="409.5" x14ac:dyDescent="0.2">
      <c r="A270" s="339" t="s">
        <v>795</v>
      </c>
      <c r="B270" s="338" t="s">
        <v>800</v>
      </c>
      <c r="C270" s="337" t="s">
        <v>799</v>
      </c>
      <c r="D270" s="336"/>
      <c r="E270" s="336"/>
      <c r="F270" s="341" t="s">
        <v>792</v>
      </c>
      <c r="G270" s="341" t="s">
        <v>791</v>
      </c>
      <c r="H270" s="341" t="s">
        <v>802</v>
      </c>
      <c r="I270" s="334" t="s">
        <v>789</v>
      </c>
      <c r="J270" s="334" t="s">
        <v>788</v>
      </c>
      <c r="K270" s="333" t="s">
        <v>797</v>
      </c>
      <c r="L270" s="332" t="s">
        <v>796</v>
      </c>
      <c r="M270" s="331" t="s">
        <v>761</v>
      </c>
      <c r="N270" s="330" t="s">
        <v>783</v>
      </c>
      <c r="O270" s="340">
        <v>7</v>
      </c>
      <c r="P270" s="340">
        <v>6</v>
      </c>
      <c r="Q270" s="328">
        <v>0.8571428571428571</v>
      </c>
    </row>
    <row r="271" spans="1:17" ht="409.5" x14ac:dyDescent="0.2">
      <c r="A271" s="339" t="s">
        <v>795</v>
      </c>
      <c r="B271" s="338" t="s">
        <v>800</v>
      </c>
      <c r="C271" s="337" t="s">
        <v>799</v>
      </c>
      <c r="D271" s="336"/>
      <c r="E271" s="336"/>
      <c r="F271" s="341" t="s">
        <v>792</v>
      </c>
      <c r="G271" s="341" t="s">
        <v>791</v>
      </c>
      <c r="H271" s="335" t="s">
        <v>801</v>
      </c>
      <c r="I271" s="334" t="s">
        <v>789</v>
      </c>
      <c r="J271" s="334" t="s">
        <v>788</v>
      </c>
      <c r="K271" s="333" t="s">
        <v>797</v>
      </c>
      <c r="L271" s="332" t="s">
        <v>796</v>
      </c>
      <c r="M271" s="331" t="s">
        <v>761</v>
      </c>
      <c r="N271" s="330" t="s">
        <v>783</v>
      </c>
      <c r="O271" s="340">
        <v>7</v>
      </c>
      <c r="P271" s="340">
        <v>6</v>
      </c>
      <c r="Q271" s="328">
        <v>0.8571428571428571</v>
      </c>
    </row>
    <row r="272" spans="1:17" ht="409.5" x14ac:dyDescent="0.2">
      <c r="A272" s="339" t="s">
        <v>795</v>
      </c>
      <c r="B272" s="338" t="s">
        <v>800</v>
      </c>
      <c r="C272" s="337" t="s">
        <v>799</v>
      </c>
      <c r="D272" s="336"/>
      <c r="E272" s="336"/>
      <c r="F272" s="335" t="s">
        <v>792</v>
      </c>
      <c r="G272" s="335" t="s">
        <v>791</v>
      </c>
      <c r="H272" s="335" t="s">
        <v>798</v>
      </c>
      <c r="I272" s="334" t="s">
        <v>789</v>
      </c>
      <c r="J272" s="334" t="s">
        <v>788</v>
      </c>
      <c r="K272" s="333" t="s">
        <v>797</v>
      </c>
      <c r="L272" s="332" t="s">
        <v>796</v>
      </c>
      <c r="M272" s="331" t="s">
        <v>761</v>
      </c>
      <c r="N272" s="330" t="s">
        <v>783</v>
      </c>
      <c r="O272" s="340">
        <v>7</v>
      </c>
      <c r="P272" s="340">
        <v>6</v>
      </c>
      <c r="Q272" s="328">
        <v>0.8571428571428571</v>
      </c>
    </row>
    <row r="273" spans="1:17" ht="330" x14ac:dyDescent="0.2">
      <c r="A273" s="339" t="s">
        <v>795</v>
      </c>
      <c r="B273" s="338" t="s">
        <v>794</v>
      </c>
      <c r="C273" s="337" t="s">
        <v>793</v>
      </c>
      <c r="D273" s="336"/>
      <c r="E273" s="336"/>
      <c r="F273" s="335" t="s">
        <v>792</v>
      </c>
      <c r="G273" s="335" t="s">
        <v>791</v>
      </c>
      <c r="H273" s="335" t="s">
        <v>790</v>
      </c>
      <c r="I273" s="334" t="s">
        <v>789</v>
      </c>
      <c r="J273" s="334" t="s">
        <v>788</v>
      </c>
      <c r="K273" s="333" t="s">
        <v>787</v>
      </c>
      <c r="L273" s="332" t="s">
        <v>786</v>
      </c>
      <c r="M273" s="331" t="s">
        <v>749</v>
      </c>
      <c r="N273" s="330" t="s">
        <v>780</v>
      </c>
      <c r="O273" s="329">
        <v>5</v>
      </c>
      <c r="P273" s="329">
        <v>5</v>
      </c>
      <c r="Q273" s="328">
        <v>1</v>
      </c>
    </row>
    <row r="274" spans="1:17" x14ac:dyDescent="0.2">
      <c r="A274" s="327"/>
      <c r="B274" s="327"/>
      <c r="C274" s="327"/>
      <c r="F274" s="327"/>
      <c r="G274" s="327"/>
      <c r="H274" s="327"/>
      <c r="I274" s="327"/>
      <c r="J274" s="327"/>
      <c r="K274" s="327"/>
      <c r="O274" s="323"/>
      <c r="P274" s="323"/>
      <c r="Q274" s="323"/>
    </row>
    <row r="275" spans="1:17" x14ac:dyDescent="0.2">
      <c r="A275" s="327"/>
      <c r="B275" s="327"/>
      <c r="C275" s="327"/>
      <c r="F275" s="327"/>
      <c r="G275" s="327"/>
      <c r="H275" s="327"/>
      <c r="I275" s="327"/>
      <c r="J275" s="327"/>
      <c r="K275" s="327"/>
      <c r="O275" s="323"/>
      <c r="P275" s="323"/>
      <c r="Q275" s="323"/>
    </row>
    <row r="276" spans="1:17" x14ac:dyDescent="0.2">
      <c r="A276" s="327"/>
      <c r="B276" s="327"/>
      <c r="C276" s="327"/>
      <c r="F276" s="327"/>
      <c r="G276" s="327"/>
      <c r="H276" s="327"/>
      <c r="I276" s="327"/>
      <c r="J276" s="327"/>
      <c r="K276" s="327"/>
      <c r="O276" s="323"/>
      <c r="P276" s="323"/>
      <c r="Q276" s="323"/>
    </row>
    <row r="277" spans="1:17" x14ac:dyDescent="0.2">
      <c r="A277" s="327"/>
      <c r="B277" s="327"/>
      <c r="C277" s="327"/>
      <c r="F277" s="327"/>
      <c r="G277" s="327"/>
      <c r="H277" s="327"/>
      <c r="I277" s="327"/>
      <c r="J277" s="327"/>
      <c r="K277" s="327"/>
      <c r="O277" s="323"/>
      <c r="P277" s="323"/>
      <c r="Q277" s="323"/>
    </row>
    <row r="278" spans="1:17" x14ac:dyDescent="0.2">
      <c r="A278" s="327"/>
      <c r="B278" s="327"/>
      <c r="C278" s="327"/>
      <c r="F278" s="327"/>
      <c r="G278" s="327"/>
      <c r="H278" s="327"/>
      <c r="I278" s="327"/>
      <c r="J278" s="327"/>
      <c r="K278" s="327"/>
      <c r="O278" s="323"/>
      <c r="P278" s="323"/>
      <c r="Q278" s="323"/>
    </row>
    <row r="279" spans="1:17" x14ac:dyDescent="0.2">
      <c r="A279" s="327"/>
      <c r="B279" s="327"/>
      <c r="C279" s="327"/>
      <c r="F279" s="327"/>
      <c r="G279" s="327"/>
      <c r="H279" s="327"/>
      <c r="I279" s="327"/>
      <c r="J279" s="327"/>
      <c r="K279" s="327"/>
      <c r="O279" s="323"/>
      <c r="P279" s="323"/>
      <c r="Q279" s="323"/>
    </row>
    <row r="280" spans="1:17" x14ac:dyDescent="0.2">
      <c r="A280" s="327"/>
      <c r="B280" s="327"/>
      <c r="C280" s="327"/>
      <c r="F280" s="327"/>
      <c r="G280" s="327"/>
      <c r="H280" s="327"/>
      <c r="I280" s="327"/>
      <c r="J280" s="327"/>
      <c r="K280" s="327"/>
      <c r="O280" s="323"/>
      <c r="P280" s="323"/>
      <c r="Q280" s="323"/>
    </row>
    <row r="281" spans="1:17" x14ac:dyDescent="0.2">
      <c r="A281" s="327"/>
      <c r="B281" s="327"/>
      <c r="C281" s="327"/>
      <c r="F281" s="327"/>
      <c r="G281" s="327"/>
      <c r="H281" s="327"/>
      <c r="I281" s="327"/>
      <c r="J281" s="327"/>
      <c r="K281" s="327"/>
      <c r="O281" s="323"/>
      <c r="P281" s="323"/>
      <c r="Q281" s="323"/>
    </row>
    <row r="282" spans="1:17" x14ac:dyDescent="0.2">
      <c r="A282" s="327"/>
      <c r="B282" s="327"/>
      <c r="C282" s="327"/>
      <c r="F282" s="327"/>
      <c r="G282" s="327"/>
      <c r="H282" s="327"/>
      <c r="I282" s="327"/>
      <c r="J282" s="327"/>
      <c r="K282" s="327"/>
      <c r="O282" s="323"/>
      <c r="P282" s="323"/>
      <c r="Q282" s="323"/>
    </row>
    <row r="283" spans="1:17" x14ac:dyDescent="0.2">
      <c r="A283" s="327"/>
      <c r="B283" s="327"/>
      <c r="C283" s="327"/>
      <c r="F283" s="327"/>
      <c r="G283" s="327"/>
      <c r="H283" s="327"/>
      <c r="I283" s="327"/>
      <c r="J283" s="327"/>
      <c r="K283" s="327"/>
      <c r="O283" s="323"/>
      <c r="P283" s="323"/>
      <c r="Q283" s="323"/>
    </row>
    <row r="284" spans="1:17" x14ac:dyDescent="0.2">
      <c r="A284" s="327"/>
      <c r="B284" s="327"/>
      <c r="C284" s="327"/>
      <c r="F284" s="327"/>
      <c r="G284" s="327"/>
      <c r="H284" s="327"/>
      <c r="I284" s="327"/>
      <c r="J284" s="327"/>
      <c r="K284" s="327"/>
      <c r="O284" s="323"/>
      <c r="P284" s="323"/>
      <c r="Q284" s="323"/>
    </row>
    <row r="285" spans="1:17" x14ac:dyDescent="0.2">
      <c r="A285" s="327"/>
      <c r="B285" s="327"/>
      <c r="C285" s="327"/>
      <c r="F285" s="327"/>
      <c r="G285" s="327"/>
      <c r="H285" s="327"/>
      <c r="I285" s="327"/>
      <c r="J285" s="327"/>
      <c r="K285" s="327"/>
      <c r="O285" s="323"/>
      <c r="P285" s="323"/>
      <c r="Q285" s="323"/>
    </row>
    <row r="286" spans="1:17" x14ac:dyDescent="0.2">
      <c r="A286" s="327"/>
      <c r="B286" s="327"/>
      <c r="C286" s="327"/>
      <c r="F286" s="327"/>
      <c r="G286" s="327"/>
      <c r="H286" s="327"/>
      <c r="I286" s="327"/>
      <c r="J286" s="327"/>
      <c r="K286" s="327"/>
      <c r="O286" s="323"/>
      <c r="P286" s="323"/>
      <c r="Q286" s="323"/>
    </row>
    <row r="287" spans="1:17" x14ac:dyDescent="0.2">
      <c r="A287" s="327"/>
      <c r="B287" s="327"/>
      <c r="C287" s="327"/>
      <c r="F287" s="327"/>
      <c r="G287" s="327"/>
      <c r="H287" s="327"/>
      <c r="I287" s="327"/>
      <c r="J287" s="327"/>
      <c r="K287" s="327"/>
      <c r="O287" s="323"/>
      <c r="P287" s="323"/>
      <c r="Q287" s="323"/>
    </row>
    <row r="288" spans="1:17" x14ac:dyDescent="0.2">
      <c r="A288" s="327"/>
      <c r="B288" s="327"/>
      <c r="C288" s="327"/>
      <c r="F288" s="327"/>
      <c r="G288" s="327"/>
      <c r="H288" s="327"/>
      <c r="I288" s="327"/>
      <c r="J288" s="327"/>
      <c r="K288" s="327"/>
      <c r="O288" s="323"/>
      <c r="P288" s="323"/>
      <c r="Q288" s="323"/>
    </row>
    <row r="289" spans="15:17" x14ac:dyDescent="0.2">
      <c r="O289" s="323"/>
      <c r="P289" s="323"/>
      <c r="Q289" s="323"/>
    </row>
    <row r="290" spans="15:17" x14ac:dyDescent="0.2">
      <c r="O290" s="323"/>
      <c r="P290" s="323"/>
      <c r="Q290" s="323"/>
    </row>
    <row r="291" spans="15:17" x14ac:dyDescent="0.2">
      <c r="O291" s="323"/>
      <c r="P291" s="323"/>
      <c r="Q291" s="323"/>
    </row>
    <row r="292" spans="15:17" x14ac:dyDescent="0.2">
      <c r="O292" s="323"/>
      <c r="P292" s="323"/>
      <c r="Q292" s="323"/>
    </row>
    <row r="293" spans="15:17" x14ac:dyDescent="0.2">
      <c r="O293" s="323"/>
      <c r="P293" s="323"/>
      <c r="Q293" s="323"/>
    </row>
    <row r="294" spans="15:17" x14ac:dyDescent="0.2">
      <c r="O294" s="323"/>
      <c r="P294" s="323"/>
      <c r="Q294" s="323"/>
    </row>
    <row r="295" spans="15:17" x14ac:dyDescent="0.2">
      <c r="O295" s="323"/>
      <c r="P295" s="323"/>
      <c r="Q295" s="323"/>
    </row>
    <row r="296" spans="15:17" x14ac:dyDescent="0.2">
      <c r="O296" s="323"/>
      <c r="P296" s="323"/>
      <c r="Q296" s="323"/>
    </row>
    <row r="297" spans="15:17" x14ac:dyDescent="0.2">
      <c r="O297" s="323"/>
      <c r="P297" s="323"/>
      <c r="Q297" s="323"/>
    </row>
    <row r="298" spans="15:17" x14ac:dyDescent="0.2">
      <c r="O298" s="323"/>
      <c r="P298" s="323"/>
      <c r="Q298" s="323"/>
    </row>
    <row r="299" spans="15:17" x14ac:dyDescent="0.2">
      <c r="O299" s="323"/>
      <c r="P299" s="323"/>
      <c r="Q299" s="323"/>
    </row>
    <row r="300" spans="15:17" x14ac:dyDescent="0.2">
      <c r="O300" s="323"/>
      <c r="P300" s="323"/>
      <c r="Q300" s="323"/>
    </row>
    <row r="301" spans="15:17" x14ac:dyDescent="0.2">
      <c r="O301" s="323"/>
      <c r="P301" s="323"/>
      <c r="Q301" s="323"/>
    </row>
    <row r="302" spans="15:17" x14ac:dyDescent="0.2">
      <c r="O302" s="323"/>
      <c r="P302" s="323"/>
      <c r="Q302" s="323"/>
    </row>
    <row r="303" spans="15:17" x14ac:dyDescent="0.2">
      <c r="O303" s="323"/>
      <c r="P303" s="323"/>
      <c r="Q303" s="323"/>
    </row>
    <row r="304" spans="15:17" x14ac:dyDescent="0.2">
      <c r="O304" s="323"/>
      <c r="P304" s="323"/>
      <c r="Q304" s="323"/>
    </row>
    <row r="305" spans="15:17" x14ac:dyDescent="0.2">
      <c r="O305" s="323"/>
      <c r="P305" s="323"/>
      <c r="Q305" s="323"/>
    </row>
    <row r="306" spans="15:17" x14ac:dyDescent="0.2">
      <c r="O306" s="323"/>
      <c r="P306" s="323"/>
      <c r="Q306" s="323"/>
    </row>
    <row r="307" spans="15:17" x14ac:dyDescent="0.2">
      <c r="O307" s="323"/>
      <c r="P307" s="323"/>
      <c r="Q307" s="323"/>
    </row>
    <row r="308" spans="15:17" x14ac:dyDescent="0.2">
      <c r="O308" s="323"/>
      <c r="P308" s="323"/>
      <c r="Q308" s="323"/>
    </row>
    <row r="309" spans="15:17" x14ac:dyDescent="0.2">
      <c r="O309" s="323"/>
      <c r="P309" s="323"/>
      <c r="Q309" s="323"/>
    </row>
    <row r="310" spans="15:17" x14ac:dyDescent="0.2">
      <c r="O310" s="323"/>
      <c r="P310" s="323"/>
      <c r="Q310" s="323"/>
    </row>
    <row r="311" spans="15:17" x14ac:dyDescent="0.2">
      <c r="O311" s="323"/>
      <c r="P311" s="323"/>
      <c r="Q311" s="323"/>
    </row>
    <row r="312" spans="15:17" x14ac:dyDescent="0.2">
      <c r="O312" s="323"/>
      <c r="P312" s="323"/>
      <c r="Q312" s="323"/>
    </row>
    <row r="313" spans="15:17" x14ac:dyDescent="0.2">
      <c r="O313" s="323"/>
      <c r="P313" s="323"/>
      <c r="Q313" s="323"/>
    </row>
    <row r="314" spans="15:17" x14ac:dyDescent="0.2">
      <c r="O314" s="323"/>
      <c r="P314" s="323"/>
      <c r="Q314" s="323"/>
    </row>
    <row r="315" spans="15:17" x14ac:dyDescent="0.2">
      <c r="O315" s="323"/>
      <c r="P315" s="323"/>
      <c r="Q315" s="323"/>
    </row>
    <row r="316" spans="15:17" x14ac:dyDescent="0.2">
      <c r="O316" s="323"/>
      <c r="P316" s="323"/>
      <c r="Q316" s="323"/>
    </row>
    <row r="317" spans="15:17" x14ac:dyDescent="0.2">
      <c r="O317" s="323"/>
      <c r="P317" s="323"/>
      <c r="Q317" s="323"/>
    </row>
    <row r="318" spans="15:17" x14ac:dyDescent="0.2">
      <c r="O318" s="323"/>
      <c r="P318" s="323"/>
      <c r="Q318" s="323"/>
    </row>
    <row r="319" spans="15:17" x14ac:dyDescent="0.2">
      <c r="O319" s="323"/>
      <c r="P319" s="323"/>
      <c r="Q319" s="323"/>
    </row>
    <row r="320" spans="15:17" x14ac:dyDescent="0.2">
      <c r="O320" s="323"/>
      <c r="P320" s="323"/>
      <c r="Q320" s="323"/>
    </row>
    <row r="321" spans="15:17" x14ac:dyDescent="0.2">
      <c r="O321" s="323"/>
      <c r="P321" s="323"/>
      <c r="Q321" s="323"/>
    </row>
    <row r="322" spans="15:17" x14ac:dyDescent="0.2">
      <c r="O322" s="323"/>
      <c r="P322" s="323"/>
      <c r="Q322" s="323"/>
    </row>
    <row r="323" spans="15:17" x14ac:dyDescent="0.2">
      <c r="O323" s="323"/>
      <c r="P323" s="323"/>
      <c r="Q323" s="323"/>
    </row>
    <row r="324" spans="15:17" x14ac:dyDescent="0.2">
      <c r="O324" s="323"/>
      <c r="P324" s="323"/>
      <c r="Q324" s="323"/>
    </row>
    <row r="325" spans="15:17" x14ac:dyDescent="0.2">
      <c r="O325" s="323"/>
      <c r="P325" s="323"/>
      <c r="Q325" s="323"/>
    </row>
    <row r="326" spans="15:17" x14ac:dyDescent="0.2">
      <c r="O326" s="323"/>
      <c r="P326" s="323"/>
      <c r="Q326" s="323"/>
    </row>
    <row r="327" spans="15:17" x14ac:dyDescent="0.2">
      <c r="O327" s="323"/>
      <c r="P327" s="323"/>
      <c r="Q327" s="323"/>
    </row>
    <row r="328" spans="15:17" x14ac:dyDescent="0.2">
      <c r="O328" s="323"/>
      <c r="P328" s="323"/>
      <c r="Q328" s="323"/>
    </row>
    <row r="329" spans="15:17" x14ac:dyDescent="0.2">
      <c r="O329" s="323"/>
      <c r="P329" s="323"/>
      <c r="Q329" s="323"/>
    </row>
    <row r="330" spans="15:17" x14ac:dyDescent="0.2">
      <c r="O330" s="323"/>
      <c r="P330" s="323"/>
      <c r="Q330" s="323"/>
    </row>
    <row r="331" spans="15:17" x14ac:dyDescent="0.2">
      <c r="O331" s="323"/>
      <c r="P331" s="323"/>
      <c r="Q331" s="323"/>
    </row>
    <row r="332" spans="15:17" x14ac:dyDescent="0.2">
      <c r="O332" s="323"/>
      <c r="P332" s="323"/>
      <c r="Q332" s="323"/>
    </row>
    <row r="333" spans="15:17" x14ac:dyDescent="0.2">
      <c r="O333" s="323"/>
      <c r="P333" s="323"/>
      <c r="Q333" s="323"/>
    </row>
    <row r="334" spans="15:17" x14ac:dyDescent="0.2">
      <c r="O334" s="323"/>
      <c r="P334" s="323"/>
      <c r="Q334" s="323"/>
    </row>
    <row r="335" spans="15:17" x14ac:dyDescent="0.2">
      <c r="O335" s="323"/>
      <c r="P335" s="323"/>
      <c r="Q335" s="323"/>
    </row>
    <row r="336" spans="15:17" x14ac:dyDescent="0.2">
      <c r="O336" s="323"/>
      <c r="P336" s="323"/>
      <c r="Q336" s="323"/>
    </row>
    <row r="337" spans="15:17" x14ac:dyDescent="0.2">
      <c r="O337" s="323"/>
      <c r="P337" s="323"/>
      <c r="Q337" s="323"/>
    </row>
    <row r="338" spans="15:17" x14ac:dyDescent="0.2">
      <c r="O338" s="323"/>
      <c r="P338" s="323"/>
      <c r="Q338" s="323"/>
    </row>
    <row r="339" spans="15:17" x14ac:dyDescent="0.2">
      <c r="O339" s="323"/>
      <c r="P339" s="323"/>
      <c r="Q339" s="323"/>
    </row>
    <row r="340" spans="15:17" x14ac:dyDescent="0.2">
      <c r="O340" s="323"/>
      <c r="P340" s="323"/>
      <c r="Q340" s="323"/>
    </row>
    <row r="341" spans="15:17" x14ac:dyDescent="0.2">
      <c r="O341" s="323"/>
      <c r="P341" s="323"/>
      <c r="Q341" s="323"/>
    </row>
    <row r="342" spans="15:17" x14ac:dyDescent="0.2">
      <c r="O342" s="323"/>
      <c r="P342" s="323"/>
      <c r="Q342" s="323"/>
    </row>
    <row r="343" spans="15:17" x14ac:dyDescent="0.2">
      <c r="O343" s="323"/>
      <c r="P343" s="323"/>
      <c r="Q343" s="323"/>
    </row>
    <row r="344" spans="15:17" x14ac:dyDescent="0.2">
      <c r="O344" s="323"/>
      <c r="P344" s="323"/>
      <c r="Q344" s="323"/>
    </row>
    <row r="345" spans="15:17" x14ac:dyDescent="0.2">
      <c r="O345" s="323"/>
      <c r="P345" s="323"/>
      <c r="Q345" s="323"/>
    </row>
    <row r="346" spans="15:17" x14ac:dyDescent="0.2">
      <c r="O346" s="323"/>
      <c r="P346" s="323"/>
      <c r="Q346" s="323"/>
    </row>
    <row r="347" spans="15:17" x14ac:dyDescent="0.2">
      <c r="O347" s="323"/>
      <c r="P347" s="323"/>
      <c r="Q347" s="323"/>
    </row>
    <row r="348" spans="15:17" x14ac:dyDescent="0.2">
      <c r="O348" s="323"/>
      <c r="P348" s="323"/>
      <c r="Q348" s="323"/>
    </row>
    <row r="349" spans="15:17" x14ac:dyDescent="0.2">
      <c r="O349" s="323"/>
      <c r="P349" s="323"/>
      <c r="Q349" s="323"/>
    </row>
    <row r="350" spans="15:17" x14ac:dyDescent="0.2">
      <c r="O350" s="323"/>
      <c r="P350" s="323"/>
      <c r="Q350" s="323"/>
    </row>
    <row r="351" spans="15:17" x14ac:dyDescent="0.2">
      <c r="O351" s="323"/>
      <c r="P351" s="323"/>
      <c r="Q351" s="323"/>
    </row>
    <row r="352" spans="15:17" x14ac:dyDescent="0.2">
      <c r="O352" s="323"/>
      <c r="P352" s="323"/>
      <c r="Q352" s="323"/>
    </row>
    <row r="353" spans="15:17" x14ac:dyDescent="0.2">
      <c r="O353" s="323"/>
      <c r="P353" s="323"/>
      <c r="Q353" s="323"/>
    </row>
    <row r="354" spans="15:17" x14ac:dyDescent="0.2">
      <c r="O354" s="323"/>
      <c r="P354" s="323"/>
      <c r="Q354" s="323"/>
    </row>
    <row r="355" spans="15:17" x14ac:dyDescent="0.2">
      <c r="O355" s="323"/>
      <c r="P355" s="323"/>
      <c r="Q355" s="323"/>
    </row>
    <row r="356" spans="15:17" x14ac:dyDescent="0.2">
      <c r="O356" s="323"/>
      <c r="P356" s="323"/>
      <c r="Q356" s="323"/>
    </row>
    <row r="357" spans="15:17" x14ac:dyDescent="0.2">
      <c r="O357" s="323"/>
      <c r="P357" s="323"/>
      <c r="Q357" s="323"/>
    </row>
    <row r="358" spans="15:17" x14ac:dyDescent="0.2">
      <c r="O358" s="323"/>
      <c r="P358" s="323"/>
      <c r="Q358" s="323"/>
    </row>
    <row r="359" spans="15:17" x14ac:dyDescent="0.2">
      <c r="O359" s="323"/>
      <c r="P359" s="323"/>
      <c r="Q359" s="323"/>
    </row>
    <row r="360" spans="15:17" x14ac:dyDescent="0.2">
      <c r="O360" s="323"/>
      <c r="P360" s="323"/>
      <c r="Q360" s="323"/>
    </row>
    <row r="361" spans="15:17" x14ac:dyDescent="0.2">
      <c r="O361" s="323"/>
      <c r="P361" s="323"/>
      <c r="Q361" s="323"/>
    </row>
    <row r="362" spans="15:17" x14ac:dyDescent="0.2">
      <c r="O362" s="323"/>
      <c r="P362" s="323"/>
      <c r="Q362" s="323"/>
    </row>
    <row r="363" spans="15:17" x14ac:dyDescent="0.2">
      <c r="O363" s="323"/>
      <c r="P363" s="323"/>
      <c r="Q363" s="323"/>
    </row>
    <row r="364" spans="15:17" x14ac:dyDescent="0.2">
      <c r="O364" s="323"/>
      <c r="P364" s="323"/>
      <c r="Q364" s="323"/>
    </row>
    <row r="365" spans="15:17" x14ac:dyDescent="0.2">
      <c r="O365" s="323"/>
      <c r="P365" s="323"/>
      <c r="Q365" s="323"/>
    </row>
    <row r="366" spans="15:17" x14ac:dyDescent="0.2">
      <c r="O366" s="323"/>
      <c r="P366" s="323"/>
      <c r="Q366" s="323"/>
    </row>
    <row r="367" spans="15:17" x14ac:dyDescent="0.2">
      <c r="O367" s="323"/>
      <c r="P367" s="323"/>
      <c r="Q367" s="323"/>
    </row>
    <row r="368" spans="15:17" x14ac:dyDescent="0.2">
      <c r="O368" s="323"/>
      <c r="P368" s="323"/>
      <c r="Q368" s="323"/>
    </row>
    <row r="369" spans="15:17" x14ac:dyDescent="0.2">
      <c r="O369" s="323"/>
      <c r="P369" s="323"/>
      <c r="Q369" s="323"/>
    </row>
    <row r="370" spans="15:17" x14ac:dyDescent="0.2">
      <c r="O370" s="323"/>
      <c r="P370" s="323"/>
      <c r="Q370" s="323"/>
    </row>
    <row r="371" spans="15:17" x14ac:dyDescent="0.2">
      <c r="O371" s="323"/>
      <c r="P371" s="323"/>
      <c r="Q371" s="323"/>
    </row>
    <row r="372" spans="15:17" x14ac:dyDescent="0.2">
      <c r="O372" s="323"/>
      <c r="P372" s="323"/>
      <c r="Q372" s="323"/>
    </row>
    <row r="373" spans="15:17" x14ac:dyDescent="0.2">
      <c r="O373" s="323"/>
      <c r="P373" s="323"/>
      <c r="Q373" s="323"/>
    </row>
    <row r="374" spans="15:17" x14ac:dyDescent="0.2">
      <c r="O374" s="323"/>
      <c r="P374" s="323"/>
      <c r="Q374" s="323"/>
    </row>
    <row r="375" spans="15:17" x14ac:dyDescent="0.2">
      <c r="O375" s="323"/>
      <c r="P375" s="323"/>
      <c r="Q375" s="323"/>
    </row>
    <row r="376" spans="15:17" x14ac:dyDescent="0.2">
      <c r="O376" s="323"/>
      <c r="P376" s="323"/>
      <c r="Q376" s="323"/>
    </row>
    <row r="377" spans="15:17" x14ac:dyDescent="0.2">
      <c r="O377" s="323"/>
      <c r="P377" s="323"/>
      <c r="Q377" s="323"/>
    </row>
    <row r="378" spans="15:17" x14ac:dyDescent="0.2">
      <c r="O378" s="323"/>
      <c r="P378" s="323"/>
      <c r="Q378" s="323"/>
    </row>
    <row r="379" spans="15:17" x14ac:dyDescent="0.2">
      <c r="O379" s="323"/>
      <c r="P379" s="323"/>
      <c r="Q379" s="323"/>
    </row>
    <row r="380" spans="15:17" x14ac:dyDescent="0.2">
      <c r="O380" s="323"/>
      <c r="P380" s="323"/>
      <c r="Q380" s="323"/>
    </row>
    <row r="381" spans="15:17" x14ac:dyDescent="0.2">
      <c r="O381" s="323"/>
      <c r="P381" s="323"/>
      <c r="Q381" s="323"/>
    </row>
    <row r="382" spans="15:17" x14ac:dyDescent="0.2">
      <c r="O382" s="323"/>
      <c r="P382" s="323"/>
      <c r="Q382" s="323"/>
    </row>
    <row r="383" spans="15:17" x14ac:dyDescent="0.2">
      <c r="O383" s="323"/>
      <c r="P383" s="323"/>
      <c r="Q383" s="323"/>
    </row>
    <row r="384" spans="15:17" x14ac:dyDescent="0.2">
      <c r="O384" s="323"/>
      <c r="P384" s="323"/>
      <c r="Q384" s="323"/>
    </row>
    <row r="385" spans="15:17" x14ac:dyDescent="0.2">
      <c r="O385" s="323"/>
      <c r="P385" s="323"/>
      <c r="Q385" s="323"/>
    </row>
    <row r="386" spans="15:17" x14ac:dyDescent="0.2">
      <c r="O386" s="323"/>
      <c r="P386" s="323"/>
      <c r="Q386" s="323"/>
    </row>
    <row r="387" spans="15:17" x14ac:dyDescent="0.2">
      <c r="O387" s="323"/>
      <c r="P387" s="323"/>
      <c r="Q387" s="323"/>
    </row>
    <row r="388" spans="15:17" x14ac:dyDescent="0.2">
      <c r="O388" s="323"/>
      <c r="P388" s="323"/>
      <c r="Q388" s="323"/>
    </row>
    <row r="389" spans="15:17" x14ac:dyDescent="0.2">
      <c r="O389" s="323"/>
      <c r="P389" s="323"/>
      <c r="Q389" s="323"/>
    </row>
    <row r="390" spans="15:17" x14ac:dyDescent="0.2">
      <c r="O390" s="323"/>
      <c r="P390" s="323"/>
      <c r="Q390" s="323"/>
    </row>
    <row r="391" spans="15:17" x14ac:dyDescent="0.2">
      <c r="O391" s="323"/>
      <c r="P391" s="323"/>
      <c r="Q391" s="323"/>
    </row>
    <row r="392" spans="15:17" x14ac:dyDescent="0.2">
      <c r="O392" s="323"/>
      <c r="P392" s="323"/>
      <c r="Q392" s="323"/>
    </row>
    <row r="393" spans="15:17" x14ac:dyDescent="0.2">
      <c r="O393" s="323"/>
      <c r="P393" s="323"/>
      <c r="Q393" s="323"/>
    </row>
    <row r="394" spans="15:17" x14ac:dyDescent="0.2">
      <c r="O394" s="323"/>
      <c r="P394" s="323"/>
      <c r="Q394" s="323"/>
    </row>
    <row r="395" spans="15:17" x14ac:dyDescent="0.2">
      <c r="O395" s="323"/>
      <c r="P395" s="323"/>
      <c r="Q395" s="323"/>
    </row>
    <row r="396" spans="15:17" x14ac:dyDescent="0.2">
      <c r="O396" s="323"/>
      <c r="P396" s="323"/>
      <c r="Q396" s="323"/>
    </row>
    <row r="397" spans="15:17" x14ac:dyDescent="0.2">
      <c r="O397" s="323"/>
      <c r="P397" s="323"/>
      <c r="Q397" s="323"/>
    </row>
    <row r="398" spans="15:17" x14ac:dyDescent="0.2">
      <c r="O398" s="323"/>
      <c r="P398" s="323"/>
      <c r="Q398" s="323"/>
    </row>
    <row r="399" spans="15:17" x14ac:dyDescent="0.2">
      <c r="O399" s="323"/>
      <c r="P399" s="323"/>
      <c r="Q399" s="323"/>
    </row>
    <row r="400" spans="15:17" x14ac:dyDescent="0.2">
      <c r="O400" s="323"/>
      <c r="P400" s="323"/>
      <c r="Q400" s="323"/>
    </row>
    <row r="401" spans="15:17" x14ac:dyDescent="0.2">
      <c r="O401" s="323"/>
      <c r="P401" s="323"/>
      <c r="Q401" s="323"/>
    </row>
    <row r="402" spans="15:17" x14ac:dyDescent="0.2">
      <c r="O402" s="323"/>
      <c r="P402" s="323"/>
      <c r="Q402" s="323"/>
    </row>
    <row r="403" spans="15:17" x14ac:dyDescent="0.2">
      <c r="O403" s="323"/>
      <c r="P403" s="323"/>
      <c r="Q403" s="323"/>
    </row>
    <row r="404" spans="15:17" x14ac:dyDescent="0.2">
      <c r="O404" s="323"/>
      <c r="P404" s="323"/>
      <c r="Q404" s="323"/>
    </row>
    <row r="405" spans="15:17" x14ac:dyDescent="0.2">
      <c r="O405" s="323"/>
      <c r="P405" s="323"/>
      <c r="Q405" s="323"/>
    </row>
    <row r="406" spans="15:17" x14ac:dyDescent="0.2">
      <c r="O406" s="323"/>
      <c r="P406" s="323"/>
      <c r="Q406" s="323"/>
    </row>
    <row r="407" spans="15:17" x14ac:dyDescent="0.2">
      <c r="O407" s="323"/>
      <c r="P407" s="323"/>
      <c r="Q407" s="323"/>
    </row>
    <row r="408" spans="15:17" x14ac:dyDescent="0.2">
      <c r="O408" s="323"/>
      <c r="P408" s="323"/>
      <c r="Q408" s="323"/>
    </row>
    <row r="409" spans="15:17" x14ac:dyDescent="0.2">
      <c r="O409" s="323"/>
      <c r="P409" s="323"/>
      <c r="Q409" s="323"/>
    </row>
    <row r="410" spans="15:17" x14ac:dyDescent="0.2">
      <c r="O410" s="323"/>
      <c r="P410" s="323"/>
      <c r="Q410" s="323"/>
    </row>
    <row r="411" spans="15:17" x14ac:dyDescent="0.2">
      <c r="O411" s="323"/>
      <c r="P411" s="323"/>
      <c r="Q411" s="323"/>
    </row>
    <row r="412" spans="15:17" x14ac:dyDescent="0.2">
      <c r="O412" s="323"/>
      <c r="P412" s="323"/>
      <c r="Q412" s="323"/>
    </row>
    <row r="413" spans="15:17" x14ac:dyDescent="0.2">
      <c r="O413" s="323"/>
      <c r="P413" s="323"/>
      <c r="Q413" s="323"/>
    </row>
    <row r="414" spans="15:17" x14ac:dyDescent="0.2">
      <c r="O414" s="323"/>
      <c r="P414" s="323"/>
      <c r="Q414" s="323"/>
    </row>
    <row r="415" spans="15:17" x14ac:dyDescent="0.2">
      <c r="O415" s="323"/>
      <c r="P415" s="323"/>
      <c r="Q415" s="323"/>
    </row>
    <row r="416" spans="15:17" x14ac:dyDescent="0.2">
      <c r="O416" s="323"/>
      <c r="P416" s="323"/>
      <c r="Q416" s="323"/>
    </row>
    <row r="417" spans="15:17" x14ac:dyDescent="0.2">
      <c r="O417" s="323"/>
      <c r="P417" s="323"/>
      <c r="Q417" s="323"/>
    </row>
    <row r="418" spans="15:17" x14ac:dyDescent="0.2">
      <c r="O418" s="323"/>
      <c r="P418" s="323"/>
      <c r="Q418" s="323"/>
    </row>
    <row r="419" spans="15:17" x14ac:dyDescent="0.2">
      <c r="O419" s="323"/>
      <c r="P419" s="323"/>
      <c r="Q419" s="323"/>
    </row>
    <row r="420" spans="15:17" x14ac:dyDescent="0.2">
      <c r="O420" s="323"/>
      <c r="P420" s="323"/>
      <c r="Q420" s="323"/>
    </row>
    <row r="421" spans="15:17" x14ac:dyDescent="0.2">
      <c r="O421" s="323"/>
      <c r="P421" s="323"/>
      <c r="Q421" s="323"/>
    </row>
    <row r="422" spans="15:17" x14ac:dyDescent="0.2">
      <c r="O422" s="323"/>
      <c r="P422" s="323"/>
      <c r="Q422" s="323"/>
    </row>
    <row r="423" spans="15:17" x14ac:dyDescent="0.2">
      <c r="O423" s="323"/>
      <c r="P423" s="323"/>
      <c r="Q423" s="323"/>
    </row>
    <row r="424" spans="15:17" x14ac:dyDescent="0.2">
      <c r="O424" s="323"/>
      <c r="P424" s="323"/>
      <c r="Q424" s="323"/>
    </row>
    <row r="425" spans="15:17" x14ac:dyDescent="0.2">
      <c r="O425" s="323"/>
      <c r="P425" s="323"/>
      <c r="Q425" s="323"/>
    </row>
    <row r="426" spans="15:17" x14ac:dyDescent="0.2">
      <c r="O426" s="323"/>
      <c r="P426" s="323"/>
      <c r="Q426" s="323"/>
    </row>
    <row r="427" spans="15:17" x14ac:dyDescent="0.2">
      <c r="O427" s="323"/>
      <c r="P427" s="323"/>
      <c r="Q427" s="323"/>
    </row>
    <row r="428" spans="15:17" x14ac:dyDescent="0.2">
      <c r="O428" s="323"/>
      <c r="P428" s="323"/>
      <c r="Q428" s="323"/>
    </row>
    <row r="429" spans="15:17" x14ac:dyDescent="0.2">
      <c r="O429" s="323"/>
      <c r="P429" s="323"/>
      <c r="Q429" s="323"/>
    </row>
    <row r="430" spans="15:17" x14ac:dyDescent="0.2">
      <c r="O430" s="323"/>
      <c r="P430" s="323"/>
      <c r="Q430" s="323"/>
    </row>
    <row r="431" spans="15:17" x14ac:dyDescent="0.2">
      <c r="O431" s="323"/>
      <c r="P431" s="323"/>
      <c r="Q431" s="323"/>
    </row>
    <row r="432" spans="15:17" x14ac:dyDescent="0.2">
      <c r="O432" s="323"/>
      <c r="P432" s="323"/>
      <c r="Q432" s="323"/>
    </row>
    <row r="433" spans="15:17" x14ac:dyDescent="0.2">
      <c r="O433" s="323"/>
      <c r="P433" s="323"/>
      <c r="Q433" s="323"/>
    </row>
    <row r="434" spans="15:17" x14ac:dyDescent="0.2">
      <c r="O434" s="323"/>
      <c r="P434" s="323"/>
      <c r="Q434" s="323"/>
    </row>
    <row r="435" spans="15:17" x14ac:dyDescent="0.2">
      <c r="O435" s="323"/>
      <c r="P435" s="323"/>
      <c r="Q435" s="323"/>
    </row>
    <row r="436" spans="15:17" x14ac:dyDescent="0.2">
      <c r="O436" s="323"/>
      <c r="P436" s="323"/>
      <c r="Q436" s="323"/>
    </row>
    <row r="437" spans="15:17" x14ac:dyDescent="0.2">
      <c r="O437" s="323"/>
      <c r="P437" s="323"/>
      <c r="Q437" s="323"/>
    </row>
    <row r="438" spans="15:17" x14ac:dyDescent="0.2">
      <c r="O438" s="323"/>
      <c r="P438" s="323"/>
      <c r="Q438" s="323"/>
    </row>
    <row r="439" spans="15:17" x14ac:dyDescent="0.2">
      <c r="O439" s="323"/>
      <c r="P439" s="323"/>
      <c r="Q439" s="323"/>
    </row>
    <row r="440" spans="15:17" x14ac:dyDescent="0.2">
      <c r="O440" s="323"/>
      <c r="P440" s="323"/>
      <c r="Q440" s="323"/>
    </row>
    <row r="441" spans="15:17" x14ac:dyDescent="0.2">
      <c r="O441" s="323"/>
      <c r="P441" s="323"/>
      <c r="Q441" s="323"/>
    </row>
    <row r="442" spans="15:17" x14ac:dyDescent="0.2">
      <c r="O442" s="323"/>
      <c r="P442" s="323"/>
      <c r="Q442" s="323"/>
    </row>
    <row r="443" spans="15:17" x14ac:dyDescent="0.2">
      <c r="O443" s="323"/>
      <c r="P443" s="323"/>
      <c r="Q443" s="323"/>
    </row>
    <row r="444" spans="15:17" x14ac:dyDescent="0.2">
      <c r="O444" s="323"/>
      <c r="P444" s="323"/>
      <c r="Q444" s="323"/>
    </row>
    <row r="445" spans="15:17" x14ac:dyDescent="0.2">
      <c r="O445" s="323"/>
      <c r="P445" s="323"/>
      <c r="Q445" s="323"/>
    </row>
    <row r="446" spans="15:17" x14ac:dyDescent="0.2">
      <c r="O446" s="323"/>
      <c r="P446" s="323"/>
      <c r="Q446" s="323"/>
    </row>
    <row r="447" spans="15:17" x14ac:dyDescent="0.2">
      <c r="O447" s="323"/>
      <c r="P447" s="323"/>
      <c r="Q447" s="323"/>
    </row>
    <row r="448" spans="15:17" x14ac:dyDescent="0.2">
      <c r="O448" s="323"/>
      <c r="P448" s="323"/>
      <c r="Q448" s="323"/>
    </row>
    <row r="449" spans="15:17" x14ac:dyDescent="0.2">
      <c r="O449" s="323"/>
      <c r="P449" s="323"/>
      <c r="Q449" s="323"/>
    </row>
    <row r="450" spans="15:17" x14ac:dyDescent="0.2">
      <c r="O450" s="323"/>
      <c r="P450" s="323"/>
      <c r="Q450" s="323"/>
    </row>
    <row r="451" spans="15:17" x14ac:dyDescent="0.2">
      <c r="O451" s="323"/>
      <c r="P451" s="323"/>
      <c r="Q451" s="323"/>
    </row>
    <row r="452" spans="15:17" x14ac:dyDescent="0.2">
      <c r="O452" s="323"/>
      <c r="P452" s="323"/>
      <c r="Q452" s="323"/>
    </row>
    <row r="453" spans="15:17" x14ac:dyDescent="0.2">
      <c r="O453" s="323"/>
      <c r="P453" s="323"/>
      <c r="Q453" s="323"/>
    </row>
    <row r="454" spans="15:17" x14ac:dyDescent="0.2">
      <c r="O454" s="323"/>
      <c r="P454" s="323"/>
      <c r="Q454" s="323"/>
    </row>
    <row r="455" spans="15:17" x14ac:dyDescent="0.2">
      <c r="O455" s="323"/>
      <c r="P455" s="323"/>
      <c r="Q455" s="323"/>
    </row>
    <row r="456" spans="15:17" x14ac:dyDescent="0.2">
      <c r="O456" s="323"/>
      <c r="P456" s="323"/>
      <c r="Q456" s="323"/>
    </row>
    <row r="457" spans="15:17" x14ac:dyDescent="0.2">
      <c r="O457" s="323"/>
      <c r="P457" s="323"/>
      <c r="Q457" s="323"/>
    </row>
    <row r="458" spans="15:17" x14ac:dyDescent="0.2">
      <c r="O458" s="323"/>
      <c r="P458" s="323"/>
      <c r="Q458" s="323"/>
    </row>
    <row r="459" spans="15:17" x14ac:dyDescent="0.2">
      <c r="O459" s="323"/>
      <c r="P459" s="323"/>
      <c r="Q459" s="323"/>
    </row>
    <row r="460" spans="15:17" x14ac:dyDescent="0.2">
      <c r="O460" s="323"/>
      <c r="P460" s="323"/>
      <c r="Q460" s="323"/>
    </row>
    <row r="461" spans="15:17" x14ac:dyDescent="0.2">
      <c r="O461" s="323"/>
      <c r="P461" s="323"/>
      <c r="Q461" s="323"/>
    </row>
    <row r="462" spans="15:17" x14ac:dyDescent="0.2">
      <c r="O462" s="323"/>
      <c r="P462" s="323"/>
      <c r="Q462" s="323"/>
    </row>
    <row r="463" spans="15:17" x14ac:dyDescent="0.2">
      <c r="O463" s="323"/>
      <c r="P463" s="323"/>
      <c r="Q463" s="323"/>
    </row>
    <row r="464" spans="15:17" x14ac:dyDescent="0.2">
      <c r="O464" s="323"/>
      <c r="P464" s="323"/>
      <c r="Q464" s="323"/>
    </row>
    <row r="465" spans="15:17" x14ac:dyDescent="0.2">
      <c r="O465" s="323"/>
      <c r="P465" s="323"/>
      <c r="Q465" s="323"/>
    </row>
    <row r="466" spans="15:17" x14ac:dyDescent="0.2">
      <c r="O466" s="323"/>
      <c r="P466" s="323"/>
      <c r="Q466" s="323"/>
    </row>
    <row r="467" spans="15:17" x14ac:dyDescent="0.2">
      <c r="O467" s="323"/>
      <c r="P467" s="323"/>
      <c r="Q467" s="323"/>
    </row>
    <row r="468" spans="15:17" x14ac:dyDescent="0.2">
      <c r="O468" s="323"/>
      <c r="P468" s="323"/>
      <c r="Q468" s="323"/>
    </row>
    <row r="469" spans="15:17" x14ac:dyDescent="0.2">
      <c r="O469" s="323"/>
      <c r="P469" s="323"/>
      <c r="Q469" s="323"/>
    </row>
    <row r="470" spans="15:17" x14ac:dyDescent="0.2">
      <c r="O470" s="323"/>
      <c r="P470" s="323"/>
      <c r="Q470" s="323"/>
    </row>
    <row r="471" spans="15:17" x14ac:dyDescent="0.2">
      <c r="O471" s="323"/>
      <c r="P471" s="323"/>
      <c r="Q471" s="323"/>
    </row>
    <row r="472" spans="15:17" x14ac:dyDescent="0.2">
      <c r="O472" s="323"/>
      <c r="P472" s="323"/>
      <c r="Q472" s="323"/>
    </row>
    <row r="473" spans="15:17" x14ac:dyDescent="0.2">
      <c r="O473" s="323"/>
      <c r="P473" s="323"/>
      <c r="Q473" s="323"/>
    </row>
    <row r="474" spans="15:17" x14ac:dyDescent="0.2">
      <c r="O474" s="323"/>
      <c r="P474" s="323"/>
      <c r="Q474" s="323"/>
    </row>
    <row r="475" spans="15:17" x14ac:dyDescent="0.2">
      <c r="O475" s="323"/>
      <c r="P475" s="323"/>
      <c r="Q475" s="323"/>
    </row>
    <row r="476" spans="15:17" x14ac:dyDescent="0.2">
      <c r="O476" s="323"/>
      <c r="P476" s="323"/>
      <c r="Q476" s="323"/>
    </row>
    <row r="477" spans="15:17" x14ac:dyDescent="0.2">
      <c r="O477" s="323"/>
      <c r="P477" s="323"/>
      <c r="Q477" s="323"/>
    </row>
    <row r="478" spans="15:17" x14ac:dyDescent="0.2">
      <c r="O478" s="323"/>
      <c r="P478" s="323"/>
      <c r="Q478" s="323"/>
    </row>
    <row r="479" spans="15:17" x14ac:dyDescent="0.2">
      <c r="O479" s="323"/>
      <c r="P479" s="323"/>
      <c r="Q479" s="323"/>
    </row>
    <row r="480" spans="15:17" x14ac:dyDescent="0.2">
      <c r="O480" s="323"/>
      <c r="P480" s="323"/>
      <c r="Q480" s="323"/>
    </row>
    <row r="481" spans="15:17" x14ac:dyDescent="0.2">
      <c r="O481" s="323"/>
      <c r="P481" s="323"/>
      <c r="Q481" s="323"/>
    </row>
    <row r="482" spans="15:17" x14ac:dyDescent="0.2">
      <c r="O482" s="323"/>
      <c r="P482" s="323"/>
      <c r="Q482" s="323"/>
    </row>
    <row r="483" spans="15:17" x14ac:dyDescent="0.2">
      <c r="O483" s="323"/>
      <c r="P483" s="323"/>
      <c r="Q483" s="323"/>
    </row>
    <row r="484" spans="15:17" x14ac:dyDescent="0.2">
      <c r="O484" s="323"/>
      <c r="P484" s="323"/>
      <c r="Q484" s="323"/>
    </row>
    <row r="485" spans="15:17" x14ac:dyDescent="0.2">
      <c r="O485" s="323"/>
      <c r="P485" s="323"/>
      <c r="Q485" s="323"/>
    </row>
    <row r="486" spans="15:17" x14ac:dyDescent="0.2">
      <c r="O486" s="323"/>
      <c r="P486" s="323"/>
      <c r="Q486" s="323"/>
    </row>
    <row r="487" spans="15:17" x14ac:dyDescent="0.2">
      <c r="O487" s="323"/>
      <c r="P487" s="323"/>
      <c r="Q487" s="323"/>
    </row>
    <row r="488" spans="15:17" x14ac:dyDescent="0.2">
      <c r="O488" s="323"/>
      <c r="P488" s="323"/>
      <c r="Q488" s="323"/>
    </row>
    <row r="489" spans="15:17" x14ac:dyDescent="0.2">
      <c r="O489" s="323"/>
      <c r="P489" s="323"/>
      <c r="Q489" s="323"/>
    </row>
    <row r="490" spans="15:17" x14ac:dyDescent="0.2">
      <c r="O490" s="323"/>
      <c r="P490" s="323"/>
      <c r="Q490" s="323"/>
    </row>
    <row r="491" spans="15:17" x14ac:dyDescent="0.2">
      <c r="O491" s="323"/>
      <c r="P491" s="323"/>
      <c r="Q491" s="323"/>
    </row>
    <row r="492" spans="15:17" x14ac:dyDescent="0.2">
      <c r="O492" s="323"/>
      <c r="P492" s="323"/>
      <c r="Q492" s="323"/>
    </row>
    <row r="493" spans="15:17" x14ac:dyDescent="0.2">
      <c r="O493" s="323"/>
      <c r="P493" s="323"/>
      <c r="Q493" s="323"/>
    </row>
    <row r="494" spans="15:17" x14ac:dyDescent="0.2">
      <c r="O494" s="323"/>
      <c r="P494" s="323"/>
      <c r="Q494" s="323"/>
    </row>
    <row r="495" spans="15:17" x14ac:dyDescent="0.2">
      <c r="O495" s="323"/>
      <c r="P495" s="323"/>
      <c r="Q495" s="323"/>
    </row>
    <row r="496" spans="15:17" x14ac:dyDescent="0.2">
      <c r="O496" s="323"/>
      <c r="P496" s="323"/>
      <c r="Q496" s="323"/>
    </row>
    <row r="497" spans="15:17" x14ac:dyDescent="0.2">
      <c r="O497" s="323"/>
      <c r="P497" s="323"/>
      <c r="Q497" s="323"/>
    </row>
    <row r="498" spans="15:17" x14ac:dyDescent="0.2">
      <c r="O498" s="323"/>
      <c r="P498" s="323"/>
      <c r="Q498" s="323"/>
    </row>
    <row r="499" spans="15:17" x14ac:dyDescent="0.2">
      <c r="O499" s="323"/>
      <c r="P499" s="323"/>
      <c r="Q499" s="323"/>
    </row>
    <row r="500" spans="15:17" x14ac:dyDescent="0.2">
      <c r="O500" s="323"/>
      <c r="P500" s="323"/>
      <c r="Q500" s="323"/>
    </row>
    <row r="501" spans="15:17" x14ac:dyDescent="0.2">
      <c r="O501" s="323"/>
      <c r="P501" s="323"/>
      <c r="Q501" s="323"/>
    </row>
    <row r="502" spans="15:17" x14ac:dyDescent="0.2">
      <c r="O502" s="323"/>
      <c r="P502" s="323"/>
      <c r="Q502" s="323"/>
    </row>
    <row r="503" spans="15:17" x14ac:dyDescent="0.2">
      <c r="O503" s="323"/>
      <c r="P503" s="323"/>
      <c r="Q503" s="323"/>
    </row>
    <row r="504" spans="15:17" x14ac:dyDescent="0.2">
      <c r="O504" s="323"/>
      <c r="P504" s="323"/>
      <c r="Q504" s="323"/>
    </row>
    <row r="505" spans="15:17" x14ac:dyDescent="0.2">
      <c r="O505" s="323"/>
      <c r="P505" s="323"/>
      <c r="Q505" s="323"/>
    </row>
    <row r="506" spans="15:17" x14ac:dyDescent="0.2">
      <c r="O506" s="323"/>
      <c r="P506" s="323"/>
      <c r="Q506" s="323"/>
    </row>
    <row r="507" spans="15:17" x14ac:dyDescent="0.2">
      <c r="O507" s="323"/>
      <c r="P507" s="323"/>
      <c r="Q507" s="323"/>
    </row>
    <row r="508" spans="15:17" x14ac:dyDescent="0.2">
      <c r="O508" s="323"/>
      <c r="P508" s="323"/>
      <c r="Q508" s="323"/>
    </row>
    <row r="509" spans="15:17" x14ac:dyDescent="0.2">
      <c r="O509" s="323"/>
      <c r="P509" s="323"/>
      <c r="Q509" s="323"/>
    </row>
    <row r="510" spans="15:17" x14ac:dyDescent="0.2">
      <c r="O510" s="323"/>
      <c r="P510" s="323"/>
      <c r="Q510" s="323"/>
    </row>
    <row r="511" spans="15:17" x14ac:dyDescent="0.2">
      <c r="O511" s="323"/>
      <c r="P511" s="323"/>
      <c r="Q511" s="323"/>
    </row>
    <row r="512" spans="15:17" x14ac:dyDescent="0.2">
      <c r="O512" s="323"/>
      <c r="P512" s="323"/>
      <c r="Q512" s="323"/>
    </row>
    <row r="513" spans="15:17" x14ac:dyDescent="0.2">
      <c r="O513" s="323"/>
      <c r="P513" s="323"/>
      <c r="Q513" s="323"/>
    </row>
    <row r="514" spans="15:17" x14ac:dyDescent="0.2">
      <c r="O514" s="323"/>
      <c r="P514" s="323"/>
      <c r="Q514" s="323"/>
    </row>
    <row r="515" spans="15:17" x14ac:dyDescent="0.2">
      <c r="O515" s="323"/>
      <c r="P515" s="323"/>
      <c r="Q515" s="323"/>
    </row>
    <row r="516" spans="15:17" x14ac:dyDescent="0.2">
      <c r="O516" s="323"/>
      <c r="P516" s="323"/>
      <c r="Q516" s="323"/>
    </row>
    <row r="517" spans="15:17" x14ac:dyDescent="0.2">
      <c r="O517" s="323"/>
      <c r="P517" s="323"/>
      <c r="Q517" s="323"/>
    </row>
    <row r="518" spans="15:17" x14ac:dyDescent="0.2">
      <c r="O518" s="323"/>
      <c r="P518" s="323"/>
      <c r="Q518" s="323"/>
    </row>
    <row r="519" spans="15:17" x14ac:dyDescent="0.2">
      <c r="O519" s="323"/>
      <c r="P519" s="323"/>
      <c r="Q519" s="323"/>
    </row>
    <row r="520" spans="15:17" x14ac:dyDescent="0.2">
      <c r="O520" s="323"/>
      <c r="P520" s="323"/>
      <c r="Q520" s="323"/>
    </row>
    <row r="521" spans="15:17" x14ac:dyDescent="0.2">
      <c r="O521" s="323"/>
      <c r="P521" s="323"/>
      <c r="Q521" s="323"/>
    </row>
    <row r="522" spans="15:17" x14ac:dyDescent="0.2">
      <c r="O522" s="323"/>
      <c r="P522" s="323"/>
      <c r="Q522" s="323"/>
    </row>
    <row r="523" spans="15:17" x14ac:dyDescent="0.2">
      <c r="O523" s="323"/>
      <c r="P523" s="323"/>
      <c r="Q523" s="323"/>
    </row>
    <row r="524" spans="15:17" x14ac:dyDescent="0.2">
      <c r="O524" s="323"/>
      <c r="P524" s="323"/>
      <c r="Q524" s="323"/>
    </row>
    <row r="525" spans="15:17" x14ac:dyDescent="0.2">
      <c r="O525" s="323"/>
      <c r="P525" s="323"/>
      <c r="Q525" s="323"/>
    </row>
    <row r="526" spans="15:17" x14ac:dyDescent="0.2">
      <c r="O526" s="323"/>
      <c r="P526" s="323"/>
      <c r="Q526" s="323"/>
    </row>
    <row r="527" spans="15:17" x14ac:dyDescent="0.2">
      <c r="O527" s="323"/>
      <c r="P527" s="323"/>
      <c r="Q527" s="323"/>
    </row>
    <row r="528" spans="15:17" x14ac:dyDescent="0.2">
      <c r="O528" s="323"/>
      <c r="P528" s="323"/>
      <c r="Q528" s="323"/>
    </row>
    <row r="529" spans="15:17" x14ac:dyDescent="0.2">
      <c r="O529" s="323"/>
      <c r="P529" s="323"/>
      <c r="Q529" s="323"/>
    </row>
    <row r="530" spans="15:17" x14ac:dyDescent="0.2">
      <c r="O530" s="323"/>
      <c r="P530" s="323"/>
      <c r="Q530" s="323"/>
    </row>
    <row r="531" spans="15:17" x14ac:dyDescent="0.2">
      <c r="O531" s="323"/>
      <c r="P531" s="323"/>
      <c r="Q531" s="323"/>
    </row>
    <row r="532" spans="15:17" x14ac:dyDescent="0.2">
      <c r="O532" s="323"/>
      <c r="P532" s="323"/>
      <c r="Q532" s="323"/>
    </row>
    <row r="533" spans="15:17" x14ac:dyDescent="0.2">
      <c r="O533" s="323"/>
      <c r="P533" s="323"/>
      <c r="Q533" s="323"/>
    </row>
    <row r="534" spans="15:17" x14ac:dyDescent="0.2">
      <c r="O534" s="323"/>
      <c r="P534" s="323"/>
      <c r="Q534" s="323"/>
    </row>
    <row r="535" spans="15:17" x14ac:dyDescent="0.2">
      <c r="O535" s="323"/>
      <c r="P535" s="323"/>
      <c r="Q535" s="323"/>
    </row>
    <row r="536" spans="15:17" x14ac:dyDescent="0.2">
      <c r="O536" s="323"/>
      <c r="P536" s="323"/>
      <c r="Q536" s="323"/>
    </row>
    <row r="537" spans="15:17" x14ac:dyDescent="0.2">
      <c r="O537" s="323"/>
      <c r="P537" s="323"/>
      <c r="Q537" s="323"/>
    </row>
    <row r="538" spans="15:17" x14ac:dyDescent="0.2">
      <c r="O538" s="323"/>
      <c r="P538" s="323"/>
      <c r="Q538" s="323"/>
    </row>
    <row r="539" spans="15:17" x14ac:dyDescent="0.2">
      <c r="O539" s="323"/>
      <c r="P539" s="323"/>
      <c r="Q539" s="323"/>
    </row>
    <row r="540" spans="15:17" x14ac:dyDescent="0.2">
      <c r="O540" s="323"/>
      <c r="P540" s="323"/>
      <c r="Q540" s="323"/>
    </row>
    <row r="541" spans="15:17" x14ac:dyDescent="0.2">
      <c r="O541" s="323"/>
      <c r="P541" s="323"/>
      <c r="Q541" s="323"/>
    </row>
    <row r="542" spans="15:17" x14ac:dyDescent="0.2">
      <c r="O542" s="323"/>
      <c r="P542" s="323"/>
      <c r="Q542" s="323"/>
    </row>
    <row r="543" spans="15:17" x14ac:dyDescent="0.2">
      <c r="O543" s="323"/>
      <c r="P543" s="323"/>
      <c r="Q543" s="323"/>
    </row>
    <row r="544" spans="15:17" x14ac:dyDescent="0.2">
      <c r="O544" s="323"/>
      <c r="P544" s="323"/>
      <c r="Q544" s="323"/>
    </row>
    <row r="545" spans="15:17" x14ac:dyDescent="0.2">
      <c r="O545" s="323"/>
      <c r="P545" s="323"/>
      <c r="Q545" s="323"/>
    </row>
    <row r="546" spans="15:17" x14ac:dyDescent="0.2">
      <c r="O546" s="323"/>
      <c r="P546" s="323"/>
      <c r="Q546" s="323"/>
    </row>
    <row r="547" spans="15:17" x14ac:dyDescent="0.2">
      <c r="O547" s="323"/>
      <c r="P547" s="323"/>
      <c r="Q547" s="323"/>
    </row>
    <row r="548" spans="15:17" x14ac:dyDescent="0.2">
      <c r="O548" s="323"/>
      <c r="P548" s="323"/>
      <c r="Q548" s="323"/>
    </row>
    <row r="549" spans="15:17" x14ac:dyDescent="0.2">
      <c r="O549" s="323"/>
      <c r="P549" s="323"/>
      <c r="Q549" s="323"/>
    </row>
    <row r="550" spans="15:17" x14ac:dyDescent="0.2">
      <c r="O550" s="323"/>
      <c r="P550" s="323"/>
      <c r="Q550" s="323"/>
    </row>
    <row r="551" spans="15:17" x14ac:dyDescent="0.2">
      <c r="O551" s="323"/>
      <c r="P551" s="323"/>
      <c r="Q551" s="323"/>
    </row>
    <row r="552" spans="15:17" x14ac:dyDescent="0.2">
      <c r="O552" s="323"/>
      <c r="P552" s="323"/>
      <c r="Q552" s="323"/>
    </row>
    <row r="553" spans="15:17" x14ac:dyDescent="0.2">
      <c r="O553" s="323"/>
      <c r="P553" s="323"/>
      <c r="Q553" s="323"/>
    </row>
    <row r="554" spans="15:17" x14ac:dyDescent="0.2">
      <c r="O554" s="323"/>
      <c r="P554" s="323"/>
      <c r="Q554" s="323"/>
    </row>
    <row r="555" spans="15:17" x14ac:dyDescent="0.2">
      <c r="O555" s="323"/>
      <c r="P555" s="323"/>
      <c r="Q555" s="323"/>
    </row>
    <row r="556" spans="15:17" x14ac:dyDescent="0.2">
      <c r="O556" s="323"/>
      <c r="P556" s="323"/>
      <c r="Q556" s="323"/>
    </row>
    <row r="557" spans="15:17" x14ac:dyDescent="0.2">
      <c r="O557" s="323"/>
      <c r="P557" s="323"/>
      <c r="Q557" s="323"/>
    </row>
    <row r="558" spans="15:17" x14ac:dyDescent="0.2">
      <c r="O558" s="323"/>
      <c r="P558" s="323"/>
      <c r="Q558" s="323"/>
    </row>
    <row r="559" spans="15:17" x14ac:dyDescent="0.2">
      <c r="O559" s="323"/>
      <c r="P559" s="323"/>
      <c r="Q559" s="323"/>
    </row>
    <row r="560" spans="15:17" x14ac:dyDescent="0.2">
      <c r="O560" s="323"/>
      <c r="P560" s="323"/>
      <c r="Q560" s="323"/>
    </row>
    <row r="561" spans="15:17" x14ac:dyDescent="0.2">
      <c r="O561" s="323"/>
      <c r="P561" s="323"/>
      <c r="Q561" s="323"/>
    </row>
    <row r="562" spans="15:17" x14ac:dyDescent="0.2">
      <c r="O562" s="323"/>
      <c r="P562" s="323"/>
      <c r="Q562" s="323"/>
    </row>
    <row r="563" spans="15:17" x14ac:dyDescent="0.2">
      <c r="O563" s="323"/>
      <c r="P563" s="323"/>
      <c r="Q563" s="323"/>
    </row>
    <row r="564" spans="15:17" x14ac:dyDescent="0.2">
      <c r="O564" s="323"/>
      <c r="P564" s="323"/>
      <c r="Q564" s="323"/>
    </row>
    <row r="565" spans="15:17" x14ac:dyDescent="0.2">
      <c r="O565" s="323"/>
      <c r="P565" s="323"/>
      <c r="Q565" s="323"/>
    </row>
    <row r="566" spans="15:17" x14ac:dyDescent="0.2">
      <c r="O566" s="323"/>
      <c r="P566" s="323"/>
      <c r="Q566" s="323"/>
    </row>
    <row r="567" spans="15:17" x14ac:dyDescent="0.2">
      <c r="O567" s="323"/>
      <c r="P567" s="323"/>
      <c r="Q567" s="323"/>
    </row>
    <row r="568" spans="15:17" x14ac:dyDescent="0.2">
      <c r="O568" s="323"/>
      <c r="P568" s="323"/>
      <c r="Q568" s="323"/>
    </row>
    <row r="569" spans="15:17" x14ac:dyDescent="0.2">
      <c r="O569" s="323"/>
      <c r="P569" s="323"/>
      <c r="Q569" s="323"/>
    </row>
    <row r="570" spans="15:17" x14ac:dyDescent="0.2">
      <c r="O570" s="323"/>
      <c r="P570" s="323"/>
      <c r="Q570" s="323"/>
    </row>
    <row r="571" spans="15:17" x14ac:dyDescent="0.2">
      <c r="O571" s="323"/>
      <c r="P571" s="323"/>
      <c r="Q571" s="323"/>
    </row>
    <row r="572" spans="15:17" x14ac:dyDescent="0.2">
      <c r="O572" s="323"/>
      <c r="P572" s="323"/>
      <c r="Q572" s="323"/>
    </row>
    <row r="573" spans="15:17" x14ac:dyDescent="0.2">
      <c r="O573" s="323"/>
      <c r="P573" s="323"/>
      <c r="Q573" s="323"/>
    </row>
    <row r="574" spans="15:17" x14ac:dyDescent="0.2">
      <c r="O574" s="323"/>
      <c r="P574" s="323"/>
      <c r="Q574" s="323"/>
    </row>
    <row r="575" spans="15:17" x14ac:dyDescent="0.2">
      <c r="O575" s="323"/>
      <c r="P575" s="323"/>
      <c r="Q575" s="323"/>
    </row>
    <row r="576" spans="15:17" x14ac:dyDescent="0.2">
      <c r="O576" s="323"/>
      <c r="P576" s="323"/>
      <c r="Q576" s="323"/>
    </row>
    <row r="577" spans="15:17" x14ac:dyDescent="0.2">
      <c r="O577" s="323"/>
      <c r="P577" s="323"/>
      <c r="Q577" s="323"/>
    </row>
    <row r="578" spans="15:17" x14ac:dyDescent="0.2">
      <c r="O578" s="323"/>
      <c r="P578" s="323"/>
      <c r="Q578" s="323"/>
    </row>
    <row r="579" spans="15:17" x14ac:dyDescent="0.2">
      <c r="O579" s="323"/>
      <c r="P579" s="323"/>
      <c r="Q579" s="323"/>
    </row>
    <row r="580" spans="15:17" x14ac:dyDescent="0.2">
      <c r="O580" s="323"/>
      <c r="P580" s="323"/>
      <c r="Q580" s="323"/>
    </row>
    <row r="581" spans="15:17" x14ac:dyDescent="0.2">
      <c r="O581" s="323"/>
      <c r="P581" s="323"/>
      <c r="Q581" s="323"/>
    </row>
    <row r="582" spans="15:17" x14ac:dyDescent="0.2">
      <c r="O582" s="323"/>
      <c r="P582" s="323"/>
      <c r="Q582" s="323"/>
    </row>
    <row r="583" spans="15:17" x14ac:dyDescent="0.2">
      <c r="O583" s="323"/>
      <c r="P583" s="323"/>
      <c r="Q583" s="323"/>
    </row>
    <row r="584" spans="15:17" x14ac:dyDescent="0.2">
      <c r="O584" s="323"/>
      <c r="P584" s="323"/>
      <c r="Q584" s="323"/>
    </row>
    <row r="585" spans="15:17" x14ac:dyDescent="0.2">
      <c r="O585" s="323"/>
      <c r="P585" s="323"/>
      <c r="Q585" s="323"/>
    </row>
    <row r="586" spans="15:17" x14ac:dyDescent="0.2">
      <c r="O586" s="323"/>
      <c r="P586" s="323"/>
      <c r="Q586" s="323"/>
    </row>
    <row r="587" spans="15:17" x14ac:dyDescent="0.2">
      <c r="O587" s="323"/>
      <c r="P587" s="323"/>
      <c r="Q587" s="323"/>
    </row>
    <row r="588" spans="15:17" x14ac:dyDescent="0.2">
      <c r="O588" s="323"/>
      <c r="P588" s="323"/>
      <c r="Q588" s="323"/>
    </row>
    <row r="589" spans="15:17" x14ac:dyDescent="0.2">
      <c r="O589" s="323"/>
      <c r="P589" s="323"/>
      <c r="Q589" s="323"/>
    </row>
    <row r="590" spans="15:17" x14ac:dyDescent="0.2">
      <c r="O590" s="323"/>
      <c r="P590" s="323"/>
      <c r="Q590" s="323"/>
    </row>
    <row r="591" spans="15:17" x14ac:dyDescent="0.2">
      <c r="O591" s="323"/>
      <c r="P591" s="323"/>
      <c r="Q591" s="323"/>
    </row>
    <row r="592" spans="15:17" x14ac:dyDescent="0.2">
      <c r="O592" s="323"/>
      <c r="P592" s="323"/>
      <c r="Q592" s="323"/>
    </row>
    <row r="593" spans="15:17" x14ac:dyDescent="0.2">
      <c r="O593" s="323"/>
      <c r="P593" s="323"/>
      <c r="Q593" s="323"/>
    </row>
    <row r="594" spans="15:17" x14ac:dyDescent="0.2">
      <c r="O594" s="323"/>
      <c r="P594" s="323"/>
      <c r="Q594" s="323"/>
    </row>
    <row r="595" spans="15:17" x14ac:dyDescent="0.2">
      <c r="O595" s="323"/>
      <c r="P595" s="323"/>
      <c r="Q595" s="323"/>
    </row>
    <row r="596" spans="15:17" x14ac:dyDescent="0.2">
      <c r="O596" s="323"/>
      <c r="P596" s="323"/>
      <c r="Q596" s="323"/>
    </row>
    <row r="597" spans="15:17" x14ac:dyDescent="0.2">
      <c r="O597" s="323"/>
      <c r="P597" s="323"/>
      <c r="Q597" s="323"/>
    </row>
    <row r="598" spans="15:17" x14ac:dyDescent="0.2">
      <c r="O598" s="323"/>
      <c r="P598" s="323"/>
      <c r="Q598" s="323"/>
    </row>
    <row r="599" spans="15:17" x14ac:dyDescent="0.2">
      <c r="O599" s="323"/>
      <c r="P599" s="323"/>
      <c r="Q599" s="323"/>
    </row>
    <row r="600" spans="15:17" x14ac:dyDescent="0.2">
      <c r="O600" s="323"/>
      <c r="P600" s="323"/>
      <c r="Q600" s="323"/>
    </row>
    <row r="601" spans="15:17" x14ac:dyDescent="0.2">
      <c r="O601" s="323"/>
      <c r="P601" s="323"/>
      <c r="Q601" s="323"/>
    </row>
    <row r="602" spans="15:17" x14ac:dyDescent="0.2">
      <c r="O602" s="323"/>
      <c r="P602" s="323"/>
      <c r="Q602" s="323"/>
    </row>
    <row r="603" spans="15:17" x14ac:dyDescent="0.2">
      <c r="O603" s="323"/>
      <c r="P603" s="323"/>
      <c r="Q603" s="323"/>
    </row>
    <row r="604" spans="15:17" x14ac:dyDescent="0.2">
      <c r="O604" s="323"/>
      <c r="P604" s="323"/>
      <c r="Q604" s="323"/>
    </row>
    <row r="605" spans="15:17" x14ac:dyDescent="0.2">
      <c r="O605" s="323"/>
      <c r="P605" s="323"/>
      <c r="Q605" s="323"/>
    </row>
    <row r="606" spans="15:17" x14ac:dyDescent="0.2">
      <c r="O606" s="323"/>
      <c r="P606" s="323"/>
      <c r="Q606" s="323"/>
    </row>
    <row r="607" spans="15:17" x14ac:dyDescent="0.2">
      <c r="O607" s="323"/>
      <c r="P607" s="323"/>
      <c r="Q607" s="323"/>
    </row>
    <row r="608" spans="15:17" x14ac:dyDescent="0.2">
      <c r="O608" s="323"/>
      <c r="P608" s="323"/>
      <c r="Q608" s="323"/>
    </row>
    <row r="609" spans="15:17" x14ac:dyDescent="0.2">
      <c r="O609" s="323"/>
      <c r="P609" s="323"/>
      <c r="Q609" s="323"/>
    </row>
    <row r="610" spans="15:17" x14ac:dyDescent="0.2">
      <c r="O610" s="323"/>
      <c r="P610" s="323"/>
      <c r="Q610" s="323"/>
    </row>
    <row r="611" spans="15:17" x14ac:dyDescent="0.2">
      <c r="O611" s="323"/>
      <c r="P611" s="323"/>
      <c r="Q611" s="323"/>
    </row>
    <row r="612" spans="15:17" x14ac:dyDescent="0.2">
      <c r="O612" s="323"/>
      <c r="P612" s="323"/>
      <c r="Q612" s="323"/>
    </row>
    <row r="613" spans="15:17" x14ac:dyDescent="0.2">
      <c r="O613" s="323"/>
      <c r="P613" s="323"/>
      <c r="Q613" s="323"/>
    </row>
    <row r="614" spans="15:17" x14ac:dyDescent="0.2">
      <c r="O614" s="323"/>
      <c r="P614" s="323"/>
      <c r="Q614" s="323"/>
    </row>
    <row r="615" spans="15:17" x14ac:dyDescent="0.2">
      <c r="O615" s="323"/>
      <c r="P615" s="323"/>
      <c r="Q615" s="323"/>
    </row>
    <row r="616" spans="15:17" x14ac:dyDescent="0.2">
      <c r="O616" s="323"/>
      <c r="P616" s="323"/>
      <c r="Q616" s="323"/>
    </row>
    <row r="617" spans="15:17" x14ac:dyDescent="0.2">
      <c r="O617" s="323"/>
      <c r="P617" s="323"/>
      <c r="Q617" s="323"/>
    </row>
    <row r="618" spans="15:17" x14ac:dyDescent="0.2">
      <c r="O618" s="323"/>
      <c r="P618" s="323"/>
      <c r="Q618" s="323"/>
    </row>
    <row r="619" spans="15:17" x14ac:dyDescent="0.2">
      <c r="O619" s="323"/>
      <c r="P619" s="323"/>
      <c r="Q619" s="323"/>
    </row>
    <row r="620" spans="15:17" x14ac:dyDescent="0.2">
      <c r="O620" s="323"/>
      <c r="P620" s="323"/>
      <c r="Q620" s="323"/>
    </row>
    <row r="621" spans="15:17" x14ac:dyDescent="0.2">
      <c r="O621" s="323"/>
      <c r="P621" s="323"/>
      <c r="Q621" s="323"/>
    </row>
    <row r="622" spans="15:17" x14ac:dyDescent="0.2">
      <c r="O622" s="323"/>
      <c r="P622" s="323"/>
      <c r="Q622" s="323"/>
    </row>
    <row r="623" spans="15:17" x14ac:dyDescent="0.2">
      <c r="O623" s="323"/>
      <c r="P623" s="323"/>
      <c r="Q623" s="323"/>
    </row>
    <row r="624" spans="15:17" x14ac:dyDescent="0.2">
      <c r="O624" s="323"/>
      <c r="P624" s="323"/>
      <c r="Q624" s="323"/>
    </row>
    <row r="625" spans="15:17" x14ac:dyDescent="0.2">
      <c r="O625" s="323"/>
      <c r="P625" s="323"/>
      <c r="Q625" s="323"/>
    </row>
    <row r="626" spans="15:17" x14ac:dyDescent="0.2">
      <c r="O626" s="323"/>
      <c r="P626" s="323"/>
      <c r="Q626" s="323"/>
    </row>
    <row r="627" spans="15:17" x14ac:dyDescent="0.2">
      <c r="O627" s="323"/>
      <c r="P627" s="323"/>
      <c r="Q627" s="323"/>
    </row>
    <row r="628" spans="15:17" x14ac:dyDescent="0.2">
      <c r="O628" s="323"/>
      <c r="P628" s="323"/>
      <c r="Q628" s="323"/>
    </row>
    <row r="629" spans="15:17" x14ac:dyDescent="0.2">
      <c r="O629" s="323"/>
      <c r="P629" s="323"/>
      <c r="Q629" s="323"/>
    </row>
    <row r="630" spans="15:17" x14ac:dyDescent="0.2">
      <c r="O630" s="323"/>
      <c r="P630" s="323"/>
      <c r="Q630" s="323"/>
    </row>
    <row r="631" spans="15:17" x14ac:dyDescent="0.2">
      <c r="O631" s="323"/>
      <c r="P631" s="323"/>
      <c r="Q631" s="323"/>
    </row>
    <row r="632" spans="15:17" x14ac:dyDescent="0.2">
      <c r="O632" s="323"/>
      <c r="P632" s="323"/>
      <c r="Q632" s="323"/>
    </row>
    <row r="633" spans="15:17" x14ac:dyDescent="0.2">
      <c r="O633" s="323"/>
      <c r="P633" s="323"/>
      <c r="Q633" s="323"/>
    </row>
    <row r="634" spans="15:17" x14ac:dyDescent="0.2">
      <c r="O634" s="323"/>
      <c r="P634" s="323"/>
      <c r="Q634" s="323"/>
    </row>
    <row r="635" spans="15:17" x14ac:dyDescent="0.2">
      <c r="O635" s="323"/>
      <c r="P635" s="323"/>
      <c r="Q635" s="323"/>
    </row>
    <row r="636" spans="15:17" x14ac:dyDescent="0.2">
      <c r="O636" s="323"/>
      <c r="P636" s="323"/>
      <c r="Q636" s="323"/>
    </row>
    <row r="637" spans="15:17" x14ac:dyDescent="0.2">
      <c r="O637" s="323"/>
      <c r="P637" s="323"/>
      <c r="Q637" s="323"/>
    </row>
    <row r="638" spans="15:17" x14ac:dyDescent="0.2">
      <c r="O638" s="323"/>
      <c r="P638" s="323"/>
      <c r="Q638" s="323"/>
    </row>
    <row r="639" spans="15:17" x14ac:dyDescent="0.2">
      <c r="O639" s="323"/>
      <c r="P639" s="323"/>
      <c r="Q639" s="323"/>
    </row>
    <row r="640" spans="15:17" x14ac:dyDescent="0.2">
      <c r="O640" s="323"/>
      <c r="P640" s="323"/>
      <c r="Q640" s="323"/>
    </row>
    <row r="641" spans="15:17" x14ac:dyDescent="0.2">
      <c r="O641" s="323"/>
      <c r="P641" s="323"/>
      <c r="Q641" s="323"/>
    </row>
    <row r="642" spans="15:17" x14ac:dyDescent="0.2">
      <c r="O642" s="323"/>
      <c r="P642" s="323"/>
      <c r="Q642" s="323"/>
    </row>
    <row r="643" spans="15:17" x14ac:dyDescent="0.2">
      <c r="O643" s="323"/>
      <c r="P643" s="323"/>
      <c r="Q643" s="323"/>
    </row>
    <row r="644" spans="15:17" x14ac:dyDescent="0.2">
      <c r="O644" s="323"/>
      <c r="P644" s="323"/>
      <c r="Q644" s="323"/>
    </row>
    <row r="645" spans="15:17" x14ac:dyDescent="0.2">
      <c r="O645" s="323"/>
      <c r="P645" s="323"/>
      <c r="Q645" s="323"/>
    </row>
    <row r="646" spans="15:17" x14ac:dyDescent="0.2">
      <c r="O646" s="323"/>
      <c r="P646" s="323"/>
      <c r="Q646" s="323"/>
    </row>
    <row r="647" spans="15:17" x14ac:dyDescent="0.2">
      <c r="O647" s="323"/>
      <c r="P647" s="323"/>
      <c r="Q647" s="323"/>
    </row>
    <row r="648" spans="15:17" x14ac:dyDescent="0.2">
      <c r="O648" s="323"/>
      <c r="P648" s="323"/>
      <c r="Q648" s="323"/>
    </row>
    <row r="649" spans="15:17" x14ac:dyDescent="0.2">
      <c r="O649" s="323"/>
      <c r="P649" s="323"/>
      <c r="Q649" s="323"/>
    </row>
    <row r="650" spans="15:17" x14ac:dyDescent="0.2">
      <c r="O650" s="323"/>
      <c r="P650" s="323"/>
      <c r="Q650" s="323"/>
    </row>
    <row r="651" spans="15:17" x14ac:dyDescent="0.2">
      <c r="O651" s="323"/>
      <c r="P651" s="323"/>
      <c r="Q651" s="323"/>
    </row>
    <row r="652" spans="15:17" x14ac:dyDescent="0.2">
      <c r="O652" s="323"/>
      <c r="P652" s="323"/>
      <c r="Q652" s="323"/>
    </row>
    <row r="653" spans="15:17" x14ac:dyDescent="0.2">
      <c r="O653" s="323"/>
      <c r="P653" s="323"/>
      <c r="Q653" s="323"/>
    </row>
    <row r="654" spans="15:17" x14ac:dyDescent="0.2">
      <c r="O654" s="323"/>
      <c r="P654" s="323"/>
      <c r="Q654" s="323"/>
    </row>
    <row r="655" spans="15:17" x14ac:dyDescent="0.2">
      <c r="O655" s="323"/>
      <c r="P655" s="323"/>
      <c r="Q655" s="323"/>
    </row>
    <row r="656" spans="15:17" x14ac:dyDescent="0.2">
      <c r="O656" s="323"/>
      <c r="P656" s="323"/>
      <c r="Q656" s="323"/>
    </row>
    <row r="657" spans="15:17" x14ac:dyDescent="0.2">
      <c r="O657" s="323"/>
      <c r="P657" s="323"/>
      <c r="Q657" s="323"/>
    </row>
    <row r="658" spans="15:17" x14ac:dyDescent="0.2">
      <c r="O658" s="323"/>
      <c r="P658" s="323"/>
      <c r="Q658" s="323"/>
    </row>
    <row r="659" spans="15:17" x14ac:dyDescent="0.2">
      <c r="O659" s="323"/>
      <c r="P659" s="323"/>
      <c r="Q659" s="323"/>
    </row>
    <row r="660" spans="15:17" x14ac:dyDescent="0.2">
      <c r="O660" s="323"/>
      <c r="P660" s="323"/>
      <c r="Q660" s="323"/>
    </row>
    <row r="661" spans="15:17" x14ac:dyDescent="0.2">
      <c r="O661" s="323"/>
      <c r="P661" s="323"/>
      <c r="Q661" s="323"/>
    </row>
    <row r="662" spans="15:17" x14ac:dyDescent="0.2">
      <c r="O662" s="323"/>
      <c r="P662" s="323"/>
      <c r="Q662" s="323"/>
    </row>
    <row r="663" spans="15:17" x14ac:dyDescent="0.2">
      <c r="O663" s="323"/>
      <c r="P663" s="323"/>
      <c r="Q663" s="323"/>
    </row>
    <row r="664" spans="15:17" x14ac:dyDescent="0.2">
      <c r="O664" s="323"/>
      <c r="P664" s="323"/>
      <c r="Q664" s="323"/>
    </row>
    <row r="665" spans="15:17" x14ac:dyDescent="0.2">
      <c r="O665" s="323"/>
      <c r="P665" s="323"/>
      <c r="Q665" s="323"/>
    </row>
    <row r="666" spans="15:17" x14ac:dyDescent="0.2">
      <c r="O666" s="323"/>
      <c r="P666" s="323"/>
      <c r="Q666" s="323"/>
    </row>
    <row r="667" spans="15:17" x14ac:dyDescent="0.2">
      <c r="O667" s="323"/>
      <c r="P667" s="323"/>
      <c r="Q667" s="323"/>
    </row>
    <row r="668" spans="15:17" x14ac:dyDescent="0.2">
      <c r="O668" s="323"/>
      <c r="P668" s="323"/>
      <c r="Q668" s="323"/>
    </row>
    <row r="669" spans="15:17" x14ac:dyDescent="0.2">
      <c r="O669" s="323"/>
      <c r="P669" s="323"/>
      <c r="Q669" s="323"/>
    </row>
    <row r="670" spans="15:17" x14ac:dyDescent="0.2">
      <c r="O670" s="323"/>
      <c r="P670" s="323"/>
      <c r="Q670" s="323"/>
    </row>
    <row r="671" spans="15:17" x14ac:dyDescent="0.2">
      <c r="O671" s="323"/>
      <c r="P671" s="323"/>
      <c r="Q671" s="323"/>
    </row>
    <row r="672" spans="15:17" x14ac:dyDescent="0.2">
      <c r="O672" s="323"/>
      <c r="P672" s="323"/>
      <c r="Q672" s="323"/>
    </row>
    <row r="673" spans="15:17" x14ac:dyDescent="0.2">
      <c r="O673" s="323"/>
      <c r="P673" s="323"/>
      <c r="Q673" s="323"/>
    </row>
    <row r="674" spans="15:17" x14ac:dyDescent="0.2">
      <c r="O674" s="323"/>
      <c r="P674" s="323"/>
      <c r="Q674" s="323"/>
    </row>
    <row r="675" spans="15:17" x14ac:dyDescent="0.2">
      <c r="O675" s="323"/>
      <c r="P675" s="323"/>
      <c r="Q675" s="323"/>
    </row>
    <row r="676" spans="15:17" x14ac:dyDescent="0.2">
      <c r="O676" s="323"/>
      <c r="P676" s="323"/>
      <c r="Q676" s="323"/>
    </row>
    <row r="677" spans="15:17" x14ac:dyDescent="0.2">
      <c r="O677" s="323"/>
      <c r="P677" s="323"/>
      <c r="Q677" s="323"/>
    </row>
    <row r="678" spans="15:17" x14ac:dyDescent="0.2">
      <c r="O678" s="323"/>
      <c r="P678" s="323"/>
      <c r="Q678" s="323"/>
    </row>
    <row r="679" spans="15:17" x14ac:dyDescent="0.2">
      <c r="O679" s="323"/>
      <c r="P679" s="323"/>
      <c r="Q679" s="323"/>
    </row>
    <row r="680" spans="15:17" x14ac:dyDescent="0.2">
      <c r="O680" s="323"/>
      <c r="P680" s="323"/>
      <c r="Q680" s="323"/>
    </row>
    <row r="681" spans="15:17" x14ac:dyDescent="0.2">
      <c r="O681" s="323"/>
      <c r="P681" s="323"/>
      <c r="Q681" s="323"/>
    </row>
    <row r="682" spans="15:17" x14ac:dyDescent="0.2">
      <c r="O682" s="323"/>
      <c r="P682" s="323"/>
      <c r="Q682" s="323"/>
    </row>
    <row r="683" spans="15:17" x14ac:dyDescent="0.2">
      <c r="O683" s="323"/>
      <c r="P683" s="323"/>
      <c r="Q683" s="323"/>
    </row>
    <row r="684" spans="15:17" x14ac:dyDescent="0.2">
      <c r="O684" s="323"/>
      <c r="P684" s="323"/>
      <c r="Q684" s="323"/>
    </row>
    <row r="685" spans="15:17" x14ac:dyDescent="0.2">
      <c r="O685" s="323"/>
      <c r="P685" s="323"/>
      <c r="Q685" s="323"/>
    </row>
    <row r="686" spans="15:17" x14ac:dyDescent="0.2">
      <c r="O686" s="323"/>
      <c r="P686" s="323"/>
      <c r="Q686" s="323"/>
    </row>
    <row r="687" spans="15:17" x14ac:dyDescent="0.2">
      <c r="O687" s="323"/>
      <c r="P687" s="323"/>
      <c r="Q687" s="323"/>
    </row>
    <row r="688" spans="15:17" x14ac:dyDescent="0.2">
      <c r="O688" s="323"/>
      <c r="P688" s="323"/>
      <c r="Q688" s="323"/>
    </row>
    <row r="689" spans="15:17" x14ac:dyDescent="0.2">
      <c r="O689" s="323"/>
      <c r="P689" s="323"/>
      <c r="Q689" s="323"/>
    </row>
    <row r="690" spans="15:17" x14ac:dyDescent="0.2">
      <c r="O690" s="323"/>
      <c r="P690" s="323"/>
      <c r="Q690" s="323"/>
    </row>
    <row r="691" spans="15:17" x14ac:dyDescent="0.2">
      <c r="O691" s="323"/>
      <c r="P691" s="323"/>
      <c r="Q691" s="323"/>
    </row>
    <row r="692" spans="15:17" x14ac:dyDescent="0.2">
      <c r="O692" s="323"/>
      <c r="P692" s="323"/>
      <c r="Q692" s="323"/>
    </row>
    <row r="693" spans="15:17" x14ac:dyDescent="0.2">
      <c r="O693" s="323"/>
      <c r="P693" s="323"/>
      <c r="Q693" s="323"/>
    </row>
    <row r="694" spans="15:17" x14ac:dyDescent="0.2">
      <c r="O694" s="323"/>
      <c r="P694" s="323"/>
      <c r="Q694" s="323"/>
    </row>
    <row r="695" spans="15:17" x14ac:dyDescent="0.2">
      <c r="O695" s="323"/>
      <c r="P695" s="323"/>
      <c r="Q695" s="323"/>
    </row>
    <row r="696" spans="15:17" x14ac:dyDescent="0.2">
      <c r="O696" s="323"/>
      <c r="P696" s="323"/>
      <c r="Q696" s="323"/>
    </row>
    <row r="697" spans="15:17" x14ac:dyDescent="0.2">
      <c r="O697" s="323"/>
      <c r="P697" s="323"/>
      <c r="Q697" s="323"/>
    </row>
    <row r="698" spans="15:17" x14ac:dyDescent="0.2">
      <c r="O698" s="323"/>
      <c r="P698" s="323"/>
      <c r="Q698" s="323"/>
    </row>
    <row r="699" spans="15:17" x14ac:dyDescent="0.2">
      <c r="O699" s="323"/>
      <c r="P699" s="323"/>
      <c r="Q699" s="323"/>
    </row>
    <row r="700" spans="15:17" x14ac:dyDescent="0.2">
      <c r="O700" s="323"/>
      <c r="P700" s="323"/>
      <c r="Q700" s="323"/>
    </row>
    <row r="701" spans="15:17" x14ac:dyDescent="0.2">
      <c r="O701" s="323"/>
      <c r="P701" s="323"/>
      <c r="Q701" s="323"/>
    </row>
    <row r="702" spans="15:17" x14ac:dyDescent="0.2">
      <c r="O702" s="323"/>
      <c r="P702" s="323"/>
      <c r="Q702" s="323"/>
    </row>
    <row r="703" spans="15:17" x14ac:dyDescent="0.2">
      <c r="O703" s="323"/>
      <c r="P703" s="323"/>
      <c r="Q703" s="323"/>
    </row>
    <row r="704" spans="15:17" x14ac:dyDescent="0.2">
      <c r="O704" s="323"/>
      <c r="P704" s="323"/>
      <c r="Q704" s="323"/>
    </row>
    <row r="705" spans="15:17" x14ac:dyDescent="0.2">
      <c r="O705" s="323"/>
      <c r="P705" s="323"/>
      <c r="Q705" s="323"/>
    </row>
    <row r="706" spans="15:17" x14ac:dyDescent="0.2">
      <c r="O706" s="323"/>
      <c r="P706" s="323"/>
      <c r="Q706" s="323"/>
    </row>
    <row r="707" spans="15:17" x14ac:dyDescent="0.2">
      <c r="O707" s="323"/>
      <c r="P707" s="323"/>
      <c r="Q707" s="323"/>
    </row>
    <row r="708" spans="15:17" x14ac:dyDescent="0.2">
      <c r="O708" s="323"/>
      <c r="P708" s="323"/>
      <c r="Q708" s="323"/>
    </row>
    <row r="709" spans="15:17" x14ac:dyDescent="0.2">
      <c r="O709" s="323"/>
      <c r="P709" s="323"/>
      <c r="Q709" s="323"/>
    </row>
    <row r="710" spans="15:17" x14ac:dyDescent="0.2">
      <c r="O710" s="323"/>
      <c r="P710" s="323"/>
      <c r="Q710" s="323"/>
    </row>
    <row r="711" spans="15:17" x14ac:dyDescent="0.2">
      <c r="O711" s="323"/>
      <c r="P711" s="323"/>
      <c r="Q711" s="323"/>
    </row>
    <row r="712" spans="15:17" x14ac:dyDescent="0.2">
      <c r="O712" s="323"/>
      <c r="P712" s="323"/>
      <c r="Q712" s="323"/>
    </row>
    <row r="713" spans="15:17" x14ac:dyDescent="0.2">
      <c r="O713" s="323"/>
      <c r="P713" s="323"/>
      <c r="Q713" s="323"/>
    </row>
    <row r="714" spans="15:17" x14ac:dyDescent="0.2">
      <c r="O714" s="323"/>
      <c r="P714" s="323"/>
      <c r="Q714" s="323"/>
    </row>
    <row r="715" spans="15:17" x14ac:dyDescent="0.2">
      <c r="O715" s="323"/>
      <c r="P715" s="323"/>
      <c r="Q715" s="323"/>
    </row>
    <row r="716" spans="15:17" x14ac:dyDescent="0.2">
      <c r="O716" s="323"/>
      <c r="P716" s="323"/>
      <c r="Q716" s="323"/>
    </row>
    <row r="717" spans="15:17" x14ac:dyDescent="0.2">
      <c r="O717" s="323"/>
      <c r="P717" s="323"/>
      <c r="Q717" s="323"/>
    </row>
    <row r="718" spans="15:17" x14ac:dyDescent="0.2">
      <c r="O718" s="323"/>
      <c r="P718" s="323"/>
      <c r="Q718" s="323"/>
    </row>
    <row r="719" spans="15:17" x14ac:dyDescent="0.2">
      <c r="O719" s="323"/>
      <c r="P719" s="323"/>
      <c r="Q719" s="323"/>
    </row>
    <row r="720" spans="15:17" x14ac:dyDescent="0.2">
      <c r="O720" s="323"/>
      <c r="P720" s="323"/>
      <c r="Q720" s="323"/>
    </row>
    <row r="721" spans="15:17" x14ac:dyDescent="0.2">
      <c r="O721" s="323"/>
      <c r="P721" s="323"/>
      <c r="Q721" s="323"/>
    </row>
    <row r="722" spans="15:17" x14ac:dyDescent="0.2">
      <c r="O722" s="323"/>
      <c r="P722" s="323"/>
      <c r="Q722" s="323"/>
    </row>
    <row r="723" spans="15:17" x14ac:dyDescent="0.2">
      <c r="O723" s="323"/>
      <c r="P723" s="323"/>
      <c r="Q723" s="323"/>
    </row>
    <row r="724" spans="15:17" x14ac:dyDescent="0.2">
      <c r="O724" s="323"/>
      <c r="P724" s="323"/>
      <c r="Q724" s="323"/>
    </row>
    <row r="725" spans="15:17" x14ac:dyDescent="0.2">
      <c r="O725" s="323"/>
      <c r="P725" s="323"/>
      <c r="Q725" s="323"/>
    </row>
    <row r="726" spans="15:17" x14ac:dyDescent="0.2">
      <c r="O726" s="323"/>
      <c r="P726" s="323"/>
      <c r="Q726" s="323"/>
    </row>
    <row r="727" spans="15:17" x14ac:dyDescent="0.2">
      <c r="O727" s="323"/>
      <c r="P727" s="323"/>
      <c r="Q727" s="323"/>
    </row>
    <row r="728" spans="15:17" x14ac:dyDescent="0.2">
      <c r="O728" s="323"/>
      <c r="P728" s="323"/>
      <c r="Q728" s="323"/>
    </row>
    <row r="729" spans="15:17" x14ac:dyDescent="0.2">
      <c r="O729" s="323"/>
      <c r="P729" s="323"/>
      <c r="Q729" s="323"/>
    </row>
    <row r="730" spans="15:17" x14ac:dyDescent="0.2">
      <c r="O730" s="323"/>
      <c r="P730" s="323"/>
      <c r="Q730" s="323"/>
    </row>
    <row r="731" spans="15:17" x14ac:dyDescent="0.2">
      <c r="O731" s="323"/>
      <c r="P731" s="323"/>
      <c r="Q731" s="323"/>
    </row>
    <row r="732" spans="15:17" x14ac:dyDescent="0.2">
      <c r="O732" s="323"/>
      <c r="P732" s="323"/>
      <c r="Q732" s="323"/>
    </row>
    <row r="733" spans="15:17" x14ac:dyDescent="0.2">
      <c r="O733" s="323"/>
      <c r="P733" s="323"/>
      <c r="Q733" s="323"/>
    </row>
    <row r="734" spans="15:17" x14ac:dyDescent="0.2">
      <c r="O734" s="323"/>
      <c r="P734" s="323"/>
      <c r="Q734" s="323"/>
    </row>
    <row r="735" spans="15:17" x14ac:dyDescent="0.2">
      <c r="O735" s="323"/>
      <c r="P735" s="323"/>
      <c r="Q735" s="323"/>
    </row>
    <row r="736" spans="15:17" x14ac:dyDescent="0.2">
      <c r="O736" s="323"/>
      <c r="P736" s="323"/>
      <c r="Q736" s="323"/>
    </row>
    <row r="737" spans="15:17" x14ac:dyDescent="0.2">
      <c r="O737" s="323"/>
      <c r="P737" s="323"/>
      <c r="Q737" s="323"/>
    </row>
    <row r="738" spans="15:17" x14ac:dyDescent="0.2">
      <c r="O738" s="323"/>
      <c r="P738" s="323"/>
      <c r="Q738" s="323"/>
    </row>
    <row r="739" spans="15:17" x14ac:dyDescent="0.2">
      <c r="O739" s="323"/>
      <c r="P739" s="323"/>
      <c r="Q739" s="323"/>
    </row>
    <row r="740" spans="15:17" x14ac:dyDescent="0.2">
      <c r="O740" s="323"/>
      <c r="P740" s="323"/>
      <c r="Q740" s="323"/>
    </row>
    <row r="741" spans="15:17" x14ac:dyDescent="0.2">
      <c r="O741" s="323"/>
      <c r="P741" s="323"/>
      <c r="Q741" s="323"/>
    </row>
    <row r="742" spans="15:17" x14ac:dyDescent="0.2">
      <c r="O742" s="323"/>
      <c r="P742" s="323"/>
      <c r="Q742" s="323"/>
    </row>
    <row r="743" spans="15:17" x14ac:dyDescent="0.2">
      <c r="O743" s="323"/>
      <c r="P743" s="323"/>
      <c r="Q743" s="323"/>
    </row>
    <row r="744" spans="15:17" x14ac:dyDescent="0.2">
      <c r="O744" s="323"/>
      <c r="P744" s="323"/>
      <c r="Q744" s="323"/>
    </row>
    <row r="745" spans="15:17" x14ac:dyDescent="0.2">
      <c r="O745" s="323"/>
      <c r="P745" s="323"/>
      <c r="Q745" s="323"/>
    </row>
    <row r="746" spans="15:17" x14ac:dyDescent="0.2">
      <c r="O746" s="323"/>
      <c r="P746" s="323"/>
      <c r="Q746" s="323"/>
    </row>
    <row r="747" spans="15:17" x14ac:dyDescent="0.2">
      <c r="O747" s="323"/>
      <c r="P747" s="323"/>
      <c r="Q747" s="323"/>
    </row>
    <row r="748" spans="15:17" x14ac:dyDescent="0.2">
      <c r="O748" s="323"/>
      <c r="P748" s="323"/>
      <c r="Q748" s="323"/>
    </row>
    <row r="749" spans="15:17" x14ac:dyDescent="0.2">
      <c r="O749" s="323"/>
      <c r="P749" s="323"/>
      <c r="Q749" s="323"/>
    </row>
    <row r="750" spans="15:17" x14ac:dyDescent="0.2">
      <c r="O750" s="323"/>
      <c r="P750" s="323"/>
      <c r="Q750" s="323"/>
    </row>
    <row r="751" spans="15:17" x14ac:dyDescent="0.2">
      <c r="O751" s="323"/>
      <c r="P751" s="323"/>
      <c r="Q751" s="323"/>
    </row>
    <row r="752" spans="15:17" x14ac:dyDescent="0.2">
      <c r="O752" s="323"/>
      <c r="P752" s="323"/>
      <c r="Q752" s="323"/>
    </row>
    <row r="753" spans="15:17" x14ac:dyDescent="0.2">
      <c r="O753" s="323"/>
      <c r="P753" s="323"/>
      <c r="Q753" s="323"/>
    </row>
    <row r="754" spans="15:17" x14ac:dyDescent="0.2">
      <c r="O754" s="323"/>
      <c r="P754" s="323"/>
      <c r="Q754" s="323"/>
    </row>
    <row r="755" spans="15:17" x14ac:dyDescent="0.2">
      <c r="O755" s="323"/>
      <c r="P755" s="323"/>
      <c r="Q755" s="323"/>
    </row>
    <row r="756" spans="15:17" x14ac:dyDescent="0.2">
      <c r="O756" s="323"/>
      <c r="P756" s="323"/>
      <c r="Q756" s="323"/>
    </row>
    <row r="757" spans="15:17" x14ac:dyDescent="0.2">
      <c r="O757" s="323"/>
      <c r="P757" s="323"/>
      <c r="Q757" s="323"/>
    </row>
    <row r="758" spans="15:17" x14ac:dyDescent="0.2">
      <c r="O758" s="323"/>
      <c r="P758" s="323"/>
      <c r="Q758" s="323"/>
    </row>
    <row r="759" spans="15:17" x14ac:dyDescent="0.2">
      <c r="O759" s="323"/>
      <c r="P759" s="323"/>
      <c r="Q759" s="323"/>
    </row>
    <row r="760" spans="15:17" x14ac:dyDescent="0.2">
      <c r="O760" s="323"/>
      <c r="P760" s="323"/>
      <c r="Q760" s="323"/>
    </row>
    <row r="761" spans="15:17" x14ac:dyDescent="0.2">
      <c r="O761" s="323"/>
      <c r="P761" s="323"/>
      <c r="Q761" s="323"/>
    </row>
    <row r="762" spans="15:17" x14ac:dyDescent="0.2">
      <c r="O762" s="323"/>
      <c r="P762" s="323"/>
      <c r="Q762" s="323"/>
    </row>
    <row r="763" spans="15:17" x14ac:dyDescent="0.2">
      <c r="O763" s="323"/>
      <c r="P763" s="323"/>
      <c r="Q763" s="323"/>
    </row>
    <row r="764" spans="15:17" x14ac:dyDescent="0.2">
      <c r="O764" s="323"/>
      <c r="P764" s="323"/>
      <c r="Q764" s="323"/>
    </row>
    <row r="765" spans="15:17" x14ac:dyDescent="0.2">
      <c r="O765" s="323"/>
      <c r="P765" s="323"/>
      <c r="Q765" s="323"/>
    </row>
    <row r="766" spans="15:17" x14ac:dyDescent="0.2">
      <c r="O766" s="323"/>
      <c r="P766" s="323"/>
      <c r="Q766" s="323"/>
    </row>
    <row r="767" spans="15:17" x14ac:dyDescent="0.2">
      <c r="O767" s="323"/>
      <c r="P767" s="323"/>
      <c r="Q767" s="323"/>
    </row>
    <row r="768" spans="15:17" x14ac:dyDescent="0.2">
      <c r="O768" s="323"/>
      <c r="P768" s="323"/>
      <c r="Q768" s="323"/>
    </row>
    <row r="769" spans="15:17" x14ac:dyDescent="0.2">
      <c r="O769" s="323"/>
      <c r="P769" s="323"/>
      <c r="Q769" s="323"/>
    </row>
    <row r="770" spans="15:17" x14ac:dyDescent="0.2">
      <c r="O770" s="323"/>
      <c r="P770" s="323"/>
      <c r="Q770" s="323"/>
    </row>
    <row r="771" spans="15:17" x14ac:dyDescent="0.2">
      <c r="O771" s="323"/>
      <c r="P771" s="323"/>
      <c r="Q771" s="323"/>
    </row>
    <row r="772" spans="15:17" x14ac:dyDescent="0.2">
      <c r="O772" s="323"/>
      <c r="P772" s="323"/>
      <c r="Q772" s="323"/>
    </row>
    <row r="773" spans="15:17" x14ac:dyDescent="0.2">
      <c r="O773" s="323"/>
      <c r="P773" s="323"/>
      <c r="Q773" s="323"/>
    </row>
    <row r="774" spans="15:17" x14ac:dyDescent="0.2">
      <c r="O774" s="323"/>
      <c r="P774" s="323"/>
      <c r="Q774" s="323"/>
    </row>
    <row r="775" spans="15:17" x14ac:dyDescent="0.2">
      <c r="O775" s="323"/>
      <c r="P775" s="323"/>
      <c r="Q775" s="323"/>
    </row>
    <row r="776" spans="15:17" x14ac:dyDescent="0.2">
      <c r="O776" s="323"/>
      <c r="P776" s="323"/>
      <c r="Q776" s="323"/>
    </row>
    <row r="777" spans="15:17" x14ac:dyDescent="0.2">
      <c r="O777" s="323"/>
      <c r="P777" s="323"/>
      <c r="Q777" s="323"/>
    </row>
    <row r="778" spans="15:17" x14ac:dyDescent="0.2">
      <c r="O778" s="323"/>
      <c r="P778" s="323"/>
      <c r="Q778" s="323"/>
    </row>
    <row r="779" spans="15:17" x14ac:dyDescent="0.2">
      <c r="O779" s="323"/>
      <c r="P779" s="323"/>
      <c r="Q779" s="323"/>
    </row>
    <row r="780" spans="15:17" x14ac:dyDescent="0.2">
      <c r="O780" s="323"/>
      <c r="P780" s="323"/>
      <c r="Q780" s="323"/>
    </row>
    <row r="781" spans="15:17" x14ac:dyDescent="0.2">
      <c r="O781" s="323"/>
      <c r="P781" s="323"/>
      <c r="Q781" s="323"/>
    </row>
    <row r="782" spans="15:17" x14ac:dyDescent="0.2">
      <c r="O782" s="323"/>
      <c r="P782" s="323"/>
      <c r="Q782" s="323"/>
    </row>
    <row r="783" spans="15:17" x14ac:dyDescent="0.2">
      <c r="O783" s="323"/>
      <c r="P783" s="323"/>
      <c r="Q783" s="323"/>
    </row>
    <row r="784" spans="15:17" x14ac:dyDescent="0.2">
      <c r="O784" s="323"/>
      <c r="P784" s="323"/>
      <c r="Q784" s="323"/>
    </row>
    <row r="785" spans="15:17" x14ac:dyDescent="0.2">
      <c r="O785" s="323"/>
      <c r="P785" s="323"/>
      <c r="Q785" s="323"/>
    </row>
    <row r="786" spans="15:17" x14ac:dyDescent="0.2">
      <c r="O786" s="323"/>
      <c r="P786" s="323"/>
      <c r="Q786" s="323"/>
    </row>
    <row r="787" spans="15:17" x14ac:dyDescent="0.2">
      <c r="O787" s="323"/>
      <c r="P787" s="323"/>
      <c r="Q787" s="323"/>
    </row>
    <row r="788" spans="15:17" x14ac:dyDescent="0.2">
      <c r="O788" s="323"/>
      <c r="P788" s="323"/>
      <c r="Q788" s="323"/>
    </row>
    <row r="789" spans="15:17" x14ac:dyDescent="0.2">
      <c r="O789" s="323"/>
      <c r="P789" s="323"/>
      <c r="Q789" s="323"/>
    </row>
    <row r="790" spans="15:17" x14ac:dyDescent="0.2">
      <c r="O790" s="323"/>
      <c r="P790" s="323"/>
      <c r="Q790" s="323"/>
    </row>
    <row r="791" spans="15:17" x14ac:dyDescent="0.2">
      <c r="O791" s="323"/>
      <c r="P791" s="323"/>
      <c r="Q791" s="323"/>
    </row>
    <row r="792" spans="15:17" x14ac:dyDescent="0.2">
      <c r="O792" s="323"/>
      <c r="P792" s="323"/>
      <c r="Q792" s="323"/>
    </row>
    <row r="793" spans="15:17" x14ac:dyDescent="0.2">
      <c r="O793" s="323"/>
      <c r="P793" s="323"/>
      <c r="Q793" s="323"/>
    </row>
    <row r="794" spans="15:17" x14ac:dyDescent="0.2">
      <c r="O794" s="323"/>
      <c r="P794" s="323"/>
      <c r="Q794" s="323"/>
    </row>
    <row r="795" spans="15:17" x14ac:dyDescent="0.2">
      <c r="O795" s="323"/>
      <c r="P795" s="323"/>
      <c r="Q795" s="323"/>
    </row>
    <row r="796" spans="15:17" x14ac:dyDescent="0.2">
      <c r="O796" s="323"/>
      <c r="P796" s="323"/>
      <c r="Q796" s="323"/>
    </row>
    <row r="797" spans="15:17" x14ac:dyDescent="0.2">
      <c r="O797" s="323"/>
      <c r="P797" s="323"/>
      <c r="Q797" s="323"/>
    </row>
    <row r="798" spans="15:17" x14ac:dyDescent="0.2">
      <c r="O798" s="323"/>
      <c r="P798" s="323"/>
      <c r="Q798" s="323"/>
    </row>
    <row r="799" spans="15:17" x14ac:dyDescent="0.2">
      <c r="O799" s="323"/>
      <c r="P799" s="323"/>
      <c r="Q799" s="323"/>
    </row>
    <row r="800" spans="15:17" x14ac:dyDescent="0.2">
      <c r="O800" s="323"/>
      <c r="P800" s="323"/>
      <c r="Q800" s="323"/>
    </row>
    <row r="801" spans="15:17" x14ac:dyDescent="0.2">
      <c r="O801" s="323"/>
      <c r="P801" s="323"/>
      <c r="Q801" s="323"/>
    </row>
    <row r="802" spans="15:17" x14ac:dyDescent="0.2">
      <c r="O802" s="323"/>
      <c r="P802" s="323"/>
      <c r="Q802" s="323"/>
    </row>
    <row r="803" spans="15:17" x14ac:dyDescent="0.2">
      <c r="O803" s="323"/>
      <c r="P803" s="323"/>
      <c r="Q803" s="323"/>
    </row>
    <row r="804" spans="15:17" x14ac:dyDescent="0.2">
      <c r="O804" s="323"/>
      <c r="P804" s="323"/>
      <c r="Q804" s="323"/>
    </row>
    <row r="805" spans="15:17" x14ac:dyDescent="0.2">
      <c r="O805" s="323"/>
      <c r="P805" s="323"/>
      <c r="Q805" s="323"/>
    </row>
    <row r="806" spans="15:17" x14ac:dyDescent="0.2">
      <c r="O806" s="323"/>
      <c r="P806" s="323"/>
      <c r="Q806" s="323"/>
    </row>
    <row r="807" spans="15:17" x14ac:dyDescent="0.2">
      <c r="O807" s="323"/>
      <c r="P807" s="323"/>
      <c r="Q807" s="323"/>
    </row>
    <row r="808" spans="15:17" x14ac:dyDescent="0.2">
      <c r="O808" s="323"/>
      <c r="P808" s="323"/>
      <c r="Q808" s="323"/>
    </row>
    <row r="809" spans="15:17" x14ac:dyDescent="0.2">
      <c r="O809" s="323"/>
      <c r="P809" s="323"/>
      <c r="Q809" s="323"/>
    </row>
    <row r="810" spans="15:17" x14ac:dyDescent="0.2">
      <c r="O810" s="323"/>
      <c r="P810" s="323"/>
      <c r="Q810" s="323"/>
    </row>
    <row r="811" spans="15:17" x14ac:dyDescent="0.2">
      <c r="O811" s="323"/>
      <c r="P811" s="323"/>
      <c r="Q811" s="323"/>
    </row>
    <row r="812" spans="15:17" x14ac:dyDescent="0.2">
      <c r="O812" s="323"/>
      <c r="P812" s="323"/>
      <c r="Q812" s="323"/>
    </row>
    <row r="813" spans="15:17" x14ac:dyDescent="0.2">
      <c r="O813" s="323"/>
      <c r="P813" s="323"/>
      <c r="Q813" s="323"/>
    </row>
    <row r="814" spans="15:17" x14ac:dyDescent="0.2">
      <c r="O814" s="323"/>
      <c r="P814" s="323"/>
      <c r="Q814" s="323"/>
    </row>
    <row r="815" spans="15:17" x14ac:dyDescent="0.2">
      <c r="O815" s="323"/>
      <c r="P815" s="323"/>
      <c r="Q815" s="323"/>
    </row>
    <row r="816" spans="15:17" x14ac:dyDescent="0.2">
      <c r="O816" s="323"/>
      <c r="P816" s="323"/>
      <c r="Q816" s="323"/>
    </row>
    <row r="817" spans="15:17" x14ac:dyDescent="0.2">
      <c r="O817" s="323"/>
      <c r="P817" s="323"/>
      <c r="Q817" s="323"/>
    </row>
    <row r="818" spans="15:17" x14ac:dyDescent="0.2">
      <c r="O818" s="323"/>
      <c r="P818" s="323"/>
      <c r="Q818" s="323"/>
    </row>
    <row r="819" spans="15:17" x14ac:dyDescent="0.2">
      <c r="O819" s="323"/>
      <c r="P819" s="323"/>
      <c r="Q819" s="323"/>
    </row>
    <row r="820" spans="15:17" x14ac:dyDescent="0.2">
      <c r="O820" s="323"/>
      <c r="P820" s="323"/>
      <c r="Q820" s="323"/>
    </row>
    <row r="821" spans="15:17" x14ac:dyDescent="0.2">
      <c r="O821" s="323"/>
      <c r="P821" s="323"/>
      <c r="Q821" s="323"/>
    </row>
    <row r="822" spans="15:17" x14ac:dyDescent="0.2">
      <c r="O822" s="323"/>
      <c r="P822" s="323"/>
      <c r="Q822" s="323"/>
    </row>
    <row r="823" spans="15:17" x14ac:dyDescent="0.2">
      <c r="O823" s="323"/>
      <c r="P823" s="323"/>
      <c r="Q823" s="323"/>
    </row>
    <row r="824" spans="15:17" x14ac:dyDescent="0.2">
      <c r="O824" s="323"/>
      <c r="P824" s="323"/>
      <c r="Q824" s="323"/>
    </row>
    <row r="825" spans="15:17" x14ac:dyDescent="0.2">
      <c r="O825" s="323"/>
      <c r="P825" s="323"/>
      <c r="Q825" s="323"/>
    </row>
    <row r="826" spans="15:17" x14ac:dyDescent="0.2">
      <c r="O826" s="323"/>
      <c r="P826" s="323"/>
      <c r="Q826" s="323"/>
    </row>
    <row r="827" spans="15:17" x14ac:dyDescent="0.2">
      <c r="O827" s="323"/>
      <c r="P827" s="323"/>
      <c r="Q827" s="323"/>
    </row>
    <row r="828" spans="15:17" x14ac:dyDescent="0.2">
      <c r="O828" s="323"/>
      <c r="P828" s="323"/>
      <c r="Q828" s="323"/>
    </row>
    <row r="829" spans="15:17" x14ac:dyDescent="0.2">
      <c r="O829" s="323"/>
      <c r="P829" s="323"/>
      <c r="Q829" s="323"/>
    </row>
    <row r="830" spans="15:17" x14ac:dyDescent="0.2">
      <c r="O830" s="323"/>
      <c r="P830" s="323"/>
      <c r="Q830" s="323"/>
    </row>
    <row r="831" spans="15:17" x14ac:dyDescent="0.2">
      <c r="O831" s="323"/>
      <c r="P831" s="323"/>
      <c r="Q831" s="323"/>
    </row>
    <row r="832" spans="15:17" x14ac:dyDescent="0.2">
      <c r="O832" s="323"/>
      <c r="P832" s="323"/>
      <c r="Q832" s="323"/>
    </row>
    <row r="833" spans="15:17" x14ac:dyDescent="0.2">
      <c r="O833" s="323"/>
      <c r="P833" s="323"/>
      <c r="Q833" s="323"/>
    </row>
    <row r="834" spans="15:17" x14ac:dyDescent="0.2">
      <c r="O834" s="323"/>
      <c r="P834" s="323"/>
      <c r="Q834" s="323"/>
    </row>
    <row r="835" spans="15:17" x14ac:dyDescent="0.2">
      <c r="O835" s="323"/>
      <c r="P835" s="323"/>
      <c r="Q835" s="323"/>
    </row>
    <row r="836" spans="15:17" x14ac:dyDescent="0.2">
      <c r="O836" s="323"/>
      <c r="P836" s="323"/>
      <c r="Q836" s="323"/>
    </row>
    <row r="837" spans="15:17" x14ac:dyDescent="0.2">
      <c r="O837" s="323"/>
      <c r="P837" s="323"/>
      <c r="Q837" s="323"/>
    </row>
    <row r="838" spans="15:17" x14ac:dyDescent="0.2">
      <c r="O838" s="323"/>
      <c r="P838" s="323"/>
      <c r="Q838" s="323"/>
    </row>
    <row r="839" spans="15:17" x14ac:dyDescent="0.2">
      <c r="O839" s="323"/>
      <c r="P839" s="323"/>
      <c r="Q839" s="323"/>
    </row>
    <row r="840" spans="15:17" x14ac:dyDescent="0.2">
      <c r="O840" s="323"/>
      <c r="P840" s="323"/>
      <c r="Q840" s="323"/>
    </row>
    <row r="841" spans="15:17" x14ac:dyDescent="0.2">
      <c r="O841" s="323"/>
      <c r="P841" s="323"/>
      <c r="Q841" s="323"/>
    </row>
    <row r="842" spans="15:17" x14ac:dyDescent="0.2">
      <c r="O842" s="323"/>
      <c r="P842" s="323"/>
      <c r="Q842" s="323"/>
    </row>
    <row r="843" spans="15:17" x14ac:dyDescent="0.2">
      <c r="O843" s="323"/>
      <c r="P843" s="323"/>
      <c r="Q843" s="323"/>
    </row>
    <row r="844" spans="15:17" x14ac:dyDescent="0.2">
      <c r="O844" s="323"/>
      <c r="P844" s="323"/>
      <c r="Q844" s="323"/>
    </row>
    <row r="845" spans="15:17" x14ac:dyDescent="0.2">
      <c r="O845" s="323"/>
      <c r="P845" s="323"/>
      <c r="Q845" s="323"/>
    </row>
    <row r="846" spans="15:17" x14ac:dyDescent="0.2">
      <c r="O846" s="323"/>
      <c r="P846" s="323"/>
      <c r="Q846" s="323"/>
    </row>
    <row r="847" spans="15:17" x14ac:dyDescent="0.2">
      <c r="O847" s="323"/>
      <c r="P847" s="323"/>
      <c r="Q847" s="323"/>
    </row>
    <row r="848" spans="15:17" x14ac:dyDescent="0.2">
      <c r="O848" s="323"/>
      <c r="P848" s="323"/>
      <c r="Q848" s="323"/>
    </row>
    <row r="849" spans="15:17" x14ac:dyDescent="0.2">
      <c r="O849" s="323"/>
      <c r="P849" s="323"/>
      <c r="Q849" s="323"/>
    </row>
    <row r="850" spans="15:17" x14ac:dyDescent="0.2">
      <c r="O850" s="323"/>
      <c r="P850" s="323"/>
      <c r="Q850" s="323"/>
    </row>
    <row r="851" spans="15:17" x14ac:dyDescent="0.2">
      <c r="O851" s="323"/>
      <c r="P851" s="323"/>
      <c r="Q851" s="323"/>
    </row>
    <row r="852" spans="15:17" x14ac:dyDescent="0.2">
      <c r="O852" s="323"/>
      <c r="P852" s="323"/>
      <c r="Q852" s="323"/>
    </row>
    <row r="853" spans="15:17" x14ac:dyDescent="0.2">
      <c r="O853" s="323"/>
      <c r="P853" s="323"/>
      <c r="Q853" s="323"/>
    </row>
    <row r="854" spans="15:17" x14ac:dyDescent="0.2">
      <c r="O854" s="323"/>
      <c r="P854" s="323"/>
      <c r="Q854" s="323"/>
    </row>
    <row r="855" spans="15:17" x14ac:dyDescent="0.2">
      <c r="O855" s="323"/>
      <c r="P855" s="323"/>
      <c r="Q855" s="323"/>
    </row>
    <row r="856" spans="15:17" x14ac:dyDescent="0.2">
      <c r="O856" s="323"/>
      <c r="P856" s="323"/>
      <c r="Q856" s="323"/>
    </row>
    <row r="857" spans="15:17" x14ac:dyDescent="0.2">
      <c r="O857" s="323"/>
      <c r="P857" s="323"/>
      <c r="Q857" s="323"/>
    </row>
    <row r="858" spans="15:17" x14ac:dyDescent="0.2">
      <c r="O858" s="323"/>
      <c r="P858" s="323"/>
      <c r="Q858" s="323"/>
    </row>
    <row r="859" spans="15:17" x14ac:dyDescent="0.2">
      <c r="O859" s="323"/>
      <c r="P859" s="323"/>
      <c r="Q859" s="323"/>
    </row>
    <row r="860" spans="15:17" x14ac:dyDescent="0.2">
      <c r="O860" s="323"/>
      <c r="P860" s="323"/>
      <c r="Q860" s="323"/>
    </row>
    <row r="861" spans="15:17" x14ac:dyDescent="0.2">
      <c r="O861" s="323"/>
      <c r="P861" s="323"/>
      <c r="Q861" s="323"/>
    </row>
    <row r="862" spans="15:17" x14ac:dyDescent="0.2">
      <c r="O862" s="323"/>
      <c r="P862" s="323"/>
      <c r="Q862" s="323"/>
    </row>
    <row r="863" spans="15:17" x14ac:dyDescent="0.2">
      <c r="O863" s="323"/>
      <c r="P863" s="323"/>
      <c r="Q863" s="323"/>
    </row>
    <row r="864" spans="15:17" x14ac:dyDescent="0.2">
      <c r="O864" s="323"/>
      <c r="P864" s="323"/>
      <c r="Q864" s="323"/>
    </row>
    <row r="865" spans="15:17" x14ac:dyDescent="0.2">
      <c r="O865" s="323"/>
      <c r="P865" s="323"/>
      <c r="Q865" s="323"/>
    </row>
    <row r="866" spans="15:17" x14ac:dyDescent="0.2">
      <c r="O866" s="323"/>
      <c r="P866" s="323"/>
      <c r="Q866" s="323"/>
    </row>
    <row r="867" spans="15:17" x14ac:dyDescent="0.2">
      <c r="O867" s="323"/>
      <c r="P867" s="323"/>
      <c r="Q867" s="323"/>
    </row>
    <row r="868" spans="15:17" x14ac:dyDescent="0.2">
      <c r="O868" s="323"/>
      <c r="P868" s="323"/>
      <c r="Q868" s="323"/>
    </row>
    <row r="869" spans="15:17" x14ac:dyDescent="0.2">
      <c r="O869" s="323"/>
      <c r="P869" s="323"/>
      <c r="Q869" s="323"/>
    </row>
    <row r="870" spans="15:17" x14ac:dyDescent="0.2">
      <c r="O870" s="323"/>
      <c r="P870" s="323"/>
      <c r="Q870" s="323"/>
    </row>
    <row r="871" spans="15:17" x14ac:dyDescent="0.2">
      <c r="O871" s="323"/>
      <c r="P871" s="323"/>
      <c r="Q871" s="323"/>
    </row>
    <row r="872" spans="15:17" x14ac:dyDescent="0.2">
      <c r="O872" s="323"/>
      <c r="P872" s="323"/>
      <c r="Q872" s="323"/>
    </row>
    <row r="873" spans="15:17" x14ac:dyDescent="0.2">
      <c r="O873" s="323"/>
      <c r="P873" s="323"/>
      <c r="Q873" s="323"/>
    </row>
    <row r="874" spans="15:17" x14ac:dyDescent="0.2">
      <c r="O874" s="323"/>
      <c r="P874" s="323"/>
      <c r="Q874" s="323"/>
    </row>
    <row r="875" spans="15:17" x14ac:dyDescent="0.2">
      <c r="O875" s="323"/>
      <c r="P875" s="323"/>
      <c r="Q875" s="323"/>
    </row>
    <row r="876" spans="15:17" x14ac:dyDescent="0.2">
      <c r="O876" s="323"/>
      <c r="P876" s="323"/>
      <c r="Q876" s="323"/>
    </row>
    <row r="877" spans="15:17" x14ac:dyDescent="0.2">
      <c r="O877" s="323"/>
      <c r="P877" s="323"/>
      <c r="Q877" s="323"/>
    </row>
    <row r="878" spans="15:17" x14ac:dyDescent="0.2">
      <c r="O878" s="323"/>
      <c r="P878" s="323"/>
      <c r="Q878" s="323"/>
    </row>
    <row r="879" spans="15:17" x14ac:dyDescent="0.2">
      <c r="O879" s="323"/>
      <c r="P879" s="323"/>
      <c r="Q879" s="323"/>
    </row>
    <row r="880" spans="15:17" x14ac:dyDescent="0.2">
      <c r="O880" s="323"/>
      <c r="P880" s="323"/>
      <c r="Q880" s="323"/>
    </row>
    <row r="881" spans="15:17" x14ac:dyDescent="0.2">
      <c r="O881" s="323"/>
      <c r="P881" s="323"/>
      <c r="Q881" s="323"/>
    </row>
    <row r="882" spans="15:17" x14ac:dyDescent="0.2">
      <c r="O882" s="323"/>
      <c r="P882" s="323"/>
      <c r="Q882" s="323"/>
    </row>
    <row r="883" spans="15:17" x14ac:dyDescent="0.2">
      <c r="O883" s="323"/>
      <c r="P883" s="323"/>
      <c r="Q883" s="323"/>
    </row>
    <row r="884" spans="15:17" x14ac:dyDescent="0.2">
      <c r="O884" s="323"/>
      <c r="P884" s="323"/>
      <c r="Q884" s="323"/>
    </row>
    <row r="885" spans="15:17" x14ac:dyDescent="0.2">
      <c r="O885" s="323"/>
      <c r="P885" s="323"/>
      <c r="Q885" s="323"/>
    </row>
    <row r="886" spans="15:17" x14ac:dyDescent="0.2">
      <c r="O886" s="323"/>
      <c r="P886" s="323"/>
      <c r="Q886" s="323"/>
    </row>
    <row r="887" spans="15:17" x14ac:dyDescent="0.2">
      <c r="O887" s="323"/>
      <c r="P887" s="323"/>
      <c r="Q887" s="323"/>
    </row>
    <row r="888" spans="15:17" x14ac:dyDescent="0.2">
      <c r="O888" s="323"/>
      <c r="P888" s="323"/>
      <c r="Q888" s="323"/>
    </row>
    <row r="889" spans="15:17" x14ac:dyDescent="0.2">
      <c r="O889" s="323"/>
      <c r="P889" s="323"/>
      <c r="Q889" s="323"/>
    </row>
    <row r="890" spans="15:17" x14ac:dyDescent="0.2">
      <c r="O890" s="323"/>
      <c r="P890" s="323"/>
      <c r="Q890" s="323"/>
    </row>
    <row r="891" spans="15:17" x14ac:dyDescent="0.2">
      <c r="O891" s="323"/>
      <c r="P891" s="323"/>
      <c r="Q891" s="323"/>
    </row>
    <row r="892" spans="15:17" x14ac:dyDescent="0.2">
      <c r="O892" s="323"/>
      <c r="P892" s="323"/>
      <c r="Q892" s="323"/>
    </row>
    <row r="893" spans="15:17" x14ac:dyDescent="0.2">
      <c r="O893" s="323"/>
      <c r="P893" s="323"/>
      <c r="Q893" s="323"/>
    </row>
    <row r="894" spans="15:17" x14ac:dyDescent="0.2">
      <c r="O894" s="323"/>
      <c r="P894" s="323"/>
      <c r="Q894" s="323"/>
    </row>
    <row r="895" spans="15:17" x14ac:dyDescent="0.2">
      <c r="O895" s="323"/>
      <c r="P895" s="323"/>
      <c r="Q895" s="323"/>
    </row>
    <row r="896" spans="15:17" x14ac:dyDescent="0.2">
      <c r="O896" s="323"/>
      <c r="P896" s="323"/>
      <c r="Q896" s="323"/>
    </row>
    <row r="897" spans="15:17" x14ac:dyDescent="0.2">
      <c r="O897" s="323"/>
      <c r="P897" s="323"/>
      <c r="Q897" s="323"/>
    </row>
    <row r="898" spans="15:17" x14ac:dyDescent="0.2">
      <c r="O898" s="323"/>
      <c r="P898" s="323"/>
      <c r="Q898" s="323"/>
    </row>
    <row r="899" spans="15:17" x14ac:dyDescent="0.2">
      <c r="O899" s="323"/>
      <c r="P899" s="323"/>
      <c r="Q899" s="323"/>
    </row>
    <row r="900" spans="15:17" x14ac:dyDescent="0.2">
      <c r="O900" s="323"/>
      <c r="P900" s="323"/>
      <c r="Q900" s="323"/>
    </row>
    <row r="901" spans="15:17" x14ac:dyDescent="0.2">
      <c r="O901" s="323"/>
      <c r="P901" s="323"/>
      <c r="Q901" s="323"/>
    </row>
    <row r="902" spans="15:17" x14ac:dyDescent="0.2">
      <c r="O902" s="323"/>
      <c r="P902" s="323"/>
      <c r="Q902" s="323"/>
    </row>
    <row r="903" spans="15:17" x14ac:dyDescent="0.2">
      <c r="O903" s="323"/>
      <c r="P903" s="323"/>
      <c r="Q903" s="323"/>
    </row>
    <row r="904" spans="15:17" x14ac:dyDescent="0.2">
      <c r="O904" s="323"/>
      <c r="P904" s="323"/>
      <c r="Q904" s="323"/>
    </row>
    <row r="905" spans="15:17" x14ac:dyDescent="0.2">
      <c r="O905" s="323"/>
      <c r="P905" s="323"/>
      <c r="Q905" s="323"/>
    </row>
    <row r="906" spans="15:17" x14ac:dyDescent="0.2">
      <c r="O906" s="323"/>
      <c r="P906" s="323"/>
      <c r="Q906" s="323"/>
    </row>
    <row r="907" spans="15:17" x14ac:dyDescent="0.2">
      <c r="O907" s="323"/>
      <c r="P907" s="323"/>
      <c r="Q907" s="323"/>
    </row>
    <row r="908" spans="15:17" x14ac:dyDescent="0.2">
      <c r="O908" s="323"/>
      <c r="P908" s="323"/>
      <c r="Q908" s="323"/>
    </row>
    <row r="909" spans="15:17" x14ac:dyDescent="0.2">
      <c r="O909" s="323"/>
      <c r="P909" s="323"/>
      <c r="Q909" s="323"/>
    </row>
    <row r="910" spans="15:17" x14ac:dyDescent="0.2">
      <c r="O910" s="323"/>
      <c r="P910" s="323"/>
      <c r="Q910" s="323"/>
    </row>
    <row r="911" spans="15:17" x14ac:dyDescent="0.2">
      <c r="O911" s="323"/>
      <c r="P911" s="323"/>
      <c r="Q911" s="323"/>
    </row>
    <row r="912" spans="15:17" x14ac:dyDescent="0.2">
      <c r="O912" s="323"/>
      <c r="P912" s="323"/>
      <c r="Q912" s="323"/>
    </row>
    <row r="913" spans="15:17" x14ac:dyDescent="0.2">
      <c r="O913" s="323"/>
      <c r="P913" s="323"/>
      <c r="Q913" s="323"/>
    </row>
    <row r="914" spans="15:17" x14ac:dyDescent="0.2">
      <c r="O914" s="323"/>
      <c r="P914" s="323"/>
      <c r="Q914" s="323"/>
    </row>
  </sheetData>
  <mergeCells count="5">
    <mergeCell ref="B1:C1"/>
    <mergeCell ref="D1:E1"/>
    <mergeCell ref="F1:H1"/>
    <mergeCell ref="I1:K1"/>
    <mergeCell ref="L1:Q1"/>
  </mergeCells>
  <pageMargins left="0.7" right="0.7" top="0.75" bottom="0.75" header="0.3" footer="0.3"/>
  <pageSetup scale="1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T435"/>
  <sheetViews>
    <sheetView workbookViewId="0">
      <pane ySplit="2" topLeftCell="A247" activePane="bottomLeft" state="frozen"/>
      <selection pane="bottomLeft" activeCell="D306" sqref="D306"/>
    </sheetView>
  </sheetViews>
  <sheetFormatPr baseColWidth="10" defaultColWidth="14.42578125" defaultRowHeight="15" customHeight="1" x14ac:dyDescent="0.25"/>
  <cols>
    <col min="1" max="1" width="19.5703125" customWidth="1"/>
    <col min="2" max="2" width="35.85546875" customWidth="1"/>
    <col min="3" max="4" width="24" customWidth="1"/>
    <col min="5" max="6" width="30.85546875" customWidth="1"/>
    <col min="7" max="7" width="24" customWidth="1"/>
    <col min="8" max="8" width="31.7109375" customWidth="1"/>
    <col min="9" max="9" width="30.28515625" customWidth="1"/>
    <col min="10" max="10" width="24" customWidth="1"/>
    <col min="11" max="11" width="29.85546875" customWidth="1"/>
    <col min="12" max="12" width="28.5703125" customWidth="1"/>
    <col min="13" max="14" width="27.42578125" customWidth="1"/>
    <col min="15" max="15" width="23.5703125" customWidth="1"/>
    <col min="16" max="16" width="20.5703125" customWidth="1"/>
    <col min="17" max="17" width="19.42578125" customWidth="1"/>
    <col min="18" max="18" width="25.42578125" customWidth="1"/>
    <col min="19" max="19" width="16.7109375" customWidth="1"/>
    <col min="20" max="22" width="21" customWidth="1"/>
    <col min="23" max="23" width="27.85546875" customWidth="1"/>
    <col min="24" max="24" width="19.7109375" customWidth="1"/>
    <col min="25" max="25" width="27" customWidth="1"/>
    <col min="26" max="26" width="30.7109375" customWidth="1"/>
    <col min="27" max="27" width="17.140625" customWidth="1"/>
    <col min="28" max="30" width="19.42578125" customWidth="1"/>
    <col min="31" max="31" width="30" customWidth="1"/>
    <col min="32" max="32" width="19.42578125" customWidth="1"/>
    <col min="33" max="33" width="23.7109375" customWidth="1"/>
    <col min="34" max="34" width="30.7109375" customWidth="1"/>
    <col min="35" max="35" width="16.140625" customWidth="1"/>
    <col min="36" max="40" width="17.140625" customWidth="1"/>
    <col min="41" max="41" width="23.7109375" customWidth="1"/>
    <col min="42" max="42" width="30.7109375" customWidth="1"/>
    <col min="43" max="43" width="17.42578125" customWidth="1"/>
    <col min="44" max="48" width="17.140625" customWidth="1"/>
    <col min="49" max="49" width="23.7109375" customWidth="1"/>
    <col min="50" max="50" width="30.7109375" customWidth="1"/>
    <col min="51" max="51" width="17" customWidth="1"/>
    <col min="52" max="56" width="17.140625" customWidth="1"/>
    <col min="57" max="57" width="24.140625" customWidth="1"/>
    <col min="58" max="58" width="30.7109375" customWidth="1"/>
    <col min="59" max="59" width="17" customWidth="1"/>
    <col min="60" max="60" width="21.42578125" customWidth="1"/>
    <col min="61" max="64" width="17.140625" customWidth="1"/>
    <col min="65" max="65" width="24.7109375" customWidth="1"/>
    <col min="66" max="66" width="30.7109375" customWidth="1"/>
    <col min="67" max="67" width="18.140625" customWidth="1"/>
    <col min="68" max="68" width="21.7109375" customWidth="1"/>
    <col min="69" max="72" width="17.140625" customWidth="1"/>
    <col min="73" max="73" width="24.7109375" customWidth="1"/>
    <col min="74" max="74" width="30.7109375" customWidth="1"/>
    <col min="75" max="75" width="19.7109375" customWidth="1"/>
    <col min="76" max="80" width="17.140625" customWidth="1"/>
    <col min="81" max="81" width="24.7109375" customWidth="1"/>
    <col min="82" max="82" width="30.7109375" customWidth="1"/>
    <col min="83" max="83" width="19.7109375" customWidth="1"/>
    <col min="84" max="88" width="17.140625" customWidth="1"/>
    <col min="89" max="89" width="24.7109375" customWidth="1"/>
    <col min="90" max="90" width="30.7109375" customWidth="1"/>
    <col min="91" max="91" width="19.7109375" customWidth="1"/>
    <col min="92" max="96" width="17.140625" customWidth="1"/>
    <col min="97" max="97" width="24.7109375" customWidth="1"/>
    <col min="98" max="98" width="30.7109375" customWidth="1"/>
    <col min="99" max="99" width="18" customWidth="1"/>
    <col min="100" max="104" width="17.140625" customWidth="1"/>
    <col min="105" max="105" width="24.7109375" customWidth="1"/>
    <col min="106" max="106" width="30.7109375" customWidth="1"/>
    <col min="107" max="107" width="17.85546875" customWidth="1"/>
    <col min="108" max="112" width="17.140625" customWidth="1"/>
    <col min="113" max="113" width="24.7109375" customWidth="1"/>
    <col min="114" max="114" width="30.7109375" customWidth="1"/>
    <col min="115" max="115" width="18.85546875" customWidth="1"/>
    <col min="116" max="116" width="38.28515625" customWidth="1"/>
    <col min="117" max="117" width="26.85546875" customWidth="1"/>
    <col min="118" max="120" width="23.85546875" customWidth="1"/>
    <col min="121" max="121" width="45.7109375" customWidth="1"/>
    <col min="122" max="122" width="46.42578125" customWidth="1"/>
    <col min="123" max="123" width="43.28515625" customWidth="1"/>
    <col min="124" max="124" width="44.140625" customWidth="1"/>
  </cols>
  <sheetData>
    <row r="1" spans="1:124" ht="21" customHeight="1" x14ac:dyDescent="0.25">
      <c r="A1" s="417" t="s">
        <v>0</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9"/>
      <c r="DK1" s="420" t="s">
        <v>1</v>
      </c>
      <c r="DL1" s="418"/>
      <c r="DM1" s="418"/>
      <c r="DN1" s="418"/>
      <c r="DO1" s="418"/>
      <c r="DP1" s="418"/>
      <c r="DQ1" s="418"/>
      <c r="DR1" s="418"/>
      <c r="DS1" s="418"/>
      <c r="DT1" s="419"/>
    </row>
    <row r="2" spans="1:124" ht="62.25" customHeight="1" x14ac:dyDescent="0.25">
      <c r="A2" s="1" t="s">
        <v>2</v>
      </c>
      <c r="B2" s="1" t="s">
        <v>3</v>
      </c>
      <c r="C2" s="1" t="s">
        <v>4</v>
      </c>
      <c r="D2" s="2" t="s">
        <v>5</v>
      </c>
      <c r="E2" s="2" t="s">
        <v>6</v>
      </c>
      <c r="F2" s="2" t="s">
        <v>7</v>
      </c>
      <c r="G2" s="2" t="s">
        <v>8</v>
      </c>
      <c r="H2" s="2" t="s">
        <v>9</v>
      </c>
      <c r="I2" s="2" t="s">
        <v>10</v>
      </c>
      <c r="J2" s="2" t="s">
        <v>11</v>
      </c>
      <c r="K2" s="2" t="s">
        <v>12</v>
      </c>
      <c r="L2" s="2" t="s">
        <v>13</v>
      </c>
      <c r="M2" s="2" t="s">
        <v>14</v>
      </c>
      <c r="N2" s="2" t="s">
        <v>15</v>
      </c>
      <c r="O2" s="2" t="s">
        <v>16</v>
      </c>
      <c r="P2" s="2" t="s">
        <v>17</v>
      </c>
      <c r="Q2" s="2" t="s">
        <v>18</v>
      </c>
      <c r="R2" s="2" t="s">
        <v>19</v>
      </c>
      <c r="S2" s="2" t="s">
        <v>20</v>
      </c>
      <c r="T2" s="2" t="s">
        <v>21</v>
      </c>
      <c r="U2" s="2" t="s">
        <v>18</v>
      </c>
      <c r="V2" s="2" t="s">
        <v>19</v>
      </c>
      <c r="W2" s="2" t="s">
        <v>22</v>
      </c>
      <c r="X2" s="2" t="s">
        <v>23</v>
      </c>
      <c r="Y2" s="2" t="s">
        <v>24</v>
      </c>
      <c r="Z2" s="2" t="s">
        <v>25</v>
      </c>
      <c r="AA2" s="2" t="s">
        <v>26</v>
      </c>
      <c r="AB2" s="2" t="s">
        <v>21</v>
      </c>
      <c r="AC2" s="2" t="s">
        <v>18</v>
      </c>
      <c r="AD2" s="2" t="s">
        <v>19</v>
      </c>
      <c r="AE2" s="2" t="s">
        <v>22</v>
      </c>
      <c r="AF2" s="2" t="s">
        <v>23</v>
      </c>
      <c r="AG2" s="2" t="s">
        <v>24</v>
      </c>
      <c r="AH2" s="2" t="s">
        <v>25</v>
      </c>
      <c r="AI2" s="2" t="s">
        <v>27</v>
      </c>
      <c r="AJ2" s="2" t="s">
        <v>21</v>
      </c>
      <c r="AK2" s="2" t="s">
        <v>18</v>
      </c>
      <c r="AL2" s="2" t="s">
        <v>19</v>
      </c>
      <c r="AM2" s="2" t="s">
        <v>22</v>
      </c>
      <c r="AN2" s="2" t="s">
        <v>23</v>
      </c>
      <c r="AO2" s="2" t="s">
        <v>24</v>
      </c>
      <c r="AP2" s="2" t="s">
        <v>25</v>
      </c>
      <c r="AQ2" s="2" t="s">
        <v>28</v>
      </c>
      <c r="AR2" s="2" t="s">
        <v>21</v>
      </c>
      <c r="AS2" s="2" t="s">
        <v>18</v>
      </c>
      <c r="AT2" s="2" t="s">
        <v>19</v>
      </c>
      <c r="AU2" s="2" t="s">
        <v>22</v>
      </c>
      <c r="AV2" s="2" t="s">
        <v>23</v>
      </c>
      <c r="AW2" s="2" t="s">
        <v>24</v>
      </c>
      <c r="AX2" s="2" t="s">
        <v>25</v>
      </c>
      <c r="AY2" s="2" t="s">
        <v>29</v>
      </c>
      <c r="AZ2" s="2" t="s">
        <v>21</v>
      </c>
      <c r="BA2" s="2" t="s">
        <v>18</v>
      </c>
      <c r="BB2" s="2" t="s">
        <v>19</v>
      </c>
      <c r="BC2" s="2" t="s">
        <v>22</v>
      </c>
      <c r="BD2" s="2" t="s">
        <v>23</v>
      </c>
      <c r="BE2" s="2" t="s">
        <v>24</v>
      </c>
      <c r="BF2" s="2" t="s">
        <v>25</v>
      </c>
      <c r="BG2" s="2" t="s">
        <v>30</v>
      </c>
      <c r="BH2" s="2" t="s">
        <v>21</v>
      </c>
      <c r="BI2" s="2" t="s">
        <v>18</v>
      </c>
      <c r="BJ2" s="2" t="s">
        <v>19</v>
      </c>
      <c r="BK2" s="2" t="s">
        <v>22</v>
      </c>
      <c r="BL2" s="2" t="s">
        <v>23</v>
      </c>
      <c r="BM2" s="2" t="s">
        <v>24</v>
      </c>
      <c r="BN2" s="2" t="s">
        <v>25</v>
      </c>
      <c r="BO2" s="2" t="s">
        <v>31</v>
      </c>
      <c r="BP2" s="2" t="s">
        <v>21</v>
      </c>
      <c r="BQ2" s="2" t="s">
        <v>18</v>
      </c>
      <c r="BR2" s="2" t="s">
        <v>19</v>
      </c>
      <c r="BS2" s="2" t="s">
        <v>22</v>
      </c>
      <c r="BT2" s="2" t="s">
        <v>23</v>
      </c>
      <c r="BU2" s="2" t="s">
        <v>24</v>
      </c>
      <c r="BV2" s="2" t="s">
        <v>25</v>
      </c>
      <c r="BW2" s="2" t="s">
        <v>32</v>
      </c>
      <c r="BX2" s="2" t="s">
        <v>21</v>
      </c>
      <c r="BY2" s="2" t="s">
        <v>18</v>
      </c>
      <c r="BZ2" s="2" t="s">
        <v>19</v>
      </c>
      <c r="CA2" s="2" t="s">
        <v>22</v>
      </c>
      <c r="CB2" s="2" t="s">
        <v>23</v>
      </c>
      <c r="CC2" s="2" t="s">
        <v>24</v>
      </c>
      <c r="CD2" s="2" t="s">
        <v>25</v>
      </c>
      <c r="CE2" s="2" t="s">
        <v>33</v>
      </c>
      <c r="CF2" s="2" t="s">
        <v>21</v>
      </c>
      <c r="CG2" s="2" t="s">
        <v>18</v>
      </c>
      <c r="CH2" s="2" t="s">
        <v>19</v>
      </c>
      <c r="CI2" s="2" t="s">
        <v>22</v>
      </c>
      <c r="CJ2" s="2" t="s">
        <v>23</v>
      </c>
      <c r="CK2" s="2" t="s">
        <v>24</v>
      </c>
      <c r="CL2" s="2" t="s">
        <v>25</v>
      </c>
      <c r="CM2" s="2" t="s">
        <v>34</v>
      </c>
      <c r="CN2" s="2" t="s">
        <v>21</v>
      </c>
      <c r="CO2" s="2" t="s">
        <v>18</v>
      </c>
      <c r="CP2" s="2" t="s">
        <v>19</v>
      </c>
      <c r="CQ2" s="2" t="s">
        <v>22</v>
      </c>
      <c r="CR2" s="2" t="s">
        <v>23</v>
      </c>
      <c r="CS2" s="2" t="s">
        <v>24</v>
      </c>
      <c r="CT2" s="2" t="s">
        <v>25</v>
      </c>
      <c r="CU2" s="2" t="s">
        <v>35</v>
      </c>
      <c r="CV2" s="2" t="s">
        <v>21</v>
      </c>
      <c r="CW2" s="2" t="s">
        <v>18</v>
      </c>
      <c r="CX2" s="2" t="s">
        <v>19</v>
      </c>
      <c r="CY2" s="2" t="s">
        <v>22</v>
      </c>
      <c r="CZ2" s="2" t="s">
        <v>23</v>
      </c>
      <c r="DA2" s="2" t="s">
        <v>24</v>
      </c>
      <c r="DB2" s="2" t="s">
        <v>25</v>
      </c>
      <c r="DC2" s="2" t="s">
        <v>36</v>
      </c>
      <c r="DD2" s="2" t="s">
        <v>21</v>
      </c>
      <c r="DE2" s="2" t="s">
        <v>18</v>
      </c>
      <c r="DF2" s="2" t="s">
        <v>19</v>
      </c>
      <c r="DG2" s="2" t="s">
        <v>22</v>
      </c>
      <c r="DH2" s="2" t="s">
        <v>23</v>
      </c>
      <c r="DI2" s="2" t="s">
        <v>24</v>
      </c>
      <c r="DJ2" s="2" t="s">
        <v>25</v>
      </c>
      <c r="DK2" s="3" t="s">
        <v>37</v>
      </c>
      <c r="DL2" s="3" t="s">
        <v>38</v>
      </c>
      <c r="DM2" s="3" t="s">
        <v>39</v>
      </c>
      <c r="DN2" s="3" t="s">
        <v>40</v>
      </c>
      <c r="DO2" s="3" t="s">
        <v>41</v>
      </c>
      <c r="DP2" s="3" t="s">
        <v>42</v>
      </c>
      <c r="DQ2" s="3" t="s">
        <v>43</v>
      </c>
      <c r="DR2" s="3" t="s">
        <v>44</v>
      </c>
      <c r="DS2" s="3" t="s">
        <v>45</v>
      </c>
      <c r="DT2" s="3" t="s">
        <v>46</v>
      </c>
    </row>
    <row r="3" spans="1:124" hidden="1" x14ac:dyDescent="0.25">
      <c r="A3" s="4" t="s">
        <v>47</v>
      </c>
      <c r="B3" s="4" t="s">
        <v>48</v>
      </c>
      <c r="C3" s="4" t="s">
        <v>49</v>
      </c>
      <c r="D3" s="4"/>
      <c r="E3" s="4"/>
      <c r="F3" s="4"/>
      <c r="G3" s="4"/>
      <c r="H3" s="4"/>
      <c r="I3" s="4"/>
      <c r="J3" s="4"/>
      <c r="K3" s="4"/>
      <c r="L3" s="4"/>
      <c r="M3" s="5"/>
      <c r="N3" s="5"/>
      <c r="O3" s="5"/>
      <c r="P3" s="4" t="s">
        <v>50</v>
      </c>
      <c r="Q3" s="6"/>
      <c r="R3" s="6"/>
      <c r="S3" s="7"/>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4">
        <v>1</v>
      </c>
      <c r="DL3" s="8">
        <f t="shared" ref="DL3:DL257" si="0">COUNTA(S3,AA3,AI3,AQ3,AY3,BG3,BO3,BW3,CE3,CM3,CU3,DC3)</f>
        <v>0</v>
      </c>
      <c r="DM3" s="9">
        <f t="shared" ref="DM3:DM4" si="1">DL3/DK3</f>
        <v>0</v>
      </c>
      <c r="DN3" s="4"/>
      <c r="DO3" s="9">
        <f t="shared" ref="DO3:DO4" si="2">AVERAGE(DM$3:DM$4)</f>
        <v>0</v>
      </c>
      <c r="DP3" s="6"/>
      <c r="DQ3" s="9">
        <f t="shared" ref="DQ3:DQ4" si="3">AVERAGE(DM$3:DM$34)</f>
        <v>0</v>
      </c>
      <c r="DR3" s="6"/>
      <c r="DS3" s="9">
        <f t="shared" ref="DS3:DS4" si="4">AVERAGE(DM$3:DM$435)</f>
        <v>4.5662100456621002E-2</v>
      </c>
      <c r="DT3" s="9"/>
    </row>
    <row r="4" spans="1:124" hidden="1" x14ac:dyDescent="0.25">
      <c r="A4" s="4" t="s">
        <v>47</v>
      </c>
      <c r="B4" s="4" t="s">
        <v>48</v>
      </c>
      <c r="C4" s="4" t="s">
        <v>49</v>
      </c>
      <c r="D4" s="4"/>
      <c r="E4" s="4"/>
      <c r="F4" s="4"/>
      <c r="G4" s="4"/>
      <c r="H4" s="4"/>
      <c r="I4" s="4"/>
      <c r="J4" s="4"/>
      <c r="K4" s="4"/>
      <c r="L4" s="4"/>
      <c r="M4" s="5"/>
      <c r="N4" s="5"/>
      <c r="O4" s="5"/>
      <c r="P4" s="4" t="s">
        <v>50</v>
      </c>
      <c r="Q4" s="6"/>
      <c r="R4" s="6"/>
      <c r="S4" s="7"/>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4">
        <v>1</v>
      </c>
      <c r="DL4" s="8">
        <f t="shared" si="0"/>
        <v>0</v>
      </c>
      <c r="DM4" s="9">
        <f t="shared" si="1"/>
        <v>0</v>
      </c>
      <c r="DN4" s="4"/>
      <c r="DO4" s="9">
        <f t="shared" si="2"/>
        <v>0</v>
      </c>
      <c r="DP4" s="6"/>
      <c r="DQ4" s="9">
        <f t="shared" si="3"/>
        <v>0</v>
      </c>
      <c r="DR4" s="6"/>
      <c r="DS4" s="9">
        <f t="shared" si="4"/>
        <v>4.5662100456621002E-2</v>
      </c>
      <c r="DT4" s="9"/>
    </row>
    <row r="5" spans="1:124" hidden="1" x14ac:dyDescent="0.25">
      <c r="A5" s="4" t="s">
        <v>47</v>
      </c>
      <c r="B5" s="4" t="s">
        <v>48</v>
      </c>
      <c r="C5" s="4" t="s">
        <v>49</v>
      </c>
      <c r="D5" s="4"/>
      <c r="E5" s="4"/>
      <c r="F5" s="4"/>
      <c r="G5" s="4"/>
      <c r="H5" s="4"/>
      <c r="I5" s="4"/>
      <c r="J5" s="4"/>
      <c r="K5" s="4"/>
      <c r="L5" s="4"/>
      <c r="M5" s="5"/>
      <c r="N5" s="5"/>
      <c r="O5" s="5"/>
      <c r="P5" s="4" t="s">
        <v>51</v>
      </c>
      <c r="Q5" s="6"/>
      <c r="R5" s="6"/>
      <c r="S5" s="7"/>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4">
        <v>1</v>
      </c>
      <c r="DL5" s="8">
        <f t="shared" si="0"/>
        <v>0</v>
      </c>
      <c r="DM5" s="9"/>
      <c r="DN5" s="9">
        <f t="shared" ref="DN5:DN6" si="5">(DL5/DK5)</f>
        <v>0</v>
      </c>
      <c r="DO5" s="6"/>
      <c r="DP5" s="9">
        <f t="shared" ref="DP5:DP6" si="6">AVERAGE(DN$5:DN$6)</f>
        <v>0</v>
      </c>
      <c r="DQ5" s="9"/>
      <c r="DR5" s="9">
        <f t="shared" ref="DR5:DR6" si="7">AVERAGE(DN$3:DN$34)</f>
        <v>0</v>
      </c>
      <c r="DS5" s="9"/>
      <c r="DT5" s="9">
        <f t="shared" ref="DT5:DT6" si="8">AVERAGE(DN$3:DN$435)</f>
        <v>2.336448598130841E-2</v>
      </c>
    </row>
    <row r="6" spans="1:124" hidden="1" x14ac:dyDescent="0.25">
      <c r="A6" s="4" t="s">
        <v>47</v>
      </c>
      <c r="B6" s="4" t="s">
        <v>48</v>
      </c>
      <c r="C6" s="4" t="s">
        <v>49</v>
      </c>
      <c r="D6" s="4"/>
      <c r="E6" s="4"/>
      <c r="F6" s="4"/>
      <c r="G6" s="4"/>
      <c r="H6" s="4"/>
      <c r="I6" s="4"/>
      <c r="J6" s="4"/>
      <c r="K6" s="4"/>
      <c r="L6" s="4"/>
      <c r="M6" s="5"/>
      <c r="N6" s="5"/>
      <c r="O6" s="5"/>
      <c r="P6" s="4" t="s">
        <v>51</v>
      </c>
      <c r="Q6" s="6"/>
      <c r="R6" s="6"/>
      <c r="S6" s="7"/>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4">
        <v>1</v>
      </c>
      <c r="DL6" s="8">
        <f t="shared" si="0"/>
        <v>0</v>
      </c>
      <c r="DM6" s="9"/>
      <c r="DN6" s="9">
        <f t="shared" si="5"/>
        <v>0</v>
      </c>
      <c r="DO6" s="6"/>
      <c r="DP6" s="9">
        <f t="shared" si="6"/>
        <v>0</v>
      </c>
      <c r="DQ6" s="9"/>
      <c r="DR6" s="9">
        <f t="shared" si="7"/>
        <v>0</v>
      </c>
      <c r="DS6" s="9"/>
      <c r="DT6" s="9">
        <f t="shared" si="8"/>
        <v>2.336448598130841E-2</v>
      </c>
    </row>
    <row r="7" spans="1:124" hidden="1" x14ac:dyDescent="0.25">
      <c r="A7" s="4" t="s">
        <v>47</v>
      </c>
      <c r="B7" s="4" t="s">
        <v>48</v>
      </c>
      <c r="C7" s="4" t="s">
        <v>52</v>
      </c>
      <c r="D7" s="4"/>
      <c r="E7" s="4"/>
      <c r="F7" s="4"/>
      <c r="G7" s="4"/>
      <c r="H7" s="4"/>
      <c r="I7" s="4"/>
      <c r="J7" s="4"/>
      <c r="K7" s="4"/>
      <c r="L7" s="4"/>
      <c r="M7" s="5"/>
      <c r="N7" s="5"/>
      <c r="O7" s="5"/>
      <c r="P7" s="4" t="s">
        <v>50</v>
      </c>
      <c r="Q7" s="6"/>
      <c r="R7" s="6"/>
      <c r="S7" s="7"/>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4">
        <v>1</v>
      </c>
      <c r="DL7" s="8">
        <f t="shared" si="0"/>
        <v>0</v>
      </c>
      <c r="DM7" s="9">
        <f t="shared" ref="DM7:DM8" si="9">DL7/DK7</f>
        <v>0</v>
      </c>
      <c r="DN7" s="9"/>
      <c r="DO7" s="9">
        <f t="shared" ref="DO7:DO8" si="10">AVERAGE(DM$7:DM$8)</f>
        <v>0</v>
      </c>
      <c r="DP7" s="6"/>
      <c r="DQ7" s="9">
        <f t="shared" ref="DQ7:DQ8" si="11">AVERAGE(DM$3:DM$34)</f>
        <v>0</v>
      </c>
      <c r="DR7" s="9"/>
      <c r="DS7" s="9">
        <f t="shared" ref="DS7:DS8" si="12">AVERAGE(DM$3:DM$435)</f>
        <v>4.5662100456621002E-2</v>
      </c>
      <c r="DT7" s="9"/>
    </row>
    <row r="8" spans="1:124" hidden="1" x14ac:dyDescent="0.25">
      <c r="A8" s="4" t="s">
        <v>47</v>
      </c>
      <c r="B8" s="4" t="s">
        <v>48</v>
      </c>
      <c r="C8" s="4" t="s">
        <v>52</v>
      </c>
      <c r="D8" s="4"/>
      <c r="E8" s="4"/>
      <c r="F8" s="4"/>
      <c r="G8" s="4"/>
      <c r="H8" s="4"/>
      <c r="I8" s="4"/>
      <c r="J8" s="4"/>
      <c r="K8" s="4"/>
      <c r="L8" s="4"/>
      <c r="M8" s="5"/>
      <c r="N8" s="5"/>
      <c r="O8" s="5"/>
      <c r="P8" s="4" t="s">
        <v>50</v>
      </c>
      <c r="Q8" s="6"/>
      <c r="R8" s="6"/>
      <c r="S8" s="7"/>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4">
        <v>1</v>
      </c>
      <c r="DL8" s="8">
        <f t="shared" si="0"/>
        <v>0</v>
      </c>
      <c r="DM8" s="9">
        <f t="shared" si="9"/>
        <v>0</v>
      </c>
      <c r="DN8" s="9"/>
      <c r="DO8" s="9">
        <f t="shared" si="10"/>
        <v>0</v>
      </c>
      <c r="DP8" s="6"/>
      <c r="DQ8" s="9">
        <f t="shared" si="11"/>
        <v>0</v>
      </c>
      <c r="DR8" s="9"/>
      <c r="DS8" s="9">
        <f t="shared" si="12"/>
        <v>4.5662100456621002E-2</v>
      </c>
      <c r="DT8" s="9"/>
    </row>
    <row r="9" spans="1:124" hidden="1" x14ac:dyDescent="0.25">
      <c r="A9" s="4" t="s">
        <v>47</v>
      </c>
      <c r="B9" s="4" t="s">
        <v>48</v>
      </c>
      <c r="C9" s="4" t="s">
        <v>52</v>
      </c>
      <c r="D9" s="4"/>
      <c r="E9" s="4"/>
      <c r="F9" s="4"/>
      <c r="G9" s="4"/>
      <c r="H9" s="4"/>
      <c r="I9" s="4"/>
      <c r="J9" s="4"/>
      <c r="K9" s="4"/>
      <c r="L9" s="4"/>
      <c r="M9" s="5"/>
      <c r="N9" s="5"/>
      <c r="O9" s="5"/>
      <c r="P9" s="4" t="s">
        <v>51</v>
      </c>
      <c r="Q9" s="6"/>
      <c r="R9" s="6"/>
      <c r="S9" s="7"/>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4">
        <v>1</v>
      </c>
      <c r="DL9" s="8">
        <f t="shared" si="0"/>
        <v>0</v>
      </c>
      <c r="DM9" s="9"/>
      <c r="DN9" s="9">
        <f t="shared" ref="DN9:DN10" si="13">(DL9/DK9)</f>
        <v>0</v>
      </c>
      <c r="DO9" s="6"/>
      <c r="DP9" s="9">
        <f t="shared" ref="DP9:DP10" si="14">AVERAGE(DN$9:DN$10)</f>
        <v>0</v>
      </c>
      <c r="DQ9" s="9"/>
      <c r="DR9" s="9">
        <f t="shared" ref="DR9:DR10" si="15">AVERAGE(DN$3:DN$34)</f>
        <v>0</v>
      </c>
      <c r="DS9" s="9"/>
      <c r="DT9" s="9">
        <f t="shared" ref="DT9:DT10" si="16">AVERAGE(DN$3:DN$435)</f>
        <v>2.336448598130841E-2</v>
      </c>
    </row>
    <row r="10" spans="1:124" hidden="1" x14ac:dyDescent="0.25">
      <c r="A10" s="4" t="s">
        <v>47</v>
      </c>
      <c r="B10" s="4" t="s">
        <v>48</v>
      </c>
      <c r="C10" s="4" t="s">
        <v>52</v>
      </c>
      <c r="D10" s="4"/>
      <c r="E10" s="4"/>
      <c r="F10" s="4"/>
      <c r="G10" s="4"/>
      <c r="H10" s="4"/>
      <c r="I10" s="4"/>
      <c r="J10" s="4"/>
      <c r="K10" s="4"/>
      <c r="L10" s="4"/>
      <c r="M10" s="5"/>
      <c r="N10" s="5"/>
      <c r="O10" s="5"/>
      <c r="P10" s="4" t="s">
        <v>51</v>
      </c>
      <c r="Q10" s="6"/>
      <c r="R10" s="6"/>
      <c r="S10" s="7"/>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4">
        <v>1</v>
      </c>
      <c r="DL10" s="8">
        <f t="shared" si="0"/>
        <v>0</v>
      </c>
      <c r="DM10" s="9"/>
      <c r="DN10" s="9">
        <f t="shared" si="13"/>
        <v>0</v>
      </c>
      <c r="DO10" s="6"/>
      <c r="DP10" s="9">
        <f t="shared" si="14"/>
        <v>0</v>
      </c>
      <c r="DQ10" s="9"/>
      <c r="DR10" s="9">
        <f t="shared" si="15"/>
        <v>0</v>
      </c>
      <c r="DS10" s="9"/>
      <c r="DT10" s="9">
        <f t="shared" si="16"/>
        <v>2.336448598130841E-2</v>
      </c>
    </row>
    <row r="11" spans="1:124" hidden="1" x14ac:dyDescent="0.25">
      <c r="A11" s="4" t="s">
        <v>47</v>
      </c>
      <c r="B11" s="4" t="s">
        <v>48</v>
      </c>
      <c r="C11" s="4" t="s">
        <v>53</v>
      </c>
      <c r="D11" s="4"/>
      <c r="E11" s="4"/>
      <c r="F11" s="4"/>
      <c r="G11" s="4"/>
      <c r="H11" s="4"/>
      <c r="I11" s="4"/>
      <c r="J11" s="4"/>
      <c r="K11" s="4"/>
      <c r="L11" s="4"/>
      <c r="M11" s="5"/>
      <c r="N11" s="5"/>
      <c r="O11" s="5"/>
      <c r="P11" s="4" t="s">
        <v>50</v>
      </c>
      <c r="Q11" s="6"/>
      <c r="R11" s="6"/>
      <c r="S11" s="7"/>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4">
        <v>1</v>
      </c>
      <c r="DL11" s="8">
        <f t="shared" si="0"/>
        <v>0</v>
      </c>
      <c r="DM11" s="9">
        <f t="shared" ref="DM11:DM12" si="17">DL11/DK11</f>
        <v>0</v>
      </c>
      <c r="DN11" s="9"/>
      <c r="DO11" s="9">
        <f t="shared" ref="DO11:DO12" si="18">AVERAGE(DM$11:DM$12)</f>
        <v>0</v>
      </c>
      <c r="DP11" s="6"/>
      <c r="DQ11" s="9">
        <f t="shared" ref="DQ11:DQ12" si="19">AVERAGE(DM$3:DM$34)</f>
        <v>0</v>
      </c>
      <c r="DR11" s="9"/>
      <c r="DS11" s="9">
        <f t="shared" ref="DS11:DS12" si="20">AVERAGE(DM$3:DM$435)</f>
        <v>4.5662100456621002E-2</v>
      </c>
      <c r="DT11" s="9"/>
    </row>
    <row r="12" spans="1:124" hidden="1" x14ac:dyDescent="0.25">
      <c r="A12" s="4" t="s">
        <v>47</v>
      </c>
      <c r="B12" s="4" t="s">
        <v>48</v>
      </c>
      <c r="C12" s="4" t="s">
        <v>53</v>
      </c>
      <c r="D12" s="4"/>
      <c r="E12" s="4"/>
      <c r="F12" s="4"/>
      <c r="G12" s="4"/>
      <c r="H12" s="4"/>
      <c r="I12" s="4"/>
      <c r="J12" s="4"/>
      <c r="K12" s="4"/>
      <c r="L12" s="4"/>
      <c r="M12" s="5"/>
      <c r="N12" s="5"/>
      <c r="O12" s="5"/>
      <c r="P12" s="4" t="s">
        <v>50</v>
      </c>
      <c r="Q12" s="6"/>
      <c r="R12" s="6"/>
      <c r="S12" s="7"/>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4">
        <v>1</v>
      </c>
      <c r="DL12" s="8">
        <f t="shared" si="0"/>
        <v>0</v>
      </c>
      <c r="DM12" s="9">
        <f t="shared" si="17"/>
        <v>0</v>
      </c>
      <c r="DN12" s="9"/>
      <c r="DO12" s="9">
        <f t="shared" si="18"/>
        <v>0</v>
      </c>
      <c r="DP12" s="6"/>
      <c r="DQ12" s="9">
        <f t="shared" si="19"/>
        <v>0</v>
      </c>
      <c r="DR12" s="9"/>
      <c r="DS12" s="9">
        <f t="shared" si="20"/>
        <v>4.5662100456621002E-2</v>
      </c>
      <c r="DT12" s="9"/>
    </row>
    <row r="13" spans="1:124" hidden="1" x14ac:dyDescent="0.25">
      <c r="A13" s="4" t="s">
        <v>47</v>
      </c>
      <c r="B13" s="4" t="s">
        <v>48</v>
      </c>
      <c r="C13" s="4" t="s">
        <v>53</v>
      </c>
      <c r="D13" s="4"/>
      <c r="E13" s="4"/>
      <c r="F13" s="4"/>
      <c r="G13" s="4"/>
      <c r="H13" s="4"/>
      <c r="I13" s="4"/>
      <c r="J13" s="4"/>
      <c r="K13" s="4"/>
      <c r="L13" s="4"/>
      <c r="M13" s="5"/>
      <c r="N13" s="5"/>
      <c r="O13" s="5"/>
      <c r="P13" s="4" t="s">
        <v>51</v>
      </c>
      <c r="Q13" s="6"/>
      <c r="R13" s="6"/>
      <c r="S13" s="7"/>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4">
        <v>1</v>
      </c>
      <c r="DL13" s="8">
        <f t="shared" si="0"/>
        <v>0</v>
      </c>
      <c r="DM13" s="9"/>
      <c r="DN13" s="9">
        <f t="shared" ref="DN13:DN14" si="21">(DL13/DK13)</f>
        <v>0</v>
      </c>
      <c r="DO13" s="6"/>
      <c r="DP13" s="9">
        <f t="shared" ref="DP13:DP14" si="22">AVERAGE(DN$13:DN$14)</f>
        <v>0</v>
      </c>
      <c r="DQ13" s="9"/>
      <c r="DR13" s="9">
        <f t="shared" ref="DR13:DR14" si="23">AVERAGE(DN$3:DN$34)</f>
        <v>0</v>
      </c>
      <c r="DS13" s="9"/>
      <c r="DT13" s="9">
        <f t="shared" ref="DT13:DT14" si="24">AVERAGE(DN$3:DN$435)</f>
        <v>2.336448598130841E-2</v>
      </c>
    </row>
    <row r="14" spans="1:124" hidden="1" x14ac:dyDescent="0.25">
      <c r="A14" s="4" t="s">
        <v>47</v>
      </c>
      <c r="B14" s="4" t="s">
        <v>48</v>
      </c>
      <c r="C14" s="4" t="s">
        <v>53</v>
      </c>
      <c r="D14" s="4"/>
      <c r="E14" s="4"/>
      <c r="F14" s="4"/>
      <c r="G14" s="4"/>
      <c r="H14" s="4"/>
      <c r="I14" s="4"/>
      <c r="J14" s="4"/>
      <c r="K14" s="4"/>
      <c r="L14" s="4"/>
      <c r="M14" s="5"/>
      <c r="N14" s="5"/>
      <c r="O14" s="5"/>
      <c r="P14" s="4" t="s">
        <v>51</v>
      </c>
      <c r="Q14" s="6"/>
      <c r="R14" s="6"/>
      <c r="S14" s="7"/>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4">
        <v>1</v>
      </c>
      <c r="DL14" s="8">
        <f t="shared" si="0"/>
        <v>0</v>
      </c>
      <c r="DM14" s="9"/>
      <c r="DN14" s="9">
        <f t="shared" si="21"/>
        <v>0</v>
      </c>
      <c r="DO14" s="6"/>
      <c r="DP14" s="9">
        <f t="shared" si="22"/>
        <v>0</v>
      </c>
      <c r="DQ14" s="9"/>
      <c r="DR14" s="9">
        <f t="shared" si="23"/>
        <v>0</v>
      </c>
      <c r="DS14" s="9"/>
      <c r="DT14" s="9">
        <f t="shared" si="24"/>
        <v>2.336448598130841E-2</v>
      </c>
    </row>
    <row r="15" spans="1:124" hidden="1" x14ac:dyDescent="0.25">
      <c r="A15" s="4" t="s">
        <v>47</v>
      </c>
      <c r="B15" s="4" t="s">
        <v>48</v>
      </c>
      <c r="C15" s="4" t="s">
        <v>54</v>
      </c>
      <c r="D15" s="4"/>
      <c r="E15" s="4"/>
      <c r="F15" s="4"/>
      <c r="G15" s="4"/>
      <c r="H15" s="4"/>
      <c r="I15" s="4"/>
      <c r="J15" s="4"/>
      <c r="K15" s="4"/>
      <c r="L15" s="4"/>
      <c r="M15" s="5"/>
      <c r="N15" s="5"/>
      <c r="O15" s="5"/>
      <c r="P15" s="4" t="s">
        <v>50</v>
      </c>
      <c r="Q15" s="6"/>
      <c r="R15" s="6"/>
      <c r="S15" s="7"/>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4">
        <v>1</v>
      </c>
      <c r="DL15" s="8">
        <f t="shared" si="0"/>
        <v>0</v>
      </c>
      <c r="DM15" s="9">
        <f t="shared" ref="DM15:DM16" si="25">DL15/DK15</f>
        <v>0</v>
      </c>
      <c r="DN15" s="9"/>
      <c r="DO15" s="9">
        <f t="shared" ref="DO15:DO16" si="26">AVERAGE(DM$15:DM$16)</f>
        <v>0</v>
      </c>
      <c r="DP15" s="6"/>
      <c r="DQ15" s="9">
        <f t="shared" ref="DQ15:DQ16" si="27">AVERAGE(DM$3:DM$34)</f>
        <v>0</v>
      </c>
      <c r="DR15" s="9"/>
      <c r="DS15" s="9">
        <f t="shared" ref="DS15:DS16" si="28">AVERAGE(DM$3:DM$435)</f>
        <v>4.5662100456621002E-2</v>
      </c>
      <c r="DT15" s="9"/>
    </row>
    <row r="16" spans="1:124" hidden="1" x14ac:dyDescent="0.25">
      <c r="A16" s="4" t="s">
        <v>47</v>
      </c>
      <c r="B16" s="4" t="s">
        <v>48</v>
      </c>
      <c r="C16" s="4" t="s">
        <v>54</v>
      </c>
      <c r="D16" s="4"/>
      <c r="E16" s="4"/>
      <c r="F16" s="4"/>
      <c r="G16" s="4"/>
      <c r="H16" s="4"/>
      <c r="I16" s="4"/>
      <c r="J16" s="4"/>
      <c r="K16" s="4"/>
      <c r="L16" s="4"/>
      <c r="M16" s="5"/>
      <c r="N16" s="5"/>
      <c r="O16" s="5"/>
      <c r="P16" s="4" t="s">
        <v>50</v>
      </c>
      <c r="Q16" s="6"/>
      <c r="R16" s="6"/>
      <c r="S16" s="7"/>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4">
        <v>1</v>
      </c>
      <c r="DL16" s="8">
        <f t="shared" si="0"/>
        <v>0</v>
      </c>
      <c r="DM16" s="9">
        <f t="shared" si="25"/>
        <v>0</v>
      </c>
      <c r="DN16" s="9"/>
      <c r="DO16" s="9">
        <f t="shared" si="26"/>
        <v>0</v>
      </c>
      <c r="DP16" s="6"/>
      <c r="DQ16" s="9">
        <f t="shared" si="27"/>
        <v>0</v>
      </c>
      <c r="DR16" s="9"/>
      <c r="DS16" s="9">
        <f t="shared" si="28"/>
        <v>4.5662100456621002E-2</v>
      </c>
      <c r="DT16" s="9"/>
    </row>
    <row r="17" spans="1:124" hidden="1" x14ac:dyDescent="0.25">
      <c r="A17" s="4" t="s">
        <v>47</v>
      </c>
      <c r="B17" s="4" t="s">
        <v>48</v>
      </c>
      <c r="C17" s="4" t="s">
        <v>54</v>
      </c>
      <c r="D17" s="4"/>
      <c r="E17" s="4"/>
      <c r="F17" s="4"/>
      <c r="G17" s="4"/>
      <c r="H17" s="4"/>
      <c r="I17" s="4"/>
      <c r="J17" s="4"/>
      <c r="K17" s="4"/>
      <c r="L17" s="4"/>
      <c r="M17" s="5"/>
      <c r="N17" s="5"/>
      <c r="O17" s="5"/>
      <c r="P17" s="4" t="s">
        <v>51</v>
      </c>
      <c r="Q17" s="6"/>
      <c r="R17" s="6"/>
      <c r="S17" s="7"/>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4">
        <v>1</v>
      </c>
      <c r="DL17" s="8">
        <f t="shared" si="0"/>
        <v>0</v>
      </c>
      <c r="DM17" s="9"/>
      <c r="DN17" s="9">
        <f t="shared" ref="DN17:DN18" si="29">(DL17/DK17)</f>
        <v>0</v>
      </c>
      <c r="DO17" s="6"/>
      <c r="DP17" s="9">
        <f t="shared" ref="DP17:DP18" si="30">AVERAGE(DN$17:DN$18)</f>
        <v>0</v>
      </c>
      <c r="DQ17" s="9"/>
      <c r="DR17" s="9">
        <f t="shared" ref="DR17:DR18" si="31">AVERAGE(DN$3:DN$34)</f>
        <v>0</v>
      </c>
      <c r="DS17" s="9"/>
      <c r="DT17" s="9">
        <f t="shared" ref="DT17:DT18" si="32">AVERAGE(DN$3:DN$435)</f>
        <v>2.336448598130841E-2</v>
      </c>
    </row>
    <row r="18" spans="1:124" hidden="1" x14ac:dyDescent="0.25">
      <c r="A18" s="4" t="s">
        <v>47</v>
      </c>
      <c r="B18" s="4" t="s">
        <v>48</v>
      </c>
      <c r="C18" s="4" t="s">
        <v>54</v>
      </c>
      <c r="D18" s="4"/>
      <c r="E18" s="4"/>
      <c r="F18" s="4"/>
      <c r="G18" s="4"/>
      <c r="H18" s="4"/>
      <c r="I18" s="4"/>
      <c r="J18" s="4"/>
      <c r="K18" s="4"/>
      <c r="L18" s="4"/>
      <c r="M18" s="5"/>
      <c r="N18" s="5"/>
      <c r="O18" s="5"/>
      <c r="P18" s="4" t="s">
        <v>51</v>
      </c>
      <c r="Q18" s="6"/>
      <c r="R18" s="6"/>
      <c r="S18" s="7"/>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4">
        <v>1</v>
      </c>
      <c r="DL18" s="8">
        <f t="shared" si="0"/>
        <v>0</v>
      </c>
      <c r="DM18" s="9"/>
      <c r="DN18" s="9">
        <f t="shared" si="29"/>
        <v>0</v>
      </c>
      <c r="DO18" s="6"/>
      <c r="DP18" s="9">
        <f t="shared" si="30"/>
        <v>0</v>
      </c>
      <c r="DQ18" s="9"/>
      <c r="DR18" s="9">
        <f t="shared" si="31"/>
        <v>0</v>
      </c>
      <c r="DS18" s="9"/>
      <c r="DT18" s="9">
        <f t="shared" si="32"/>
        <v>2.336448598130841E-2</v>
      </c>
    </row>
    <row r="19" spans="1:124" hidden="1" x14ac:dyDescent="0.25">
      <c r="A19" s="4" t="s">
        <v>47</v>
      </c>
      <c r="B19" s="4" t="s">
        <v>48</v>
      </c>
      <c r="C19" s="4" t="s">
        <v>55</v>
      </c>
      <c r="D19" s="4"/>
      <c r="E19" s="4"/>
      <c r="F19" s="4"/>
      <c r="G19" s="4"/>
      <c r="H19" s="4"/>
      <c r="I19" s="4"/>
      <c r="J19" s="4"/>
      <c r="K19" s="4"/>
      <c r="L19" s="4"/>
      <c r="M19" s="5"/>
      <c r="N19" s="5"/>
      <c r="O19" s="5"/>
      <c r="P19" s="4" t="s">
        <v>50</v>
      </c>
      <c r="Q19" s="6"/>
      <c r="R19" s="6"/>
      <c r="S19" s="7"/>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4">
        <v>1</v>
      </c>
      <c r="DL19" s="8">
        <f t="shared" si="0"/>
        <v>0</v>
      </c>
      <c r="DM19" s="9">
        <f t="shared" ref="DM19:DM20" si="33">DL19/DK19</f>
        <v>0</v>
      </c>
      <c r="DN19" s="9"/>
      <c r="DO19" s="9">
        <f t="shared" ref="DO19:DO20" si="34">AVERAGE(DM$19:DM$20)</f>
        <v>0</v>
      </c>
      <c r="DP19" s="6"/>
      <c r="DQ19" s="9">
        <f t="shared" ref="DQ19:DQ20" si="35">AVERAGE(DM$3:DM$34)</f>
        <v>0</v>
      </c>
      <c r="DR19" s="9"/>
      <c r="DS19" s="9">
        <f t="shared" ref="DS19:DS20" si="36">AVERAGE(DM$3:DM$435)</f>
        <v>4.5662100456621002E-2</v>
      </c>
      <c r="DT19" s="9"/>
    </row>
    <row r="20" spans="1:124" hidden="1" x14ac:dyDescent="0.25">
      <c r="A20" s="4" t="s">
        <v>47</v>
      </c>
      <c r="B20" s="4" t="s">
        <v>48</v>
      </c>
      <c r="C20" s="4" t="s">
        <v>55</v>
      </c>
      <c r="D20" s="4"/>
      <c r="E20" s="4"/>
      <c r="F20" s="4"/>
      <c r="G20" s="4"/>
      <c r="H20" s="4"/>
      <c r="I20" s="4"/>
      <c r="J20" s="4"/>
      <c r="K20" s="4"/>
      <c r="L20" s="4"/>
      <c r="M20" s="5"/>
      <c r="N20" s="5"/>
      <c r="O20" s="5"/>
      <c r="P20" s="4" t="s">
        <v>50</v>
      </c>
      <c r="Q20" s="6"/>
      <c r="R20" s="6"/>
      <c r="S20" s="7"/>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4">
        <v>1</v>
      </c>
      <c r="DL20" s="8">
        <f t="shared" si="0"/>
        <v>0</v>
      </c>
      <c r="DM20" s="9">
        <f t="shared" si="33"/>
        <v>0</v>
      </c>
      <c r="DN20" s="9"/>
      <c r="DO20" s="9">
        <f t="shared" si="34"/>
        <v>0</v>
      </c>
      <c r="DP20" s="6"/>
      <c r="DQ20" s="9">
        <f t="shared" si="35"/>
        <v>0</v>
      </c>
      <c r="DR20" s="9"/>
      <c r="DS20" s="9">
        <f t="shared" si="36"/>
        <v>4.5662100456621002E-2</v>
      </c>
      <c r="DT20" s="9"/>
    </row>
    <row r="21" spans="1:124" ht="15.75" hidden="1" customHeight="1" x14ac:dyDescent="0.25">
      <c r="A21" s="4" t="s">
        <v>47</v>
      </c>
      <c r="B21" s="4" t="s">
        <v>48</v>
      </c>
      <c r="C21" s="4" t="s">
        <v>55</v>
      </c>
      <c r="D21" s="4"/>
      <c r="E21" s="4"/>
      <c r="F21" s="4"/>
      <c r="G21" s="4"/>
      <c r="H21" s="4"/>
      <c r="I21" s="4"/>
      <c r="J21" s="4"/>
      <c r="K21" s="4"/>
      <c r="L21" s="4"/>
      <c r="M21" s="5"/>
      <c r="N21" s="5"/>
      <c r="O21" s="5"/>
      <c r="P21" s="4" t="s">
        <v>51</v>
      </c>
      <c r="Q21" s="6"/>
      <c r="R21" s="6"/>
      <c r="S21" s="7"/>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4">
        <v>1</v>
      </c>
      <c r="DL21" s="8">
        <f t="shared" si="0"/>
        <v>0</v>
      </c>
      <c r="DM21" s="9"/>
      <c r="DN21" s="9">
        <f t="shared" ref="DN21:DN22" si="37">(DL21/DK21)</f>
        <v>0</v>
      </c>
      <c r="DO21" s="6"/>
      <c r="DP21" s="9">
        <f t="shared" ref="DP21:DP22" si="38">AVERAGE(DN$21:DN$22)</f>
        <v>0</v>
      </c>
      <c r="DQ21" s="9"/>
      <c r="DR21" s="9">
        <f t="shared" ref="DR21:DR22" si="39">AVERAGE(DN$3:DN$34)</f>
        <v>0</v>
      </c>
      <c r="DS21" s="9"/>
      <c r="DT21" s="9">
        <f t="shared" ref="DT21:DT22" si="40">AVERAGE(DN$3:DN$435)</f>
        <v>2.336448598130841E-2</v>
      </c>
    </row>
    <row r="22" spans="1:124" ht="15.75" hidden="1" customHeight="1" x14ac:dyDescent="0.25">
      <c r="A22" s="4" t="s">
        <v>47</v>
      </c>
      <c r="B22" s="4" t="s">
        <v>48</v>
      </c>
      <c r="C22" s="4" t="s">
        <v>55</v>
      </c>
      <c r="D22" s="4"/>
      <c r="E22" s="4"/>
      <c r="F22" s="4"/>
      <c r="G22" s="4"/>
      <c r="H22" s="4"/>
      <c r="I22" s="4"/>
      <c r="J22" s="4"/>
      <c r="K22" s="4"/>
      <c r="L22" s="4"/>
      <c r="M22" s="5"/>
      <c r="N22" s="5"/>
      <c r="O22" s="5"/>
      <c r="P22" s="4" t="s">
        <v>51</v>
      </c>
      <c r="Q22" s="6"/>
      <c r="R22" s="6"/>
      <c r="S22" s="7"/>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4">
        <v>1</v>
      </c>
      <c r="DL22" s="8">
        <f t="shared" si="0"/>
        <v>0</v>
      </c>
      <c r="DM22" s="9"/>
      <c r="DN22" s="9">
        <f t="shared" si="37"/>
        <v>0</v>
      </c>
      <c r="DO22" s="6"/>
      <c r="DP22" s="9">
        <f t="shared" si="38"/>
        <v>0</v>
      </c>
      <c r="DQ22" s="9"/>
      <c r="DR22" s="9">
        <f t="shared" si="39"/>
        <v>0</v>
      </c>
      <c r="DS22" s="9"/>
      <c r="DT22" s="9">
        <f t="shared" si="40"/>
        <v>2.336448598130841E-2</v>
      </c>
    </row>
    <row r="23" spans="1:124" ht="15.75" hidden="1" customHeight="1" x14ac:dyDescent="0.25">
      <c r="A23" s="4" t="s">
        <v>47</v>
      </c>
      <c r="B23" s="4" t="s">
        <v>48</v>
      </c>
      <c r="C23" s="4" t="s">
        <v>56</v>
      </c>
      <c r="D23" s="4"/>
      <c r="E23" s="4"/>
      <c r="F23" s="4"/>
      <c r="G23" s="4"/>
      <c r="H23" s="4"/>
      <c r="I23" s="4"/>
      <c r="J23" s="4"/>
      <c r="K23" s="4"/>
      <c r="L23" s="4"/>
      <c r="M23" s="5"/>
      <c r="N23" s="5"/>
      <c r="O23" s="5"/>
      <c r="P23" s="4" t="s">
        <v>50</v>
      </c>
      <c r="Q23" s="6"/>
      <c r="R23" s="6"/>
      <c r="S23" s="7"/>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4">
        <v>1</v>
      </c>
      <c r="DL23" s="8">
        <f t="shared" si="0"/>
        <v>0</v>
      </c>
      <c r="DM23" s="9">
        <f t="shared" ref="DM23:DM24" si="41">DL23/DK23</f>
        <v>0</v>
      </c>
      <c r="DN23" s="9"/>
      <c r="DO23" s="9">
        <f t="shared" ref="DO23:DO24" si="42">AVERAGE(DM$23:DM$24)</f>
        <v>0</v>
      </c>
      <c r="DP23" s="6"/>
      <c r="DQ23" s="9">
        <f t="shared" ref="DQ23:DQ24" si="43">AVERAGE(DM$3:DM$34)</f>
        <v>0</v>
      </c>
      <c r="DR23" s="9"/>
      <c r="DS23" s="9">
        <f t="shared" ref="DS23:DS24" si="44">AVERAGE(DM$3:DM$435)</f>
        <v>4.5662100456621002E-2</v>
      </c>
      <c r="DT23" s="9"/>
    </row>
    <row r="24" spans="1:124" ht="15.75" hidden="1" customHeight="1" x14ac:dyDescent="0.25">
      <c r="A24" s="4" t="s">
        <v>47</v>
      </c>
      <c r="B24" s="4" t="s">
        <v>48</v>
      </c>
      <c r="C24" s="4" t="s">
        <v>56</v>
      </c>
      <c r="D24" s="4"/>
      <c r="E24" s="4"/>
      <c r="F24" s="4"/>
      <c r="G24" s="4"/>
      <c r="H24" s="4"/>
      <c r="I24" s="4"/>
      <c r="J24" s="4"/>
      <c r="K24" s="4"/>
      <c r="L24" s="4"/>
      <c r="M24" s="5"/>
      <c r="N24" s="5"/>
      <c r="O24" s="5"/>
      <c r="P24" s="4" t="s">
        <v>50</v>
      </c>
      <c r="Q24" s="6"/>
      <c r="R24" s="6"/>
      <c r="S24" s="7"/>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4">
        <v>1</v>
      </c>
      <c r="DL24" s="8">
        <f t="shared" si="0"/>
        <v>0</v>
      </c>
      <c r="DM24" s="9">
        <f t="shared" si="41"/>
        <v>0</v>
      </c>
      <c r="DN24" s="9"/>
      <c r="DO24" s="9">
        <f t="shared" si="42"/>
        <v>0</v>
      </c>
      <c r="DP24" s="6"/>
      <c r="DQ24" s="9">
        <f t="shared" si="43"/>
        <v>0</v>
      </c>
      <c r="DR24" s="9"/>
      <c r="DS24" s="9">
        <f t="shared" si="44"/>
        <v>4.5662100456621002E-2</v>
      </c>
      <c r="DT24" s="9"/>
    </row>
    <row r="25" spans="1:124" ht="15.75" hidden="1" customHeight="1" x14ac:dyDescent="0.25">
      <c r="A25" s="4" t="s">
        <v>47</v>
      </c>
      <c r="B25" s="4" t="s">
        <v>48</v>
      </c>
      <c r="C25" s="4" t="s">
        <v>56</v>
      </c>
      <c r="D25" s="4"/>
      <c r="E25" s="4"/>
      <c r="F25" s="4"/>
      <c r="G25" s="4"/>
      <c r="H25" s="4"/>
      <c r="I25" s="4"/>
      <c r="J25" s="4"/>
      <c r="K25" s="4"/>
      <c r="L25" s="4"/>
      <c r="M25" s="5"/>
      <c r="N25" s="5"/>
      <c r="O25" s="5"/>
      <c r="P25" s="4" t="s">
        <v>51</v>
      </c>
      <c r="Q25" s="6"/>
      <c r="R25" s="6"/>
      <c r="S25" s="7"/>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4">
        <v>1</v>
      </c>
      <c r="DL25" s="8">
        <f t="shared" si="0"/>
        <v>0</v>
      </c>
      <c r="DM25" s="9"/>
      <c r="DN25" s="9">
        <f t="shared" ref="DN25:DN26" si="45">(DL25/DK25)</f>
        <v>0</v>
      </c>
      <c r="DO25" s="6"/>
      <c r="DP25" s="9">
        <f t="shared" ref="DP25:DP26" si="46">AVERAGE(DN$25:DN$26)</f>
        <v>0</v>
      </c>
      <c r="DQ25" s="9"/>
      <c r="DR25" s="9">
        <f t="shared" ref="DR25:DR26" si="47">AVERAGE(DN$3:DN$34)</f>
        <v>0</v>
      </c>
      <c r="DS25" s="9"/>
      <c r="DT25" s="9">
        <f t="shared" ref="DT25:DT26" si="48">AVERAGE(DN$3:DN$435)</f>
        <v>2.336448598130841E-2</v>
      </c>
    </row>
    <row r="26" spans="1:124" ht="15.75" hidden="1" customHeight="1" x14ac:dyDescent="0.25">
      <c r="A26" s="4" t="s">
        <v>47</v>
      </c>
      <c r="B26" s="4" t="s">
        <v>48</v>
      </c>
      <c r="C26" s="4" t="s">
        <v>56</v>
      </c>
      <c r="D26" s="4"/>
      <c r="E26" s="4"/>
      <c r="F26" s="4"/>
      <c r="G26" s="4"/>
      <c r="H26" s="4"/>
      <c r="I26" s="4"/>
      <c r="J26" s="4"/>
      <c r="K26" s="4"/>
      <c r="L26" s="4"/>
      <c r="M26" s="5"/>
      <c r="N26" s="5"/>
      <c r="O26" s="5"/>
      <c r="P26" s="4" t="s">
        <v>51</v>
      </c>
      <c r="Q26" s="6"/>
      <c r="R26" s="6"/>
      <c r="S26" s="7"/>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4">
        <v>1</v>
      </c>
      <c r="DL26" s="8">
        <f t="shared" si="0"/>
        <v>0</v>
      </c>
      <c r="DM26" s="9"/>
      <c r="DN26" s="9">
        <f t="shared" si="45"/>
        <v>0</v>
      </c>
      <c r="DO26" s="6"/>
      <c r="DP26" s="9">
        <f t="shared" si="46"/>
        <v>0</v>
      </c>
      <c r="DQ26" s="9"/>
      <c r="DR26" s="9">
        <f t="shared" si="47"/>
        <v>0</v>
      </c>
      <c r="DS26" s="9"/>
      <c r="DT26" s="9">
        <f t="shared" si="48"/>
        <v>2.336448598130841E-2</v>
      </c>
    </row>
    <row r="27" spans="1:124" ht="15.75" hidden="1" customHeight="1" x14ac:dyDescent="0.25">
      <c r="A27" s="4" t="s">
        <v>47</v>
      </c>
      <c r="B27" s="4" t="s">
        <v>48</v>
      </c>
      <c r="C27" s="4" t="s">
        <v>57</v>
      </c>
      <c r="D27" s="4"/>
      <c r="E27" s="4"/>
      <c r="F27" s="4"/>
      <c r="G27" s="4"/>
      <c r="H27" s="4"/>
      <c r="I27" s="4"/>
      <c r="J27" s="4"/>
      <c r="K27" s="4"/>
      <c r="L27" s="4"/>
      <c r="M27" s="5"/>
      <c r="N27" s="5"/>
      <c r="O27" s="5"/>
      <c r="P27" s="4" t="s">
        <v>50</v>
      </c>
      <c r="Q27" s="6"/>
      <c r="R27" s="6"/>
      <c r="S27" s="7"/>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4">
        <v>1</v>
      </c>
      <c r="DL27" s="8">
        <f t="shared" si="0"/>
        <v>0</v>
      </c>
      <c r="DM27" s="9">
        <f t="shared" ref="DM27:DM28" si="49">DL27/DK27</f>
        <v>0</v>
      </c>
      <c r="DN27" s="9"/>
      <c r="DO27" s="9">
        <f t="shared" ref="DO27:DO28" si="50">AVERAGE(DM$27:DM$28)</f>
        <v>0</v>
      </c>
      <c r="DP27" s="6"/>
      <c r="DQ27" s="9">
        <f t="shared" ref="DQ27:DQ28" si="51">AVERAGE(DM$3:DM$34)</f>
        <v>0</v>
      </c>
      <c r="DR27" s="9"/>
      <c r="DS27" s="9">
        <f t="shared" ref="DS27:DS28" si="52">AVERAGE(DM$3:DM$435)</f>
        <v>4.5662100456621002E-2</v>
      </c>
      <c r="DT27" s="9"/>
    </row>
    <row r="28" spans="1:124" ht="15.75" hidden="1" customHeight="1" x14ac:dyDescent="0.25">
      <c r="A28" s="4" t="s">
        <v>47</v>
      </c>
      <c r="B28" s="4" t="s">
        <v>48</v>
      </c>
      <c r="C28" s="4" t="s">
        <v>57</v>
      </c>
      <c r="D28" s="4"/>
      <c r="E28" s="4"/>
      <c r="F28" s="4"/>
      <c r="G28" s="4"/>
      <c r="H28" s="4"/>
      <c r="I28" s="4"/>
      <c r="J28" s="4"/>
      <c r="K28" s="4"/>
      <c r="L28" s="4"/>
      <c r="M28" s="5"/>
      <c r="N28" s="5"/>
      <c r="O28" s="5"/>
      <c r="P28" s="4" t="s">
        <v>50</v>
      </c>
      <c r="Q28" s="6"/>
      <c r="R28" s="6"/>
      <c r="S28" s="7"/>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4">
        <v>1</v>
      </c>
      <c r="DL28" s="8">
        <f t="shared" si="0"/>
        <v>0</v>
      </c>
      <c r="DM28" s="9">
        <f t="shared" si="49"/>
        <v>0</v>
      </c>
      <c r="DN28" s="9"/>
      <c r="DO28" s="9">
        <f t="shared" si="50"/>
        <v>0</v>
      </c>
      <c r="DP28" s="6"/>
      <c r="DQ28" s="9">
        <f t="shared" si="51"/>
        <v>0</v>
      </c>
      <c r="DR28" s="9"/>
      <c r="DS28" s="9">
        <f t="shared" si="52"/>
        <v>4.5662100456621002E-2</v>
      </c>
      <c r="DT28" s="9"/>
    </row>
    <row r="29" spans="1:124" ht="15.75" hidden="1" customHeight="1" x14ac:dyDescent="0.25">
      <c r="A29" s="4" t="s">
        <v>47</v>
      </c>
      <c r="B29" s="4" t="s">
        <v>48</v>
      </c>
      <c r="C29" s="4" t="s">
        <v>57</v>
      </c>
      <c r="D29" s="4"/>
      <c r="E29" s="4"/>
      <c r="F29" s="4"/>
      <c r="G29" s="4"/>
      <c r="H29" s="4"/>
      <c r="I29" s="4"/>
      <c r="J29" s="4"/>
      <c r="K29" s="4"/>
      <c r="L29" s="4"/>
      <c r="M29" s="5"/>
      <c r="N29" s="5"/>
      <c r="O29" s="5"/>
      <c r="P29" s="4" t="s">
        <v>51</v>
      </c>
      <c r="Q29" s="6"/>
      <c r="R29" s="6"/>
      <c r="S29" s="7"/>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4">
        <v>1</v>
      </c>
      <c r="DL29" s="8">
        <f t="shared" si="0"/>
        <v>0</v>
      </c>
      <c r="DM29" s="9"/>
      <c r="DN29" s="9">
        <f t="shared" ref="DN29:DN30" si="53">(DL29/DK29)</f>
        <v>0</v>
      </c>
      <c r="DO29" s="6"/>
      <c r="DP29" s="9">
        <f t="shared" ref="DP29:DP30" si="54">AVERAGE(DN$29:DN$30)</f>
        <v>0</v>
      </c>
      <c r="DQ29" s="9"/>
      <c r="DR29" s="9">
        <f t="shared" ref="DR29:DR30" si="55">AVERAGE(DN$3:DN$34)</f>
        <v>0</v>
      </c>
      <c r="DS29" s="9"/>
      <c r="DT29" s="9">
        <f t="shared" ref="DT29:DT30" si="56">AVERAGE(DN$3:DN$435)</f>
        <v>2.336448598130841E-2</v>
      </c>
    </row>
    <row r="30" spans="1:124" ht="15.75" hidden="1" customHeight="1" x14ac:dyDescent="0.25">
      <c r="A30" s="4" t="s">
        <v>47</v>
      </c>
      <c r="B30" s="4" t="s">
        <v>48</v>
      </c>
      <c r="C30" s="4" t="s">
        <v>57</v>
      </c>
      <c r="D30" s="4"/>
      <c r="E30" s="4"/>
      <c r="F30" s="4"/>
      <c r="G30" s="4"/>
      <c r="H30" s="4"/>
      <c r="I30" s="4"/>
      <c r="J30" s="4"/>
      <c r="K30" s="4"/>
      <c r="L30" s="4"/>
      <c r="M30" s="5"/>
      <c r="N30" s="5"/>
      <c r="O30" s="5"/>
      <c r="P30" s="4" t="s">
        <v>51</v>
      </c>
      <c r="Q30" s="6"/>
      <c r="R30" s="6"/>
      <c r="S30" s="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4">
        <v>1</v>
      </c>
      <c r="DL30" s="8">
        <f t="shared" si="0"/>
        <v>0</v>
      </c>
      <c r="DM30" s="9"/>
      <c r="DN30" s="9">
        <f t="shared" si="53"/>
        <v>0</v>
      </c>
      <c r="DO30" s="6"/>
      <c r="DP30" s="9">
        <f t="shared" si="54"/>
        <v>0</v>
      </c>
      <c r="DQ30" s="9"/>
      <c r="DR30" s="9">
        <f t="shared" si="55"/>
        <v>0</v>
      </c>
      <c r="DS30" s="9"/>
      <c r="DT30" s="9">
        <f t="shared" si="56"/>
        <v>2.336448598130841E-2</v>
      </c>
    </row>
    <row r="31" spans="1:124" ht="15.75" hidden="1" customHeight="1" x14ac:dyDescent="0.25">
      <c r="A31" s="4" t="s">
        <v>47</v>
      </c>
      <c r="B31" s="4" t="s">
        <v>48</v>
      </c>
      <c r="C31" s="4" t="s">
        <v>58</v>
      </c>
      <c r="D31" s="4"/>
      <c r="E31" s="4"/>
      <c r="F31" s="4"/>
      <c r="G31" s="4"/>
      <c r="H31" s="4"/>
      <c r="I31" s="4"/>
      <c r="J31" s="4"/>
      <c r="K31" s="4"/>
      <c r="L31" s="4"/>
      <c r="M31" s="5"/>
      <c r="N31" s="5"/>
      <c r="O31" s="5"/>
      <c r="P31" s="4" t="s">
        <v>50</v>
      </c>
      <c r="Q31" s="6"/>
      <c r="R31" s="6"/>
      <c r="S31" s="7"/>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4">
        <v>1</v>
      </c>
      <c r="DL31" s="8">
        <f t="shared" si="0"/>
        <v>0</v>
      </c>
      <c r="DM31" s="9">
        <f t="shared" ref="DM31:DM32" si="57">DL31/DK31</f>
        <v>0</v>
      </c>
      <c r="DN31" s="9"/>
      <c r="DO31" s="9">
        <f t="shared" ref="DO31:DO32" si="58">AVERAGE(DM$31:DM$32)</f>
        <v>0</v>
      </c>
      <c r="DP31" s="6"/>
      <c r="DQ31" s="9">
        <f t="shared" ref="DQ31:DQ32" si="59">AVERAGE(DM$3:DM$34)</f>
        <v>0</v>
      </c>
      <c r="DR31" s="9"/>
      <c r="DS31" s="9">
        <f t="shared" ref="DS31:DS32" si="60">AVERAGE(DM$3:DM$435)</f>
        <v>4.5662100456621002E-2</v>
      </c>
      <c r="DT31" s="9"/>
    </row>
    <row r="32" spans="1:124" ht="15.75" hidden="1" customHeight="1" x14ac:dyDescent="0.25">
      <c r="A32" s="4" t="s">
        <v>47</v>
      </c>
      <c r="B32" s="4" t="s">
        <v>48</v>
      </c>
      <c r="C32" s="4" t="s">
        <v>58</v>
      </c>
      <c r="D32" s="4"/>
      <c r="E32" s="4"/>
      <c r="F32" s="4"/>
      <c r="G32" s="4"/>
      <c r="H32" s="4"/>
      <c r="I32" s="4"/>
      <c r="J32" s="4"/>
      <c r="K32" s="4"/>
      <c r="L32" s="4"/>
      <c r="M32" s="5"/>
      <c r="N32" s="5"/>
      <c r="O32" s="5"/>
      <c r="P32" s="4" t="s">
        <v>50</v>
      </c>
      <c r="Q32" s="6"/>
      <c r="R32" s="6"/>
      <c r="S32" s="7"/>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4">
        <v>1</v>
      </c>
      <c r="DL32" s="8">
        <f t="shared" si="0"/>
        <v>0</v>
      </c>
      <c r="DM32" s="9">
        <f t="shared" si="57"/>
        <v>0</v>
      </c>
      <c r="DN32" s="9"/>
      <c r="DO32" s="9">
        <f t="shared" si="58"/>
        <v>0</v>
      </c>
      <c r="DP32" s="6"/>
      <c r="DQ32" s="9">
        <f t="shared" si="59"/>
        <v>0</v>
      </c>
      <c r="DR32" s="9"/>
      <c r="DS32" s="9">
        <f t="shared" si="60"/>
        <v>4.5662100456621002E-2</v>
      </c>
      <c r="DT32" s="9"/>
    </row>
    <row r="33" spans="1:124" ht="15.75" hidden="1" customHeight="1" x14ac:dyDescent="0.25">
      <c r="A33" s="4" t="s">
        <v>47</v>
      </c>
      <c r="B33" s="4" t="s">
        <v>48</v>
      </c>
      <c r="C33" s="4" t="s">
        <v>58</v>
      </c>
      <c r="D33" s="4"/>
      <c r="E33" s="4"/>
      <c r="F33" s="4"/>
      <c r="G33" s="4"/>
      <c r="H33" s="4"/>
      <c r="I33" s="4"/>
      <c r="J33" s="4"/>
      <c r="K33" s="4"/>
      <c r="L33" s="4"/>
      <c r="M33" s="5"/>
      <c r="N33" s="5"/>
      <c r="O33" s="5"/>
      <c r="P33" s="4" t="s">
        <v>51</v>
      </c>
      <c r="Q33" s="6"/>
      <c r="R33" s="6"/>
      <c r="S33" s="7"/>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4">
        <v>1</v>
      </c>
      <c r="DL33" s="8">
        <f t="shared" si="0"/>
        <v>0</v>
      </c>
      <c r="DM33" s="9"/>
      <c r="DN33" s="9">
        <f t="shared" ref="DN33:DN34" si="61">(DL33/DK33)</f>
        <v>0</v>
      </c>
      <c r="DO33" s="6"/>
      <c r="DP33" s="9">
        <f t="shared" ref="DP33:DP34" si="62">AVERAGE(DN$33:DN$34)</f>
        <v>0</v>
      </c>
      <c r="DQ33" s="9"/>
      <c r="DR33" s="9">
        <f t="shared" ref="DR33:DR34" si="63">AVERAGE(DN$3:DN$34)</f>
        <v>0</v>
      </c>
      <c r="DS33" s="9"/>
      <c r="DT33" s="9">
        <f t="shared" ref="DT33:DT34" si="64">AVERAGE(DN$3:DN$435)</f>
        <v>2.336448598130841E-2</v>
      </c>
    </row>
    <row r="34" spans="1:124" ht="15.75" hidden="1" customHeight="1" x14ac:dyDescent="0.25">
      <c r="A34" s="4" t="s">
        <v>47</v>
      </c>
      <c r="B34" s="4" t="s">
        <v>48</v>
      </c>
      <c r="C34" s="4" t="s">
        <v>58</v>
      </c>
      <c r="D34" s="4"/>
      <c r="E34" s="4"/>
      <c r="F34" s="4"/>
      <c r="G34" s="4"/>
      <c r="H34" s="4"/>
      <c r="I34" s="4"/>
      <c r="J34" s="4"/>
      <c r="K34" s="4"/>
      <c r="L34" s="4"/>
      <c r="M34" s="5"/>
      <c r="N34" s="5"/>
      <c r="O34" s="5"/>
      <c r="P34" s="4" t="s">
        <v>51</v>
      </c>
      <c r="Q34" s="6"/>
      <c r="R34" s="6"/>
      <c r="S34" s="7"/>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4">
        <v>1</v>
      </c>
      <c r="DL34" s="8">
        <f t="shared" si="0"/>
        <v>0</v>
      </c>
      <c r="DM34" s="9"/>
      <c r="DN34" s="9">
        <f t="shared" si="61"/>
        <v>0</v>
      </c>
      <c r="DO34" s="6"/>
      <c r="DP34" s="9">
        <f t="shared" si="62"/>
        <v>0</v>
      </c>
      <c r="DQ34" s="9"/>
      <c r="DR34" s="9">
        <f t="shared" si="63"/>
        <v>0</v>
      </c>
      <c r="DS34" s="9"/>
      <c r="DT34" s="9">
        <f t="shared" si="64"/>
        <v>2.336448598130841E-2</v>
      </c>
    </row>
    <row r="35" spans="1:124" ht="15.75" hidden="1" customHeight="1" x14ac:dyDescent="0.25">
      <c r="A35" s="10" t="s">
        <v>47</v>
      </c>
      <c r="B35" s="10" t="s">
        <v>59</v>
      </c>
      <c r="C35" s="10" t="s">
        <v>60</v>
      </c>
      <c r="D35" s="10"/>
      <c r="E35" s="10"/>
      <c r="F35" s="10"/>
      <c r="G35" s="10"/>
      <c r="H35" s="10"/>
      <c r="I35" s="10"/>
      <c r="J35" s="10"/>
      <c r="K35" s="10"/>
      <c r="L35" s="10"/>
      <c r="M35" s="11"/>
      <c r="N35" s="11"/>
      <c r="O35" s="11"/>
      <c r="P35" s="10" t="s">
        <v>50</v>
      </c>
      <c r="Q35" s="12"/>
      <c r="R35" s="12"/>
      <c r="S35" s="13"/>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0">
        <v>1</v>
      </c>
      <c r="DL35" s="14">
        <f t="shared" si="0"/>
        <v>0</v>
      </c>
      <c r="DM35" s="15">
        <f t="shared" ref="DM35:DM36" si="65">DL35/DK35</f>
        <v>0</v>
      </c>
      <c r="DN35" s="12"/>
      <c r="DO35" s="15">
        <f t="shared" ref="DO35:DO36" si="66">AVERAGE(DM$35:DM$36)</f>
        <v>0</v>
      </c>
      <c r="DP35" s="10"/>
      <c r="DQ35" s="15">
        <f t="shared" ref="DQ35:DQ36" si="67">AVERAGE(DM$35:DM$66)</f>
        <v>0</v>
      </c>
      <c r="DR35" s="12"/>
      <c r="DS35" s="9">
        <f t="shared" ref="DS35:DS36" si="68">AVERAGE(DM$3:DM$435)</f>
        <v>4.5662100456621002E-2</v>
      </c>
      <c r="DT35" s="9"/>
    </row>
    <row r="36" spans="1:124" ht="15.75" hidden="1" customHeight="1" x14ac:dyDescent="0.25">
      <c r="A36" s="10" t="s">
        <v>47</v>
      </c>
      <c r="B36" s="10" t="s">
        <v>59</v>
      </c>
      <c r="C36" s="10" t="s">
        <v>60</v>
      </c>
      <c r="D36" s="10"/>
      <c r="E36" s="10"/>
      <c r="F36" s="10"/>
      <c r="G36" s="10"/>
      <c r="H36" s="10"/>
      <c r="I36" s="10"/>
      <c r="J36" s="10"/>
      <c r="K36" s="10"/>
      <c r="L36" s="10"/>
      <c r="M36" s="11"/>
      <c r="N36" s="11"/>
      <c r="O36" s="11"/>
      <c r="P36" s="10" t="s">
        <v>50</v>
      </c>
      <c r="Q36" s="12"/>
      <c r="R36" s="12"/>
      <c r="S36" s="13"/>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0">
        <v>1</v>
      </c>
      <c r="DL36" s="14">
        <f t="shared" si="0"/>
        <v>0</v>
      </c>
      <c r="DM36" s="15">
        <f t="shared" si="65"/>
        <v>0</v>
      </c>
      <c r="DN36" s="12"/>
      <c r="DO36" s="15">
        <f t="shared" si="66"/>
        <v>0</v>
      </c>
      <c r="DP36" s="10"/>
      <c r="DQ36" s="15">
        <f t="shared" si="67"/>
        <v>0</v>
      </c>
      <c r="DR36" s="12"/>
      <c r="DS36" s="9">
        <f t="shared" si="68"/>
        <v>4.5662100456621002E-2</v>
      </c>
      <c r="DT36" s="9"/>
    </row>
    <row r="37" spans="1:124" ht="15.75" hidden="1" customHeight="1" x14ac:dyDescent="0.25">
      <c r="A37" s="10" t="s">
        <v>47</v>
      </c>
      <c r="B37" s="10" t="s">
        <v>59</v>
      </c>
      <c r="C37" s="10" t="s">
        <v>60</v>
      </c>
      <c r="D37" s="10"/>
      <c r="E37" s="10"/>
      <c r="F37" s="10"/>
      <c r="G37" s="10"/>
      <c r="H37" s="10"/>
      <c r="I37" s="10"/>
      <c r="J37" s="10"/>
      <c r="K37" s="10"/>
      <c r="L37" s="10"/>
      <c r="M37" s="11"/>
      <c r="N37" s="11"/>
      <c r="O37" s="11"/>
      <c r="P37" s="10" t="s">
        <v>51</v>
      </c>
      <c r="Q37" s="12"/>
      <c r="R37" s="12"/>
      <c r="S37" s="13"/>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0">
        <v>1</v>
      </c>
      <c r="DL37" s="14">
        <f t="shared" si="0"/>
        <v>0</v>
      </c>
      <c r="DM37" s="15"/>
      <c r="DN37" s="15">
        <f t="shared" ref="DN37:DN38" si="69">(DL37/DK37)</f>
        <v>0</v>
      </c>
      <c r="DO37" s="12"/>
      <c r="DP37" s="15">
        <f t="shared" ref="DP37:DP38" si="70">AVERAGE(DN$37:DN$38)</f>
        <v>0</v>
      </c>
      <c r="DQ37" s="15"/>
      <c r="DR37" s="15">
        <f t="shared" ref="DR37:DR38" si="71">AVERAGE(DN$35:DN$66)</f>
        <v>0</v>
      </c>
      <c r="DS37" s="9"/>
      <c r="DT37" s="9">
        <f t="shared" ref="DT37:DT38" si="72">AVERAGE(DN$3:DN$435)</f>
        <v>2.336448598130841E-2</v>
      </c>
    </row>
    <row r="38" spans="1:124" ht="15.75" hidden="1" customHeight="1" x14ac:dyDescent="0.25">
      <c r="A38" s="10" t="s">
        <v>47</v>
      </c>
      <c r="B38" s="10" t="s">
        <v>59</v>
      </c>
      <c r="C38" s="10" t="s">
        <v>60</v>
      </c>
      <c r="D38" s="10"/>
      <c r="E38" s="10"/>
      <c r="F38" s="10"/>
      <c r="G38" s="10"/>
      <c r="H38" s="10"/>
      <c r="I38" s="10"/>
      <c r="J38" s="10"/>
      <c r="K38" s="10"/>
      <c r="L38" s="10"/>
      <c r="M38" s="11"/>
      <c r="N38" s="11"/>
      <c r="O38" s="11"/>
      <c r="P38" s="10" t="s">
        <v>51</v>
      </c>
      <c r="Q38" s="12"/>
      <c r="R38" s="12"/>
      <c r="S38" s="13"/>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0">
        <v>1</v>
      </c>
      <c r="DL38" s="14">
        <f t="shared" si="0"/>
        <v>0</v>
      </c>
      <c r="DM38" s="15"/>
      <c r="DN38" s="15">
        <f t="shared" si="69"/>
        <v>0</v>
      </c>
      <c r="DO38" s="12"/>
      <c r="DP38" s="15">
        <f t="shared" si="70"/>
        <v>0</v>
      </c>
      <c r="DQ38" s="15"/>
      <c r="DR38" s="15">
        <f t="shared" si="71"/>
        <v>0</v>
      </c>
      <c r="DS38" s="9"/>
      <c r="DT38" s="9">
        <f t="shared" si="72"/>
        <v>2.336448598130841E-2</v>
      </c>
    </row>
    <row r="39" spans="1:124" ht="15.75" hidden="1" customHeight="1" x14ac:dyDescent="0.25">
      <c r="A39" s="10" t="s">
        <v>47</v>
      </c>
      <c r="B39" s="10" t="s">
        <v>59</v>
      </c>
      <c r="C39" s="10" t="s">
        <v>61</v>
      </c>
      <c r="D39" s="10"/>
      <c r="E39" s="10"/>
      <c r="F39" s="10"/>
      <c r="G39" s="10"/>
      <c r="H39" s="10"/>
      <c r="I39" s="10"/>
      <c r="J39" s="10"/>
      <c r="K39" s="10"/>
      <c r="L39" s="10"/>
      <c r="M39" s="11"/>
      <c r="N39" s="11"/>
      <c r="O39" s="11"/>
      <c r="P39" s="10" t="s">
        <v>50</v>
      </c>
      <c r="Q39" s="12"/>
      <c r="R39" s="12"/>
      <c r="S39" s="13"/>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0">
        <v>1</v>
      </c>
      <c r="DL39" s="14">
        <f t="shared" si="0"/>
        <v>0</v>
      </c>
      <c r="DM39" s="15">
        <f t="shared" ref="DM39:DM40" si="73">DL39/DK39</f>
        <v>0</v>
      </c>
      <c r="DN39" s="15"/>
      <c r="DO39" s="15">
        <f t="shared" ref="DO39:DO40" si="74">AVERAGE(DM$39:DM$40)</f>
        <v>0</v>
      </c>
      <c r="DP39" s="10"/>
      <c r="DQ39" s="15">
        <f t="shared" ref="DQ39:DQ40" si="75">AVERAGE(DM$35:DM$66)</f>
        <v>0</v>
      </c>
      <c r="DR39" s="15"/>
      <c r="DS39" s="9">
        <f t="shared" ref="DS39:DS40" si="76">AVERAGE(DM$3:DM$435)</f>
        <v>4.5662100456621002E-2</v>
      </c>
      <c r="DT39" s="9"/>
    </row>
    <row r="40" spans="1:124" ht="15.75" hidden="1" customHeight="1" x14ac:dyDescent="0.25">
      <c r="A40" s="10" t="s">
        <v>47</v>
      </c>
      <c r="B40" s="10" t="s">
        <v>59</v>
      </c>
      <c r="C40" s="10" t="s">
        <v>61</v>
      </c>
      <c r="D40" s="10"/>
      <c r="E40" s="10"/>
      <c r="F40" s="10"/>
      <c r="G40" s="10"/>
      <c r="H40" s="10"/>
      <c r="I40" s="10"/>
      <c r="J40" s="10"/>
      <c r="K40" s="10"/>
      <c r="L40" s="10"/>
      <c r="M40" s="11"/>
      <c r="N40" s="11"/>
      <c r="O40" s="11"/>
      <c r="P40" s="10" t="s">
        <v>50</v>
      </c>
      <c r="Q40" s="12"/>
      <c r="R40" s="12"/>
      <c r="S40" s="13"/>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0">
        <v>1</v>
      </c>
      <c r="DL40" s="14">
        <f t="shared" si="0"/>
        <v>0</v>
      </c>
      <c r="DM40" s="15">
        <f t="shared" si="73"/>
        <v>0</v>
      </c>
      <c r="DN40" s="15"/>
      <c r="DO40" s="15">
        <f t="shared" si="74"/>
        <v>0</v>
      </c>
      <c r="DP40" s="10"/>
      <c r="DQ40" s="15">
        <f t="shared" si="75"/>
        <v>0</v>
      </c>
      <c r="DR40" s="15"/>
      <c r="DS40" s="9">
        <f t="shared" si="76"/>
        <v>4.5662100456621002E-2</v>
      </c>
      <c r="DT40" s="9"/>
    </row>
    <row r="41" spans="1:124" ht="15.75" hidden="1" customHeight="1" x14ac:dyDescent="0.25">
      <c r="A41" s="10" t="s">
        <v>47</v>
      </c>
      <c r="B41" s="10" t="s">
        <v>59</v>
      </c>
      <c r="C41" s="10" t="s">
        <v>61</v>
      </c>
      <c r="D41" s="10"/>
      <c r="E41" s="10"/>
      <c r="F41" s="10"/>
      <c r="G41" s="10"/>
      <c r="H41" s="10"/>
      <c r="I41" s="10"/>
      <c r="J41" s="10"/>
      <c r="K41" s="10"/>
      <c r="L41" s="10"/>
      <c r="M41" s="11"/>
      <c r="N41" s="11"/>
      <c r="O41" s="11"/>
      <c r="P41" s="10" t="s">
        <v>51</v>
      </c>
      <c r="Q41" s="12"/>
      <c r="R41" s="12"/>
      <c r="S41" s="13"/>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0">
        <v>1</v>
      </c>
      <c r="DL41" s="14">
        <f t="shared" si="0"/>
        <v>0</v>
      </c>
      <c r="DM41" s="15"/>
      <c r="DN41" s="15">
        <f t="shared" ref="DN41:DN42" si="77">(DL41/DK41)</f>
        <v>0</v>
      </c>
      <c r="DO41" s="10"/>
      <c r="DP41" s="15">
        <f t="shared" ref="DP41:DP42" si="78">AVERAGE(DN$41:DN$42)</f>
        <v>0</v>
      </c>
      <c r="DQ41" s="15"/>
      <c r="DR41" s="15">
        <f t="shared" ref="DR41:DR42" si="79">AVERAGE(DN$35:DN$66)</f>
        <v>0</v>
      </c>
      <c r="DS41" s="9"/>
      <c r="DT41" s="9">
        <f t="shared" ref="DT41:DT42" si="80">AVERAGE(DN$3:DN$435)</f>
        <v>2.336448598130841E-2</v>
      </c>
    </row>
    <row r="42" spans="1:124" ht="15.75" hidden="1" customHeight="1" x14ac:dyDescent="0.25">
      <c r="A42" s="10" t="s">
        <v>47</v>
      </c>
      <c r="B42" s="10" t="s">
        <v>59</v>
      </c>
      <c r="C42" s="10" t="s">
        <v>61</v>
      </c>
      <c r="D42" s="10"/>
      <c r="E42" s="10"/>
      <c r="F42" s="10"/>
      <c r="G42" s="10"/>
      <c r="H42" s="10"/>
      <c r="I42" s="10"/>
      <c r="J42" s="10"/>
      <c r="K42" s="10"/>
      <c r="L42" s="10"/>
      <c r="M42" s="11"/>
      <c r="N42" s="11"/>
      <c r="O42" s="11"/>
      <c r="P42" s="10" t="s">
        <v>51</v>
      </c>
      <c r="Q42" s="12"/>
      <c r="R42" s="12"/>
      <c r="S42" s="13"/>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0">
        <v>1</v>
      </c>
      <c r="DL42" s="14">
        <f t="shared" si="0"/>
        <v>0</v>
      </c>
      <c r="DM42" s="15"/>
      <c r="DN42" s="15">
        <f t="shared" si="77"/>
        <v>0</v>
      </c>
      <c r="DO42" s="10"/>
      <c r="DP42" s="15">
        <f t="shared" si="78"/>
        <v>0</v>
      </c>
      <c r="DQ42" s="15"/>
      <c r="DR42" s="15">
        <f t="shared" si="79"/>
        <v>0</v>
      </c>
      <c r="DS42" s="9"/>
      <c r="DT42" s="9">
        <f t="shared" si="80"/>
        <v>2.336448598130841E-2</v>
      </c>
    </row>
    <row r="43" spans="1:124" ht="15.75" hidden="1" customHeight="1" x14ac:dyDescent="0.25">
      <c r="A43" s="10" t="s">
        <v>47</v>
      </c>
      <c r="B43" s="10" t="s">
        <v>59</v>
      </c>
      <c r="C43" s="10" t="s">
        <v>62</v>
      </c>
      <c r="D43" s="10"/>
      <c r="E43" s="10"/>
      <c r="F43" s="10"/>
      <c r="G43" s="10"/>
      <c r="H43" s="10"/>
      <c r="I43" s="10"/>
      <c r="J43" s="10"/>
      <c r="K43" s="10"/>
      <c r="L43" s="10"/>
      <c r="M43" s="11"/>
      <c r="N43" s="11"/>
      <c r="O43" s="11"/>
      <c r="P43" s="10" t="s">
        <v>50</v>
      </c>
      <c r="Q43" s="12"/>
      <c r="R43" s="12"/>
      <c r="S43" s="13"/>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0">
        <v>1</v>
      </c>
      <c r="DL43" s="14">
        <f t="shared" si="0"/>
        <v>0</v>
      </c>
      <c r="DM43" s="15">
        <f t="shared" ref="DM43:DM44" si="81">DL43/DK43</f>
        <v>0</v>
      </c>
      <c r="DN43" s="15"/>
      <c r="DO43" s="15">
        <f t="shared" ref="DO43:DO44" si="82">AVERAGE(DM$43:DM$44)</f>
        <v>0</v>
      </c>
      <c r="DP43" s="10"/>
      <c r="DQ43" s="15">
        <f t="shared" ref="DQ43:DQ44" si="83">AVERAGE(DM$35:DM$66)</f>
        <v>0</v>
      </c>
      <c r="DR43" s="15"/>
      <c r="DS43" s="9">
        <f t="shared" ref="DS43:DS44" si="84">AVERAGE(DM$3:DM$435)</f>
        <v>4.5662100456621002E-2</v>
      </c>
      <c r="DT43" s="9"/>
    </row>
    <row r="44" spans="1:124" ht="15.75" hidden="1" customHeight="1" x14ac:dyDescent="0.25">
      <c r="A44" s="10" t="s">
        <v>47</v>
      </c>
      <c r="B44" s="10" t="s">
        <v>59</v>
      </c>
      <c r="C44" s="10" t="s">
        <v>62</v>
      </c>
      <c r="D44" s="10"/>
      <c r="E44" s="10"/>
      <c r="F44" s="10"/>
      <c r="G44" s="10"/>
      <c r="H44" s="10"/>
      <c r="I44" s="10"/>
      <c r="J44" s="10"/>
      <c r="K44" s="10"/>
      <c r="L44" s="10"/>
      <c r="M44" s="11"/>
      <c r="N44" s="11"/>
      <c r="O44" s="11"/>
      <c r="P44" s="10" t="s">
        <v>50</v>
      </c>
      <c r="Q44" s="12"/>
      <c r="R44" s="12"/>
      <c r="S44" s="13"/>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0">
        <v>1</v>
      </c>
      <c r="DL44" s="14">
        <f t="shared" si="0"/>
        <v>0</v>
      </c>
      <c r="DM44" s="15">
        <f t="shared" si="81"/>
        <v>0</v>
      </c>
      <c r="DN44" s="15"/>
      <c r="DO44" s="15">
        <f t="shared" si="82"/>
        <v>0</v>
      </c>
      <c r="DP44" s="10"/>
      <c r="DQ44" s="15">
        <f t="shared" si="83"/>
        <v>0</v>
      </c>
      <c r="DR44" s="15"/>
      <c r="DS44" s="9">
        <f t="shared" si="84"/>
        <v>4.5662100456621002E-2</v>
      </c>
      <c r="DT44" s="9"/>
    </row>
    <row r="45" spans="1:124" ht="15.75" hidden="1" customHeight="1" x14ac:dyDescent="0.25">
      <c r="A45" s="10" t="s">
        <v>47</v>
      </c>
      <c r="B45" s="10" t="s">
        <v>59</v>
      </c>
      <c r="C45" s="10" t="s">
        <v>62</v>
      </c>
      <c r="D45" s="10"/>
      <c r="E45" s="10"/>
      <c r="F45" s="10"/>
      <c r="G45" s="10"/>
      <c r="H45" s="10"/>
      <c r="I45" s="10"/>
      <c r="J45" s="10"/>
      <c r="K45" s="10"/>
      <c r="L45" s="10"/>
      <c r="M45" s="11"/>
      <c r="N45" s="11"/>
      <c r="O45" s="11"/>
      <c r="P45" s="10" t="s">
        <v>51</v>
      </c>
      <c r="Q45" s="12"/>
      <c r="R45" s="12"/>
      <c r="S45" s="13"/>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0">
        <v>1</v>
      </c>
      <c r="DL45" s="14">
        <f t="shared" si="0"/>
        <v>0</v>
      </c>
      <c r="DM45" s="15"/>
      <c r="DN45" s="15">
        <f t="shared" ref="DN45:DN46" si="85">(DL45/DK45)</f>
        <v>0</v>
      </c>
      <c r="DO45" s="10"/>
      <c r="DP45" s="15">
        <f t="shared" ref="DP45:DP46" si="86">AVERAGE(DN$45:DN$46)</f>
        <v>0</v>
      </c>
      <c r="DQ45" s="15"/>
      <c r="DR45" s="15">
        <f t="shared" ref="DR45:DR46" si="87">AVERAGE(DN$35:DN$66)</f>
        <v>0</v>
      </c>
      <c r="DS45" s="9"/>
      <c r="DT45" s="9">
        <f t="shared" ref="DT45:DT46" si="88">AVERAGE(DN$3:DN$435)</f>
        <v>2.336448598130841E-2</v>
      </c>
    </row>
    <row r="46" spans="1:124" ht="15.75" hidden="1" customHeight="1" x14ac:dyDescent="0.25">
      <c r="A46" s="10" t="s">
        <v>47</v>
      </c>
      <c r="B46" s="10" t="s">
        <v>59</v>
      </c>
      <c r="C46" s="10" t="s">
        <v>62</v>
      </c>
      <c r="D46" s="10"/>
      <c r="E46" s="10"/>
      <c r="F46" s="10"/>
      <c r="G46" s="10"/>
      <c r="H46" s="10"/>
      <c r="I46" s="10"/>
      <c r="J46" s="10"/>
      <c r="K46" s="10"/>
      <c r="L46" s="10"/>
      <c r="M46" s="11"/>
      <c r="N46" s="11"/>
      <c r="O46" s="11"/>
      <c r="P46" s="10" t="s">
        <v>51</v>
      </c>
      <c r="Q46" s="12"/>
      <c r="R46" s="12"/>
      <c r="S46" s="13"/>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0">
        <v>1</v>
      </c>
      <c r="DL46" s="14">
        <f t="shared" si="0"/>
        <v>0</v>
      </c>
      <c r="DM46" s="15"/>
      <c r="DN46" s="15">
        <f t="shared" si="85"/>
        <v>0</v>
      </c>
      <c r="DO46" s="10"/>
      <c r="DP46" s="15">
        <f t="shared" si="86"/>
        <v>0</v>
      </c>
      <c r="DQ46" s="15"/>
      <c r="DR46" s="15">
        <f t="shared" si="87"/>
        <v>0</v>
      </c>
      <c r="DS46" s="9"/>
      <c r="DT46" s="9">
        <f t="shared" si="88"/>
        <v>2.336448598130841E-2</v>
      </c>
    </row>
    <row r="47" spans="1:124" ht="15.75" hidden="1" customHeight="1" x14ac:dyDescent="0.25">
      <c r="A47" s="10" t="s">
        <v>47</v>
      </c>
      <c r="B47" s="10" t="s">
        <v>59</v>
      </c>
      <c r="C47" s="10" t="s">
        <v>63</v>
      </c>
      <c r="D47" s="10"/>
      <c r="E47" s="10"/>
      <c r="F47" s="10"/>
      <c r="G47" s="10"/>
      <c r="H47" s="10"/>
      <c r="I47" s="10"/>
      <c r="J47" s="10"/>
      <c r="K47" s="10"/>
      <c r="L47" s="10"/>
      <c r="M47" s="11"/>
      <c r="N47" s="11"/>
      <c r="O47" s="11"/>
      <c r="P47" s="10" t="s">
        <v>50</v>
      </c>
      <c r="Q47" s="12"/>
      <c r="R47" s="12"/>
      <c r="S47" s="13"/>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0">
        <v>1</v>
      </c>
      <c r="DL47" s="14">
        <f t="shared" si="0"/>
        <v>0</v>
      </c>
      <c r="DM47" s="15">
        <f t="shared" ref="DM47:DM48" si="89">DL47/DK47</f>
        <v>0</v>
      </c>
      <c r="DN47" s="15"/>
      <c r="DO47" s="15">
        <f t="shared" ref="DO47:DO48" si="90">AVERAGE(DM$47:DM$48)</f>
        <v>0</v>
      </c>
      <c r="DP47" s="10"/>
      <c r="DQ47" s="15">
        <f t="shared" ref="DQ47:DQ48" si="91">AVERAGE(DM$35:DM$66)</f>
        <v>0</v>
      </c>
      <c r="DR47" s="15"/>
      <c r="DS47" s="9">
        <f t="shared" ref="DS47:DS48" si="92">AVERAGE(DM$3:DM$435)</f>
        <v>4.5662100456621002E-2</v>
      </c>
      <c r="DT47" s="9"/>
    </row>
    <row r="48" spans="1:124" ht="15.75" hidden="1" customHeight="1" x14ac:dyDescent="0.25">
      <c r="A48" s="10" t="s">
        <v>47</v>
      </c>
      <c r="B48" s="10" t="s">
        <v>59</v>
      </c>
      <c r="C48" s="10" t="s">
        <v>63</v>
      </c>
      <c r="D48" s="10"/>
      <c r="E48" s="10"/>
      <c r="F48" s="10"/>
      <c r="G48" s="10"/>
      <c r="H48" s="10"/>
      <c r="I48" s="10"/>
      <c r="J48" s="10"/>
      <c r="K48" s="10"/>
      <c r="L48" s="10"/>
      <c r="M48" s="11"/>
      <c r="N48" s="11"/>
      <c r="O48" s="11"/>
      <c r="P48" s="10" t="s">
        <v>50</v>
      </c>
      <c r="Q48" s="12"/>
      <c r="R48" s="12"/>
      <c r="S48" s="13"/>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0">
        <v>1</v>
      </c>
      <c r="DL48" s="14">
        <f t="shared" si="0"/>
        <v>0</v>
      </c>
      <c r="DM48" s="15">
        <f t="shared" si="89"/>
        <v>0</v>
      </c>
      <c r="DN48" s="15"/>
      <c r="DO48" s="15">
        <f t="shared" si="90"/>
        <v>0</v>
      </c>
      <c r="DP48" s="10"/>
      <c r="DQ48" s="15">
        <f t="shared" si="91"/>
        <v>0</v>
      </c>
      <c r="DR48" s="15"/>
      <c r="DS48" s="9">
        <f t="shared" si="92"/>
        <v>4.5662100456621002E-2</v>
      </c>
      <c r="DT48" s="9"/>
    </row>
    <row r="49" spans="1:124" ht="15.75" hidden="1" customHeight="1" x14ac:dyDescent="0.25">
      <c r="A49" s="10" t="s">
        <v>47</v>
      </c>
      <c r="B49" s="10" t="s">
        <v>59</v>
      </c>
      <c r="C49" s="10" t="s">
        <v>63</v>
      </c>
      <c r="D49" s="10"/>
      <c r="E49" s="10"/>
      <c r="F49" s="10"/>
      <c r="G49" s="10"/>
      <c r="H49" s="10"/>
      <c r="I49" s="10"/>
      <c r="J49" s="10"/>
      <c r="K49" s="10"/>
      <c r="L49" s="10"/>
      <c r="M49" s="11"/>
      <c r="N49" s="11"/>
      <c r="O49" s="11"/>
      <c r="P49" s="10" t="s">
        <v>51</v>
      </c>
      <c r="Q49" s="12"/>
      <c r="R49" s="12"/>
      <c r="S49" s="13"/>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0">
        <v>1</v>
      </c>
      <c r="DL49" s="14">
        <f t="shared" si="0"/>
        <v>0</v>
      </c>
      <c r="DM49" s="15"/>
      <c r="DN49" s="15">
        <f t="shared" ref="DN49:DN50" si="93">(DL49/DK49)</f>
        <v>0</v>
      </c>
      <c r="DO49" s="10"/>
      <c r="DP49" s="15">
        <f t="shared" ref="DP49:DP50" si="94">AVERAGE(DN$49:DN$50)</f>
        <v>0</v>
      </c>
      <c r="DQ49" s="15"/>
      <c r="DR49" s="15">
        <f t="shared" ref="DR49:DR50" si="95">AVERAGE(DN$35:DN$66)</f>
        <v>0</v>
      </c>
      <c r="DS49" s="9"/>
      <c r="DT49" s="9">
        <f t="shared" ref="DT49:DT50" si="96">AVERAGE(DN$3:DN$435)</f>
        <v>2.336448598130841E-2</v>
      </c>
    </row>
    <row r="50" spans="1:124" ht="15.75" hidden="1" customHeight="1" x14ac:dyDescent="0.25">
      <c r="A50" s="10" t="s">
        <v>47</v>
      </c>
      <c r="B50" s="10" t="s">
        <v>59</v>
      </c>
      <c r="C50" s="10" t="s">
        <v>63</v>
      </c>
      <c r="D50" s="10"/>
      <c r="E50" s="10"/>
      <c r="F50" s="10"/>
      <c r="G50" s="10"/>
      <c r="H50" s="10"/>
      <c r="I50" s="10"/>
      <c r="J50" s="10"/>
      <c r="K50" s="10"/>
      <c r="L50" s="10"/>
      <c r="M50" s="11"/>
      <c r="N50" s="11"/>
      <c r="O50" s="11"/>
      <c r="P50" s="10" t="s">
        <v>51</v>
      </c>
      <c r="Q50" s="12"/>
      <c r="R50" s="12"/>
      <c r="S50" s="13"/>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0">
        <v>1</v>
      </c>
      <c r="DL50" s="14">
        <f t="shared" si="0"/>
        <v>0</v>
      </c>
      <c r="DM50" s="15"/>
      <c r="DN50" s="15">
        <f t="shared" si="93"/>
        <v>0</v>
      </c>
      <c r="DO50" s="10"/>
      <c r="DP50" s="15">
        <f t="shared" si="94"/>
        <v>0</v>
      </c>
      <c r="DQ50" s="15"/>
      <c r="DR50" s="15">
        <f t="shared" si="95"/>
        <v>0</v>
      </c>
      <c r="DS50" s="9"/>
      <c r="DT50" s="9">
        <f t="shared" si="96"/>
        <v>2.336448598130841E-2</v>
      </c>
    </row>
    <row r="51" spans="1:124" ht="15.75" hidden="1" customHeight="1" x14ac:dyDescent="0.25">
      <c r="A51" s="10" t="s">
        <v>47</v>
      </c>
      <c r="B51" s="10" t="s">
        <v>59</v>
      </c>
      <c r="C51" s="10" t="s">
        <v>64</v>
      </c>
      <c r="D51" s="10"/>
      <c r="E51" s="10"/>
      <c r="F51" s="10"/>
      <c r="G51" s="10"/>
      <c r="H51" s="10"/>
      <c r="I51" s="10"/>
      <c r="J51" s="10"/>
      <c r="K51" s="10"/>
      <c r="L51" s="10"/>
      <c r="M51" s="11"/>
      <c r="N51" s="11"/>
      <c r="O51" s="11"/>
      <c r="P51" s="10" t="s">
        <v>50</v>
      </c>
      <c r="Q51" s="12"/>
      <c r="R51" s="12"/>
      <c r="S51" s="13"/>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0">
        <v>1</v>
      </c>
      <c r="DL51" s="14">
        <f t="shared" si="0"/>
        <v>0</v>
      </c>
      <c r="DM51" s="15">
        <f t="shared" ref="DM51:DM52" si="97">DL51/DK51</f>
        <v>0</v>
      </c>
      <c r="DN51" s="15"/>
      <c r="DO51" s="15">
        <f t="shared" ref="DO51:DO52" si="98">AVERAGE(DM$51:DM$52)</f>
        <v>0</v>
      </c>
      <c r="DP51" s="10"/>
      <c r="DQ51" s="15">
        <f t="shared" ref="DQ51:DQ52" si="99">AVERAGE(DM$35:DM$66)</f>
        <v>0</v>
      </c>
      <c r="DR51" s="15"/>
      <c r="DS51" s="9">
        <f t="shared" ref="DS51:DS52" si="100">AVERAGE(DM$3:DM$435)</f>
        <v>4.5662100456621002E-2</v>
      </c>
      <c r="DT51" s="9"/>
    </row>
    <row r="52" spans="1:124" ht="15.75" hidden="1" customHeight="1" x14ac:dyDescent="0.25">
      <c r="A52" s="10" t="s">
        <v>47</v>
      </c>
      <c r="B52" s="10" t="s">
        <v>59</v>
      </c>
      <c r="C52" s="10" t="s">
        <v>64</v>
      </c>
      <c r="D52" s="10"/>
      <c r="E52" s="10"/>
      <c r="F52" s="10"/>
      <c r="G52" s="10"/>
      <c r="H52" s="10"/>
      <c r="I52" s="10"/>
      <c r="J52" s="10"/>
      <c r="K52" s="10"/>
      <c r="L52" s="10"/>
      <c r="M52" s="11"/>
      <c r="N52" s="11"/>
      <c r="O52" s="11"/>
      <c r="P52" s="10" t="s">
        <v>50</v>
      </c>
      <c r="Q52" s="12"/>
      <c r="R52" s="12"/>
      <c r="S52" s="13"/>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0">
        <v>1</v>
      </c>
      <c r="DL52" s="14">
        <f t="shared" si="0"/>
        <v>0</v>
      </c>
      <c r="DM52" s="15">
        <f t="shared" si="97"/>
        <v>0</v>
      </c>
      <c r="DN52" s="15"/>
      <c r="DO52" s="15">
        <f t="shared" si="98"/>
        <v>0</v>
      </c>
      <c r="DP52" s="10"/>
      <c r="DQ52" s="15">
        <f t="shared" si="99"/>
        <v>0</v>
      </c>
      <c r="DR52" s="15"/>
      <c r="DS52" s="9">
        <f t="shared" si="100"/>
        <v>4.5662100456621002E-2</v>
      </c>
      <c r="DT52" s="9"/>
    </row>
    <row r="53" spans="1:124" ht="15.75" hidden="1" customHeight="1" x14ac:dyDescent="0.25">
      <c r="A53" s="10" t="s">
        <v>47</v>
      </c>
      <c r="B53" s="10" t="s">
        <v>59</v>
      </c>
      <c r="C53" s="10" t="s">
        <v>64</v>
      </c>
      <c r="D53" s="10"/>
      <c r="E53" s="10"/>
      <c r="F53" s="10"/>
      <c r="G53" s="10"/>
      <c r="H53" s="10"/>
      <c r="I53" s="10"/>
      <c r="J53" s="10"/>
      <c r="K53" s="10"/>
      <c r="L53" s="10"/>
      <c r="M53" s="11"/>
      <c r="N53" s="11"/>
      <c r="O53" s="11"/>
      <c r="P53" s="10" t="s">
        <v>51</v>
      </c>
      <c r="Q53" s="12"/>
      <c r="R53" s="12"/>
      <c r="S53" s="13"/>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0">
        <v>1</v>
      </c>
      <c r="DL53" s="14">
        <f t="shared" si="0"/>
        <v>0</v>
      </c>
      <c r="DM53" s="15"/>
      <c r="DN53" s="15">
        <f t="shared" ref="DN53:DN54" si="101">(DL53/DK53)</f>
        <v>0</v>
      </c>
      <c r="DO53" s="10"/>
      <c r="DP53" s="15">
        <f t="shared" ref="DP53:DP54" si="102">AVERAGE(DN$53:DN$54)</f>
        <v>0</v>
      </c>
      <c r="DQ53" s="15"/>
      <c r="DR53" s="15">
        <f t="shared" ref="DR53:DR54" si="103">AVERAGE(DN$35:DN$66)</f>
        <v>0</v>
      </c>
      <c r="DS53" s="9"/>
      <c r="DT53" s="9">
        <f t="shared" ref="DT53:DT54" si="104">AVERAGE(DN$3:DN$435)</f>
        <v>2.336448598130841E-2</v>
      </c>
    </row>
    <row r="54" spans="1:124" ht="15.75" hidden="1" customHeight="1" x14ac:dyDescent="0.25">
      <c r="A54" s="10" t="s">
        <v>47</v>
      </c>
      <c r="B54" s="10" t="s">
        <v>59</v>
      </c>
      <c r="C54" s="10" t="s">
        <v>64</v>
      </c>
      <c r="D54" s="10"/>
      <c r="E54" s="10"/>
      <c r="F54" s="10"/>
      <c r="G54" s="10"/>
      <c r="H54" s="10"/>
      <c r="I54" s="10"/>
      <c r="J54" s="10"/>
      <c r="K54" s="10"/>
      <c r="L54" s="10"/>
      <c r="M54" s="11"/>
      <c r="N54" s="11"/>
      <c r="O54" s="11"/>
      <c r="P54" s="10" t="s">
        <v>51</v>
      </c>
      <c r="Q54" s="12"/>
      <c r="R54" s="12"/>
      <c r="S54" s="13"/>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0">
        <v>1</v>
      </c>
      <c r="DL54" s="14">
        <f t="shared" si="0"/>
        <v>0</v>
      </c>
      <c r="DM54" s="15"/>
      <c r="DN54" s="15">
        <f t="shared" si="101"/>
        <v>0</v>
      </c>
      <c r="DO54" s="10"/>
      <c r="DP54" s="15">
        <f t="shared" si="102"/>
        <v>0</v>
      </c>
      <c r="DQ54" s="15"/>
      <c r="DR54" s="15">
        <f t="shared" si="103"/>
        <v>0</v>
      </c>
      <c r="DS54" s="9"/>
      <c r="DT54" s="9">
        <f t="shared" si="104"/>
        <v>2.336448598130841E-2</v>
      </c>
    </row>
    <row r="55" spans="1:124" ht="15.75" hidden="1" customHeight="1" x14ac:dyDescent="0.25">
      <c r="A55" s="10" t="s">
        <v>47</v>
      </c>
      <c r="B55" s="10" t="s">
        <v>59</v>
      </c>
      <c r="C55" s="10" t="s">
        <v>65</v>
      </c>
      <c r="D55" s="10"/>
      <c r="E55" s="10"/>
      <c r="F55" s="10"/>
      <c r="G55" s="10"/>
      <c r="H55" s="10"/>
      <c r="I55" s="10"/>
      <c r="J55" s="10"/>
      <c r="K55" s="10"/>
      <c r="L55" s="10"/>
      <c r="M55" s="11"/>
      <c r="N55" s="11"/>
      <c r="O55" s="11"/>
      <c r="P55" s="10" t="s">
        <v>50</v>
      </c>
      <c r="Q55" s="12"/>
      <c r="R55" s="12"/>
      <c r="S55" s="13"/>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0">
        <v>1</v>
      </c>
      <c r="DL55" s="14">
        <f t="shared" si="0"/>
        <v>0</v>
      </c>
      <c r="DM55" s="15">
        <f t="shared" ref="DM55:DM56" si="105">DL55/DK55</f>
        <v>0</v>
      </c>
      <c r="DN55" s="15"/>
      <c r="DO55" s="15">
        <f t="shared" ref="DO55:DO56" si="106">AVERAGE(DM$55:DM$56)</f>
        <v>0</v>
      </c>
      <c r="DP55" s="10"/>
      <c r="DQ55" s="15">
        <f t="shared" ref="DQ55:DQ56" si="107">AVERAGE(DM$35:DM$66)</f>
        <v>0</v>
      </c>
      <c r="DR55" s="15"/>
      <c r="DS55" s="9">
        <f t="shared" ref="DS55:DS56" si="108">AVERAGE(DM$3:DM$435)</f>
        <v>4.5662100456621002E-2</v>
      </c>
      <c r="DT55" s="9"/>
    </row>
    <row r="56" spans="1:124" ht="15.75" hidden="1" customHeight="1" x14ac:dyDescent="0.25">
      <c r="A56" s="10" t="s">
        <v>47</v>
      </c>
      <c r="B56" s="10" t="s">
        <v>59</v>
      </c>
      <c r="C56" s="10" t="s">
        <v>65</v>
      </c>
      <c r="D56" s="10"/>
      <c r="E56" s="10"/>
      <c r="F56" s="10"/>
      <c r="G56" s="10"/>
      <c r="H56" s="10"/>
      <c r="I56" s="10"/>
      <c r="J56" s="10"/>
      <c r="K56" s="10"/>
      <c r="L56" s="10"/>
      <c r="M56" s="11"/>
      <c r="N56" s="11"/>
      <c r="O56" s="11"/>
      <c r="P56" s="10" t="s">
        <v>50</v>
      </c>
      <c r="Q56" s="12"/>
      <c r="R56" s="12"/>
      <c r="S56" s="13"/>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0">
        <v>1</v>
      </c>
      <c r="DL56" s="14">
        <f t="shared" si="0"/>
        <v>0</v>
      </c>
      <c r="DM56" s="15">
        <f t="shared" si="105"/>
        <v>0</v>
      </c>
      <c r="DN56" s="15"/>
      <c r="DO56" s="15">
        <f t="shared" si="106"/>
        <v>0</v>
      </c>
      <c r="DP56" s="10"/>
      <c r="DQ56" s="15">
        <f t="shared" si="107"/>
        <v>0</v>
      </c>
      <c r="DR56" s="15"/>
      <c r="DS56" s="9">
        <f t="shared" si="108"/>
        <v>4.5662100456621002E-2</v>
      </c>
      <c r="DT56" s="9"/>
    </row>
    <row r="57" spans="1:124" ht="15.75" hidden="1" customHeight="1" x14ac:dyDescent="0.25">
      <c r="A57" s="10" t="s">
        <v>47</v>
      </c>
      <c r="B57" s="10" t="s">
        <v>59</v>
      </c>
      <c r="C57" s="10" t="s">
        <v>65</v>
      </c>
      <c r="D57" s="10"/>
      <c r="E57" s="10"/>
      <c r="F57" s="10"/>
      <c r="G57" s="10"/>
      <c r="H57" s="10"/>
      <c r="I57" s="10"/>
      <c r="J57" s="10"/>
      <c r="K57" s="10"/>
      <c r="L57" s="10"/>
      <c r="M57" s="11"/>
      <c r="N57" s="11"/>
      <c r="O57" s="11"/>
      <c r="P57" s="10" t="s">
        <v>51</v>
      </c>
      <c r="Q57" s="12"/>
      <c r="R57" s="12"/>
      <c r="S57" s="13"/>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0">
        <v>1</v>
      </c>
      <c r="DL57" s="14">
        <f t="shared" si="0"/>
        <v>0</v>
      </c>
      <c r="DM57" s="15"/>
      <c r="DN57" s="15">
        <f t="shared" ref="DN57:DN58" si="109">(DL57/DK57)</f>
        <v>0</v>
      </c>
      <c r="DO57" s="10"/>
      <c r="DP57" s="15">
        <f t="shared" ref="DP57:DP58" si="110">AVERAGE(DN$57:DN$58)</f>
        <v>0</v>
      </c>
      <c r="DQ57" s="15"/>
      <c r="DR57" s="15">
        <f t="shared" ref="DR57:DR58" si="111">AVERAGE(DN$35:DN$66)</f>
        <v>0</v>
      </c>
      <c r="DS57" s="9"/>
      <c r="DT57" s="9">
        <f t="shared" ref="DT57:DT58" si="112">AVERAGE(DN$3:DN$435)</f>
        <v>2.336448598130841E-2</v>
      </c>
    </row>
    <row r="58" spans="1:124" ht="15.75" hidden="1" customHeight="1" x14ac:dyDescent="0.25">
      <c r="A58" s="10" t="s">
        <v>47</v>
      </c>
      <c r="B58" s="10" t="s">
        <v>59</v>
      </c>
      <c r="C58" s="10" t="s">
        <v>65</v>
      </c>
      <c r="D58" s="10"/>
      <c r="E58" s="10"/>
      <c r="F58" s="10"/>
      <c r="G58" s="10"/>
      <c r="H58" s="10"/>
      <c r="I58" s="10"/>
      <c r="J58" s="10"/>
      <c r="K58" s="10"/>
      <c r="L58" s="10"/>
      <c r="M58" s="11"/>
      <c r="N58" s="11"/>
      <c r="O58" s="11"/>
      <c r="P58" s="10" t="s">
        <v>51</v>
      </c>
      <c r="Q58" s="12"/>
      <c r="R58" s="12"/>
      <c r="S58" s="13"/>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0">
        <v>1</v>
      </c>
      <c r="DL58" s="14">
        <f t="shared" si="0"/>
        <v>0</v>
      </c>
      <c r="DM58" s="15"/>
      <c r="DN58" s="15">
        <f t="shared" si="109"/>
        <v>0</v>
      </c>
      <c r="DO58" s="10"/>
      <c r="DP58" s="15">
        <f t="shared" si="110"/>
        <v>0</v>
      </c>
      <c r="DQ58" s="15"/>
      <c r="DR58" s="15">
        <f t="shared" si="111"/>
        <v>0</v>
      </c>
      <c r="DS58" s="9"/>
      <c r="DT58" s="9">
        <f t="shared" si="112"/>
        <v>2.336448598130841E-2</v>
      </c>
    </row>
    <row r="59" spans="1:124" ht="15.75" hidden="1" customHeight="1" x14ac:dyDescent="0.25">
      <c r="A59" s="10" t="s">
        <v>47</v>
      </c>
      <c r="B59" s="10" t="s">
        <v>59</v>
      </c>
      <c r="C59" s="10" t="s">
        <v>66</v>
      </c>
      <c r="D59" s="10"/>
      <c r="E59" s="10"/>
      <c r="F59" s="10"/>
      <c r="G59" s="10"/>
      <c r="H59" s="10"/>
      <c r="I59" s="10"/>
      <c r="J59" s="10"/>
      <c r="K59" s="10"/>
      <c r="L59" s="10"/>
      <c r="M59" s="11"/>
      <c r="N59" s="11"/>
      <c r="O59" s="11"/>
      <c r="P59" s="10" t="s">
        <v>50</v>
      </c>
      <c r="Q59" s="12"/>
      <c r="R59" s="12"/>
      <c r="S59" s="13"/>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0">
        <v>1</v>
      </c>
      <c r="DL59" s="14">
        <f t="shared" si="0"/>
        <v>0</v>
      </c>
      <c r="DM59" s="15">
        <f t="shared" ref="DM59:DM60" si="113">DL59/DK59</f>
        <v>0</v>
      </c>
      <c r="DN59" s="15"/>
      <c r="DO59" s="15">
        <f t="shared" ref="DO59:DO60" si="114">AVERAGE(DM$59:DM$60)</f>
        <v>0</v>
      </c>
      <c r="DP59" s="10"/>
      <c r="DQ59" s="15">
        <f t="shared" ref="DQ59:DQ60" si="115">AVERAGE(DM$35:DM$66)</f>
        <v>0</v>
      </c>
      <c r="DR59" s="15"/>
      <c r="DS59" s="9">
        <f t="shared" ref="DS59:DS60" si="116">AVERAGE(DM$3:DM$435)</f>
        <v>4.5662100456621002E-2</v>
      </c>
      <c r="DT59" s="9"/>
    </row>
    <row r="60" spans="1:124" ht="15.75" hidden="1" customHeight="1" x14ac:dyDescent="0.25">
      <c r="A60" s="10" t="s">
        <v>47</v>
      </c>
      <c r="B60" s="10" t="s">
        <v>59</v>
      </c>
      <c r="C60" s="10" t="s">
        <v>66</v>
      </c>
      <c r="D60" s="10"/>
      <c r="E60" s="10"/>
      <c r="F60" s="10"/>
      <c r="G60" s="10"/>
      <c r="H60" s="10"/>
      <c r="I60" s="10"/>
      <c r="J60" s="10"/>
      <c r="K60" s="10"/>
      <c r="L60" s="10"/>
      <c r="M60" s="11"/>
      <c r="N60" s="11"/>
      <c r="O60" s="11"/>
      <c r="P60" s="10" t="s">
        <v>50</v>
      </c>
      <c r="Q60" s="12"/>
      <c r="R60" s="12"/>
      <c r="S60" s="13"/>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0">
        <v>1</v>
      </c>
      <c r="DL60" s="14">
        <f t="shared" si="0"/>
        <v>0</v>
      </c>
      <c r="DM60" s="15">
        <f t="shared" si="113"/>
        <v>0</v>
      </c>
      <c r="DN60" s="15"/>
      <c r="DO60" s="15">
        <f t="shared" si="114"/>
        <v>0</v>
      </c>
      <c r="DP60" s="10"/>
      <c r="DQ60" s="15">
        <f t="shared" si="115"/>
        <v>0</v>
      </c>
      <c r="DR60" s="15"/>
      <c r="DS60" s="9">
        <f t="shared" si="116"/>
        <v>4.5662100456621002E-2</v>
      </c>
      <c r="DT60" s="9"/>
    </row>
    <row r="61" spans="1:124" ht="15.75" hidden="1" customHeight="1" x14ac:dyDescent="0.25">
      <c r="A61" s="10" t="s">
        <v>47</v>
      </c>
      <c r="B61" s="10" t="s">
        <v>59</v>
      </c>
      <c r="C61" s="10" t="s">
        <v>66</v>
      </c>
      <c r="D61" s="10"/>
      <c r="E61" s="10"/>
      <c r="F61" s="10"/>
      <c r="G61" s="10"/>
      <c r="H61" s="10"/>
      <c r="I61" s="10"/>
      <c r="J61" s="10"/>
      <c r="K61" s="10"/>
      <c r="L61" s="10"/>
      <c r="M61" s="11"/>
      <c r="N61" s="11"/>
      <c r="O61" s="11"/>
      <c r="P61" s="10" t="s">
        <v>51</v>
      </c>
      <c r="Q61" s="12"/>
      <c r="R61" s="12"/>
      <c r="S61" s="13"/>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0">
        <v>1</v>
      </c>
      <c r="DL61" s="14">
        <f t="shared" si="0"/>
        <v>0</v>
      </c>
      <c r="DM61" s="15"/>
      <c r="DN61" s="15">
        <f t="shared" ref="DN61:DN62" si="117">(DL61/DK61)</f>
        <v>0</v>
      </c>
      <c r="DO61" s="10"/>
      <c r="DP61" s="15">
        <f t="shared" ref="DP61:DP62" si="118">AVERAGE(DN$61:DN$62)</f>
        <v>0</v>
      </c>
      <c r="DQ61" s="15"/>
      <c r="DR61" s="15">
        <f t="shared" ref="DR61:DR62" si="119">AVERAGE(DN$35:DN$66)</f>
        <v>0</v>
      </c>
      <c r="DS61" s="9"/>
      <c r="DT61" s="9">
        <f t="shared" ref="DT61:DT62" si="120">AVERAGE(DN$3:DN$435)</f>
        <v>2.336448598130841E-2</v>
      </c>
    </row>
    <row r="62" spans="1:124" ht="15.75" hidden="1" customHeight="1" x14ac:dyDescent="0.25">
      <c r="A62" s="10" t="s">
        <v>47</v>
      </c>
      <c r="B62" s="10" t="s">
        <v>59</v>
      </c>
      <c r="C62" s="10" t="s">
        <v>66</v>
      </c>
      <c r="D62" s="10"/>
      <c r="E62" s="10"/>
      <c r="F62" s="10"/>
      <c r="G62" s="10"/>
      <c r="H62" s="10"/>
      <c r="I62" s="10"/>
      <c r="J62" s="10"/>
      <c r="K62" s="10"/>
      <c r="L62" s="10"/>
      <c r="M62" s="11"/>
      <c r="N62" s="11"/>
      <c r="O62" s="11"/>
      <c r="P62" s="10" t="s">
        <v>51</v>
      </c>
      <c r="Q62" s="12"/>
      <c r="R62" s="12"/>
      <c r="S62" s="13"/>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0">
        <v>1</v>
      </c>
      <c r="DL62" s="14">
        <f t="shared" si="0"/>
        <v>0</v>
      </c>
      <c r="DM62" s="15"/>
      <c r="DN62" s="15">
        <f t="shared" si="117"/>
        <v>0</v>
      </c>
      <c r="DO62" s="10"/>
      <c r="DP62" s="15">
        <f t="shared" si="118"/>
        <v>0</v>
      </c>
      <c r="DQ62" s="15"/>
      <c r="DR62" s="15">
        <f t="shared" si="119"/>
        <v>0</v>
      </c>
      <c r="DS62" s="9"/>
      <c r="DT62" s="9">
        <f t="shared" si="120"/>
        <v>2.336448598130841E-2</v>
      </c>
    </row>
    <row r="63" spans="1:124" ht="15.75" hidden="1" customHeight="1" x14ac:dyDescent="0.25">
      <c r="A63" s="10" t="s">
        <v>47</v>
      </c>
      <c r="B63" s="10" t="s">
        <v>59</v>
      </c>
      <c r="C63" s="10" t="s">
        <v>67</v>
      </c>
      <c r="D63" s="10"/>
      <c r="E63" s="10"/>
      <c r="F63" s="10"/>
      <c r="G63" s="10"/>
      <c r="H63" s="10"/>
      <c r="I63" s="10"/>
      <c r="J63" s="10"/>
      <c r="K63" s="10"/>
      <c r="L63" s="10"/>
      <c r="M63" s="11"/>
      <c r="N63" s="11"/>
      <c r="O63" s="11"/>
      <c r="P63" s="10" t="s">
        <v>50</v>
      </c>
      <c r="Q63" s="12"/>
      <c r="R63" s="12"/>
      <c r="S63" s="13"/>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0">
        <v>1</v>
      </c>
      <c r="DL63" s="14">
        <f t="shared" si="0"/>
        <v>0</v>
      </c>
      <c r="DM63" s="15">
        <f t="shared" ref="DM63:DM64" si="121">DL63/DK63</f>
        <v>0</v>
      </c>
      <c r="DN63" s="15"/>
      <c r="DO63" s="15">
        <f t="shared" ref="DO63:DO64" si="122">AVERAGE(DM$63:DM$64)</f>
        <v>0</v>
      </c>
      <c r="DP63" s="10"/>
      <c r="DQ63" s="15">
        <f t="shared" ref="DQ63:DQ64" si="123">AVERAGE(DM$35:DM$66)</f>
        <v>0</v>
      </c>
      <c r="DR63" s="15"/>
      <c r="DS63" s="9">
        <f t="shared" ref="DS63:DS64" si="124">AVERAGE(DM$3:DM$435)</f>
        <v>4.5662100456621002E-2</v>
      </c>
      <c r="DT63" s="9"/>
    </row>
    <row r="64" spans="1:124" ht="15.75" hidden="1" customHeight="1" x14ac:dyDescent="0.25">
      <c r="A64" s="10" t="s">
        <v>47</v>
      </c>
      <c r="B64" s="10" t="s">
        <v>59</v>
      </c>
      <c r="C64" s="10" t="s">
        <v>67</v>
      </c>
      <c r="D64" s="10"/>
      <c r="E64" s="10"/>
      <c r="F64" s="10"/>
      <c r="G64" s="10"/>
      <c r="H64" s="10"/>
      <c r="I64" s="10"/>
      <c r="J64" s="10"/>
      <c r="K64" s="10"/>
      <c r="L64" s="10"/>
      <c r="M64" s="11"/>
      <c r="N64" s="11"/>
      <c r="O64" s="11"/>
      <c r="P64" s="10" t="s">
        <v>50</v>
      </c>
      <c r="Q64" s="12"/>
      <c r="R64" s="12"/>
      <c r="S64" s="13"/>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0">
        <v>1</v>
      </c>
      <c r="DL64" s="14">
        <f t="shared" si="0"/>
        <v>0</v>
      </c>
      <c r="DM64" s="15">
        <f t="shared" si="121"/>
        <v>0</v>
      </c>
      <c r="DN64" s="15"/>
      <c r="DO64" s="15">
        <f t="shared" si="122"/>
        <v>0</v>
      </c>
      <c r="DP64" s="10"/>
      <c r="DQ64" s="15">
        <f t="shared" si="123"/>
        <v>0</v>
      </c>
      <c r="DR64" s="15"/>
      <c r="DS64" s="9">
        <f t="shared" si="124"/>
        <v>4.5662100456621002E-2</v>
      </c>
      <c r="DT64" s="9"/>
    </row>
    <row r="65" spans="1:124" ht="15.75" hidden="1" customHeight="1" x14ac:dyDescent="0.25">
      <c r="A65" s="10" t="s">
        <v>47</v>
      </c>
      <c r="B65" s="10" t="s">
        <v>59</v>
      </c>
      <c r="C65" s="10" t="s">
        <v>67</v>
      </c>
      <c r="D65" s="10"/>
      <c r="E65" s="10"/>
      <c r="F65" s="10"/>
      <c r="G65" s="10"/>
      <c r="H65" s="10"/>
      <c r="I65" s="10"/>
      <c r="J65" s="10"/>
      <c r="K65" s="10"/>
      <c r="L65" s="10"/>
      <c r="M65" s="11"/>
      <c r="N65" s="11"/>
      <c r="O65" s="11"/>
      <c r="P65" s="10" t="s">
        <v>51</v>
      </c>
      <c r="Q65" s="12"/>
      <c r="R65" s="12"/>
      <c r="S65" s="13"/>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0">
        <v>1</v>
      </c>
      <c r="DL65" s="14">
        <f t="shared" si="0"/>
        <v>0</v>
      </c>
      <c r="DM65" s="15"/>
      <c r="DN65" s="15">
        <f t="shared" ref="DN65:DN66" si="125">(DL65/DK65)</f>
        <v>0</v>
      </c>
      <c r="DO65" s="10"/>
      <c r="DP65" s="15">
        <f t="shared" ref="DP65:DP66" si="126">AVERAGE(DN$65:DN$66)</f>
        <v>0</v>
      </c>
      <c r="DQ65" s="15"/>
      <c r="DR65" s="15">
        <f t="shared" ref="DR65:DR66" si="127">AVERAGE(DN$35:DN$66)</f>
        <v>0</v>
      </c>
      <c r="DS65" s="9"/>
      <c r="DT65" s="9">
        <f t="shared" ref="DT65:DT66" si="128">AVERAGE(DN$3:DN$435)</f>
        <v>2.336448598130841E-2</v>
      </c>
    </row>
    <row r="66" spans="1:124" ht="15.75" hidden="1" customHeight="1" x14ac:dyDescent="0.25">
      <c r="A66" s="10" t="s">
        <v>47</v>
      </c>
      <c r="B66" s="10" t="s">
        <v>59</v>
      </c>
      <c r="C66" s="10" t="s">
        <v>67</v>
      </c>
      <c r="D66" s="10"/>
      <c r="E66" s="10"/>
      <c r="F66" s="10"/>
      <c r="G66" s="10"/>
      <c r="H66" s="10"/>
      <c r="I66" s="10"/>
      <c r="J66" s="10"/>
      <c r="K66" s="10"/>
      <c r="L66" s="10"/>
      <c r="M66" s="11"/>
      <c r="N66" s="11"/>
      <c r="O66" s="11"/>
      <c r="P66" s="10" t="s">
        <v>51</v>
      </c>
      <c r="Q66" s="12"/>
      <c r="R66" s="12"/>
      <c r="S66" s="13"/>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0">
        <v>1</v>
      </c>
      <c r="DL66" s="14">
        <f t="shared" si="0"/>
        <v>0</v>
      </c>
      <c r="DM66" s="15"/>
      <c r="DN66" s="15">
        <f t="shared" si="125"/>
        <v>0</v>
      </c>
      <c r="DO66" s="10"/>
      <c r="DP66" s="15">
        <f t="shared" si="126"/>
        <v>0</v>
      </c>
      <c r="DQ66" s="15"/>
      <c r="DR66" s="15">
        <f t="shared" si="127"/>
        <v>0</v>
      </c>
      <c r="DS66" s="9"/>
      <c r="DT66" s="9">
        <f t="shared" si="128"/>
        <v>2.336448598130841E-2</v>
      </c>
    </row>
    <row r="67" spans="1:124" ht="15.75" hidden="1" customHeight="1" x14ac:dyDescent="0.25">
      <c r="A67" s="16" t="s">
        <v>47</v>
      </c>
      <c r="B67" s="16" t="s">
        <v>68</v>
      </c>
      <c r="C67" s="16" t="s">
        <v>69</v>
      </c>
      <c r="D67" s="16"/>
      <c r="E67" s="16"/>
      <c r="F67" s="16"/>
      <c r="G67" s="16"/>
      <c r="H67" s="16"/>
      <c r="I67" s="16"/>
      <c r="J67" s="16"/>
      <c r="K67" s="16"/>
      <c r="L67" s="16"/>
      <c r="M67" s="17"/>
      <c r="N67" s="17"/>
      <c r="O67" s="17"/>
      <c r="P67" s="16" t="s">
        <v>50</v>
      </c>
      <c r="Q67" s="18"/>
      <c r="R67" s="18"/>
      <c r="S67" s="19"/>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6">
        <v>1</v>
      </c>
      <c r="DL67" s="16">
        <f t="shared" si="0"/>
        <v>0</v>
      </c>
      <c r="DM67" s="20">
        <f t="shared" ref="DM67:DM68" si="129">DL67/DK67</f>
        <v>0</v>
      </c>
      <c r="DN67" s="18"/>
      <c r="DO67" s="20">
        <f t="shared" ref="DO67:DO68" si="130">AVERAGE(DM$67:DM$68)</f>
        <v>0</v>
      </c>
      <c r="DP67" s="18"/>
      <c r="DQ67" s="20">
        <f t="shared" ref="DQ67:DQ68" si="131">AVERAGE(DM$67:DM$78)</f>
        <v>0</v>
      </c>
      <c r="DR67" s="18"/>
      <c r="DS67" s="20">
        <f t="shared" ref="DS67:DS68" si="132">AVERAGE(DM$3:DM$435)</f>
        <v>4.5662100456621002E-2</v>
      </c>
      <c r="DT67" s="20"/>
    </row>
    <row r="68" spans="1:124" ht="15.75" hidden="1" customHeight="1" x14ac:dyDescent="0.25">
      <c r="A68" s="16" t="s">
        <v>47</v>
      </c>
      <c r="B68" s="16" t="s">
        <v>68</v>
      </c>
      <c r="C68" s="16" t="s">
        <v>69</v>
      </c>
      <c r="D68" s="16"/>
      <c r="E68" s="16"/>
      <c r="F68" s="16"/>
      <c r="G68" s="16"/>
      <c r="H68" s="16"/>
      <c r="I68" s="16"/>
      <c r="J68" s="16"/>
      <c r="K68" s="16"/>
      <c r="L68" s="16"/>
      <c r="M68" s="17"/>
      <c r="N68" s="17"/>
      <c r="O68" s="17"/>
      <c r="P68" s="16" t="s">
        <v>50</v>
      </c>
      <c r="Q68" s="18"/>
      <c r="R68" s="18"/>
      <c r="S68" s="19"/>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6">
        <v>1</v>
      </c>
      <c r="DL68" s="16">
        <f t="shared" si="0"/>
        <v>0</v>
      </c>
      <c r="DM68" s="20">
        <f t="shared" si="129"/>
        <v>0</v>
      </c>
      <c r="DN68" s="18"/>
      <c r="DO68" s="20">
        <f t="shared" si="130"/>
        <v>0</v>
      </c>
      <c r="DP68" s="18"/>
      <c r="DQ68" s="20">
        <f t="shared" si="131"/>
        <v>0</v>
      </c>
      <c r="DR68" s="18"/>
      <c r="DS68" s="20">
        <f t="shared" si="132"/>
        <v>4.5662100456621002E-2</v>
      </c>
      <c r="DT68" s="20"/>
    </row>
    <row r="69" spans="1:124" ht="15.75" hidden="1" customHeight="1" x14ac:dyDescent="0.25">
      <c r="A69" s="16" t="s">
        <v>47</v>
      </c>
      <c r="B69" s="16" t="s">
        <v>68</v>
      </c>
      <c r="C69" s="16" t="s">
        <v>69</v>
      </c>
      <c r="D69" s="16"/>
      <c r="E69" s="16"/>
      <c r="F69" s="16"/>
      <c r="G69" s="16"/>
      <c r="H69" s="16"/>
      <c r="I69" s="16"/>
      <c r="J69" s="16"/>
      <c r="K69" s="16"/>
      <c r="L69" s="16"/>
      <c r="M69" s="17"/>
      <c r="N69" s="17"/>
      <c r="O69" s="17"/>
      <c r="P69" s="16" t="s">
        <v>51</v>
      </c>
      <c r="Q69" s="18"/>
      <c r="R69" s="18"/>
      <c r="S69" s="19"/>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6">
        <v>1</v>
      </c>
      <c r="DL69" s="16">
        <f t="shared" si="0"/>
        <v>0</v>
      </c>
      <c r="DM69" s="20"/>
      <c r="DN69" s="20">
        <f t="shared" ref="DN69:DN70" si="133">DL69/DK69</f>
        <v>0</v>
      </c>
      <c r="DO69" s="18"/>
      <c r="DP69" s="20">
        <f t="shared" ref="DP69:DP70" si="134">AVERAGE(DN$69:DN$70)</f>
        <v>0</v>
      </c>
      <c r="DQ69" s="20"/>
      <c r="DR69" s="20">
        <f t="shared" ref="DR69:DR70" si="135">AVERAGE(DN$67:DN$78)</f>
        <v>0</v>
      </c>
      <c r="DS69" s="20"/>
      <c r="DT69" s="20">
        <f t="shared" ref="DT69:DT70" si="136">AVERAGE(DN$3:DN$435)</f>
        <v>2.336448598130841E-2</v>
      </c>
    </row>
    <row r="70" spans="1:124" ht="15.75" hidden="1" customHeight="1" x14ac:dyDescent="0.25">
      <c r="A70" s="16" t="s">
        <v>47</v>
      </c>
      <c r="B70" s="16" t="s">
        <v>68</v>
      </c>
      <c r="C70" s="16" t="s">
        <v>69</v>
      </c>
      <c r="D70" s="16"/>
      <c r="E70" s="16"/>
      <c r="F70" s="16"/>
      <c r="G70" s="16"/>
      <c r="H70" s="16"/>
      <c r="I70" s="16"/>
      <c r="J70" s="16"/>
      <c r="K70" s="16"/>
      <c r="L70" s="16"/>
      <c r="M70" s="17"/>
      <c r="N70" s="17"/>
      <c r="O70" s="17"/>
      <c r="P70" s="16" t="s">
        <v>51</v>
      </c>
      <c r="Q70" s="18"/>
      <c r="R70" s="18"/>
      <c r="S70" s="19"/>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6">
        <v>1</v>
      </c>
      <c r="DL70" s="16">
        <f t="shared" si="0"/>
        <v>0</v>
      </c>
      <c r="DM70" s="20"/>
      <c r="DN70" s="20">
        <f t="shared" si="133"/>
        <v>0</v>
      </c>
      <c r="DO70" s="18"/>
      <c r="DP70" s="20">
        <f t="shared" si="134"/>
        <v>0</v>
      </c>
      <c r="DQ70" s="20"/>
      <c r="DR70" s="20">
        <f t="shared" si="135"/>
        <v>0</v>
      </c>
      <c r="DS70" s="20"/>
      <c r="DT70" s="20">
        <f t="shared" si="136"/>
        <v>2.336448598130841E-2</v>
      </c>
    </row>
    <row r="71" spans="1:124" ht="15.75" hidden="1" customHeight="1" x14ac:dyDescent="0.25">
      <c r="A71" s="16" t="s">
        <v>47</v>
      </c>
      <c r="B71" s="16" t="s">
        <v>68</v>
      </c>
      <c r="C71" s="16" t="s">
        <v>70</v>
      </c>
      <c r="D71" s="16"/>
      <c r="E71" s="16"/>
      <c r="F71" s="16"/>
      <c r="G71" s="16"/>
      <c r="H71" s="16"/>
      <c r="I71" s="16"/>
      <c r="J71" s="16"/>
      <c r="K71" s="16"/>
      <c r="L71" s="16"/>
      <c r="M71" s="17"/>
      <c r="N71" s="17"/>
      <c r="O71" s="17"/>
      <c r="P71" s="16" t="s">
        <v>50</v>
      </c>
      <c r="Q71" s="18"/>
      <c r="R71" s="18"/>
      <c r="S71" s="19"/>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6">
        <v>1</v>
      </c>
      <c r="DL71" s="16">
        <f t="shared" si="0"/>
        <v>0</v>
      </c>
      <c r="DM71" s="20">
        <f t="shared" ref="DM71:DM72" si="137">DL71/DK71</f>
        <v>0</v>
      </c>
      <c r="DN71" s="20"/>
      <c r="DO71" s="20">
        <f t="shared" ref="DO71:DO72" si="138">AVERAGE(DM$71:DM$72)</f>
        <v>0</v>
      </c>
      <c r="DP71" s="18"/>
      <c r="DQ71" s="20">
        <f t="shared" ref="DQ71:DQ72" si="139">AVERAGE(DM$67:DM$78)</f>
        <v>0</v>
      </c>
      <c r="DR71" s="20"/>
      <c r="DS71" s="20">
        <f t="shared" ref="DS71:DS72" si="140">AVERAGE(DM$3:DM$435)</f>
        <v>4.5662100456621002E-2</v>
      </c>
      <c r="DT71" s="20"/>
    </row>
    <row r="72" spans="1:124" ht="15.75" hidden="1" customHeight="1" x14ac:dyDescent="0.25">
      <c r="A72" s="16" t="s">
        <v>47</v>
      </c>
      <c r="B72" s="16" t="s">
        <v>68</v>
      </c>
      <c r="C72" s="16" t="s">
        <v>70</v>
      </c>
      <c r="D72" s="16"/>
      <c r="E72" s="16"/>
      <c r="F72" s="16"/>
      <c r="G72" s="16"/>
      <c r="H72" s="16"/>
      <c r="I72" s="16"/>
      <c r="J72" s="16"/>
      <c r="K72" s="16"/>
      <c r="L72" s="16"/>
      <c r="M72" s="17"/>
      <c r="N72" s="17"/>
      <c r="O72" s="17"/>
      <c r="P72" s="16" t="s">
        <v>50</v>
      </c>
      <c r="Q72" s="18"/>
      <c r="R72" s="18"/>
      <c r="S72" s="19"/>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6">
        <v>1</v>
      </c>
      <c r="DL72" s="16">
        <f t="shared" si="0"/>
        <v>0</v>
      </c>
      <c r="DM72" s="20">
        <f t="shared" si="137"/>
        <v>0</v>
      </c>
      <c r="DN72" s="20"/>
      <c r="DO72" s="20">
        <f t="shared" si="138"/>
        <v>0</v>
      </c>
      <c r="DP72" s="18"/>
      <c r="DQ72" s="20">
        <f t="shared" si="139"/>
        <v>0</v>
      </c>
      <c r="DR72" s="20"/>
      <c r="DS72" s="20">
        <f t="shared" si="140"/>
        <v>4.5662100456621002E-2</v>
      </c>
      <c r="DT72" s="20"/>
    </row>
    <row r="73" spans="1:124" ht="15.75" hidden="1" customHeight="1" x14ac:dyDescent="0.25">
      <c r="A73" s="16" t="s">
        <v>47</v>
      </c>
      <c r="B73" s="16" t="s">
        <v>68</v>
      </c>
      <c r="C73" s="16" t="s">
        <v>70</v>
      </c>
      <c r="D73" s="16"/>
      <c r="E73" s="16"/>
      <c r="F73" s="16"/>
      <c r="G73" s="16"/>
      <c r="H73" s="16"/>
      <c r="I73" s="16"/>
      <c r="J73" s="16"/>
      <c r="K73" s="16"/>
      <c r="L73" s="16"/>
      <c r="M73" s="17"/>
      <c r="N73" s="17"/>
      <c r="O73" s="17"/>
      <c r="P73" s="16" t="s">
        <v>51</v>
      </c>
      <c r="Q73" s="18"/>
      <c r="R73" s="18"/>
      <c r="S73" s="19"/>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6">
        <v>1</v>
      </c>
      <c r="DL73" s="16">
        <f t="shared" si="0"/>
        <v>0</v>
      </c>
      <c r="DM73" s="20"/>
      <c r="DN73" s="20">
        <f t="shared" ref="DN73:DN74" si="141">DL73/DK73</f>
        <v>0</v>
      </c>
      <c r="DO73" s="18"/>
      <c r="DP73" s="20">
        <f t="shared" ref="DP73:DP74" si="142">AVERAGE(DN$73:DN$74)</f>
        <v>0</v>
      </c>
      <c r="DQ73" s="20"/>
      <c r="DR73" s="20">
        <f t="shared" ref="DR73:DR74" si="143">AVERAGE(DN$67:DN$78)</f>
        <v>0</v>
      </c>
      <c r="DS73" s="20"/>
      <c r="DT73" s="20">
        <f t="shared" ref="DT73:DT74" si="144">AVERAGE(DN$3:DN$435)</f>
        <v>2.336448598130841E-2</v>
      </c>
    </row>
    <row r="74" spans="1:124" ht="15.75" hidden="1" customHeight="1" x14ac:dyDescent="0.25">
      <c r="A74" s="16" t="s">
        <v>47</v>
      </c>
      <c r="B74" s="16" t="s">
        <v>68</v>
      </c>
      <c r="C74" s="16" t="s">
        <v>70</v>
      </c>
      <c r="D74" s="16"/>
      <c r="E74" s="16"/>
      <c r="F74" s="16"/>
      <c r="G74" s="16"/>
      <c r="H74" s="16"/>
      <c r="I74" s="16"/>
      <c r="J74" s="16"/>
      <c r="K74" s="16"/>
      <c r="L74" s="16"/>
      <c r="M74" s="17"/>
      <c r="N74" s="17"/>
      <c r="O74" s="17"/>
      <c r="P74" s="16" t="s">
        <v>51</v>
      </c>
      <c r="Q74" s="18"/>
      <c r="R74" s="18"/>
      <c r="S74" s="19"/>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6">
        <v>1</v>
      </c>
      <c r="DL74" s="16">
        <f t="shared" si="0"/>
        <v>0</v>
      </c>
      <c r="DM74" s="20"/>
      <c r="DN74" s="20">
        <f t="shared" si="141"/>
        <v>0</v>
      </c>
      <c r="DO74" s="18"/>
      <c r="DP74" s="20">
        <f t="shared" si="142"/>
        <v>0</v>
      </c>
      <c r="DQ74" s="20"/>
      <c r="DR74" s="20">
        <f t="shared" si="143"/>
        <v>0</v>
      </c>
      <c r="DS74" s="20"/>
      <c r="DT74" s="20">
        <f t="shared" si="144"/>
        <v>2.336448598130841E-2</v>
      </c>
    </row>
    <row r="75" spans="1:124" ht="15.75" hidden="1" customHeight="1" x14ac:dyDescent="0.25">
      <c r="A75" s="16" t="s">
        <v>47</v>
      </c>
      <c r="B75" s="16" t="s">
        <v>68</v>
      </c>
      <c r="C75" s="16" t="s">
        <v>71</v>
      </c>
      <c r="D75" s="16"/>
      <c r="E75" s="16"/>
      <c r="F75" s="16"/>
      <c r="G75" s="16"/>
      <c r="H75" s="16"/>
      <c r="I75" s="16"/>
      <c r="J75" s="16"/>
      <c r="K75" s="16"/>
      <c r="L75" s="16"/>
      <c r="M75" s="17"/>
      <c r="N75" s="17"/>
      <c r="O75" s="17"/>
      <c r="P75" s="16" t="s">
        <v>50</v>
      </c>
      <c r="Q75" s="18"/>
      <c r="R75" s="18"/>
      <c r="S75" s="19"/>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6">
        <v>1</v>
      </c>
      <c r="DL75" s="16">
        <f t="shared" si="0"/>
        <v>0</v>
      </c>
      <c r="DM75" s="20">
        <f t="shared" ref="DM75:DM76" si="145">DL75/DK75</f>
        <v>0</v>
      </c>
      <c r="DN75" s="20"/>
      <c r="DO75" s="20">
        <f t="shared" ref="DO75:DO76" si="146">AVERAGE(DM$75:DM$76)</f>
        <v>0</v>
      </c>
      <c r="DP75" s="18"/>
      <c r="DQ75" s="20">
        <f t="shared" ref="DQ75:DQ76" si="147">AVERAGE(DM$67:DM$78)</f>
        <v>0</v>
      </c>
      <c r="DR75" s="20"/>
      <c r="DS75" s="20">
        <f t="shared" ref="DS75:DS76" si="148">AVERAGE(DM$3:DM$435)</f>
        <v>4.5662100456621002E-2</v>
      </c>
      <c r="DT75" s="20"/>
    </row>
    <row r="76" spans="1:124" ht="15.75" hidden="1" customHeight="1" x14ac:dyDescent="0.25">
      <c r="A76" s="16" t="s">
        <v>47</v>
      </c>
      <c r="B76" s="16" t="s">
        <v>68</v>
      </c>
      <c r="C76" s="16" t="s">
        <v>71</v>
      </c>
      <c r="D76" s="16"/>
      <c r="E76" s="16"/>
      <c r="F76" s="16"/>
      <c r="G76" s="16"/>
      <c r="H76" s="16"/>
      <c r="I76" s="16"/>
      <c r="J76" s="16"/>
      <c r="K76" s="16"/>
      <c r="L76" s="16"/>
      <c r="M76" s="17"/>
      <c r="N76" s="17"/>
      <c r="O76" s="17"/>
      <c r="P76" s="16" t="s">
        <v>50</v>
      </c>
      <c r="Q76" s="18"/>
      <c r="R76" s="18"/>
      <c r="S76" s="19"/>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6">
        <v>1</v>
      </c>
      <c r="DL76" s="16">
        <f t="shared" si="0"/>
        <v>0</v>
      </c>
      <c r="DM76" s="20">
        <f t="shared" si="145"/>
        <v>0</v>
      </c>
      <c r="DN76" s="20"/>
      <c r="DO76" s="20">
        <f t="shared" si="146"/>
        <v>0</v>
      </c>
      <c r="DP76" s="18"/>
      <c r="DQ76" s="20">
        <f t="shared" si="147"/>
        <v>0</v>
      </c>
      <c r="DR76" s="20"/>
      <c r="DS76" s="20">
        <f t="shared" si="148"/>
        <v>4.5662100456621002E-2</v>
      </c>
      <c r="DT76" s="20"/>
    </row>
    <row r="77" spans="1:124" ht="15.75" hidden="1" customHeight="1" x14ac:dyDescent="0.25">
      <c r="A77" s="16" t="s">
        <v>47</v>
      </c>
      <c r="B77" s="16" t="s">
        <v>68</v>
      </c>
      <c r="C77" s="16" t="s">
        <v>71</v>
      </c>
      <c r="D77" s="16"/>
      <c r="E77" s="16"/>
      <c r="F77" s="16"/>
      <c r="G77" s="16"/>
      <c r="H77" s="16"/>
      <c r="I77" s="16"/>
      <c r="J77" s="16"/>
      <c r="K77" s="16"/>
      <c r="L77" s="16"/>
      <c r="M77" s="17"/>
      <c r="N77" s="17"/>
      <c r="O77" s="17"/>
      <c r="P77" s="16" t="s">
        <v>51</v>
      </c>
      <c r="Q77" s="18"/>
      <c r="R77" s="18"/>
      <c r="S77" s="19"/>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6">
        <v>1</v>
      </c>
      <c r="DL77" s="16">
        <f t="shared" si="0"/>
        <v>0</v>
      </c>
      <c r="DM77" s="20"/>
      <c r="DN77" s="20">
        <f t="shared" ref="DN77:DN78" si="149">DL77/DK77</f>
        <v>0</v>
      </c>
      <c r="DO77" s="18"/>
      <c r="DP77" s="20">
        <f t="shared" ref="DP77:DP78" si="150">AVERAGE(DN$77:DN$78)</f>
        <v>0</v>
      </c>
      <c r="DQ77" s="20"/>
      <c r="DR77" s="20">
        <f t="shared" ref="DR77:DR78" si="151">AVERAGE(DN$67:DN$78)</f>
        <v>0</v>
      </c>
      <c r="DS77" s="20"/>
      <c r="DT77" s="20">
        <f t="shared" ref="DT77:DT78" si="152">AVERAGE(DN$3:DN$435)</f>
        <v>2.336448598130841E-2</v>
      </c>
    </row>
    <row r="78" spans="1:124" ht="15.75" hidden="1" customHeight="1" x14ac:dyDescent="0.25">
      <c r="A78" s="16" t="s">
        <v>47</v>
      </c>
      <c r="B78" s="16" t="s">
        <v>68</v>
      </c>
      <c r="C78" s="16" t="s">
        <v>71</v>
      </c>
      <c r="D78" s="16"/>
      <c r="E78" s="16"/>
      <c r="F78" s="16"/>
      <c r="G78" s="16"/>
      <c r="H78" s="16"/>
      <c r="I78" s="16"/>
      <c r="J78" s="16"/>
      <c r="K78" s="16"/>
      <c r="L78" s="16"/>
      <c r="M78" s="17"/>
      <c r="N78" s="17"/>
      <c r="O78" s="17"/>
      <c r="P78" s="16" t="s">
        <v>51</v>
      </c>
      <c r="Q78" s="18"/>
      <c r="R78" s="18"/>
      <c r="S78" s="19"/>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6">
        <v>1</v>
      </c>
      <c r="DL78" s="16">
        <f t="shared" si="0"/>
        <v>0</v>
      </c>
      <c r="DM78" s="20"/>
      <c r="DN78" s="20">
        <f t="shared" si="149"/>
        <v>0</v>
      </c>
      <c r="DO78" s="18"/>
      <c r="DP78" s="20">
        <f t="shared" si="150"/>
        <v>0</v>
      </c>
      <c r="DQ78" s="20"/>
      <c r="DR78" s="20">
        <f t="shared" si="151"/>
        <v>0</v>
      </c>
      <c r="DS78" s="20"/>
      <c r="DT78" s="20">
        <f t="shared" si="152"/>
        <v>2.336448598130841E-2</v>
      </c>
    </row>
    <row r="79" spans="1:124" ht="15.75" hidden="1" customHeight="1" x14ac:dyDescent="0.25">
      <c r="A79" s="21" t="s">
        <v>47</v>
      </c>
      <c r="B79" s="21" t="s">
        <v>72</v>
      </c>
      <c r="C79" s="21" t="s">
        <v>73</v>
      </c>
      <c r="D79" s="21"/>
      <c r="E79" s="21"/>
      <c r="F79" s="21"/>
      <c r="G79" s="21"/>
      <c r="H79" s="21"/>
      <c r="I79" s="21"/>
      <c r="J79" s="21"/>
      <c r="K79" s="21"/>
      <c r="L79" s="21"/>
      <c r="M79" s="22"/>
      <c r="N79" s="22"/>
      <c r="O79" s="22"/>
      <c r="P79" s="21" t="s">
        <v>50</v>
      </c>
      <c r="Q79" s="23"/>
      <c r="R79" s="23"/>
      <c r="S79" s="24"/>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1">
        <v>1</v>
      </c>
      <c r="DL79" s="21">
        <f t="shared" si="0"/>
        <v>0</v>
      </c>
      <c r="DM79" s="25">
        <f t="shared" ref="DM79:DM80" si="153">DL79/DK79</f>
        <v>0</v>
      </c>
      <c r="DN79" s="25"/>
      <c r="DO79" s="25">
        <f t="shared" ref="DO79:DO80" si="154">AVERAGE(DM$79:DM$80)</f>
        <v>0</v>
      </c>
      <c r="DP79" s="23"/>
      <c r="DQ79" s="25">
        <f t="shared" ref="DQ79:DQ80" si="155">AVERAGE(DM$79:DM$86)</f>
        <v>0</v>
      </c>
      <c r="DR79" s="23"/>
      <c r="DS79" s="25">
        <f t="shared" ref="DS79:DS80" si="156">AVERAGE(DM$3:DM$435)</f>
        <v>4.5662100456621002E-2</v>
      </c>
      <c r="DT79" s="25"/>
    </row>
    <row r="80" spans="1:124" ht="15.75" hidden="1" customHeight="1" x14ac:dyDescent="0.25">
      <c r="A80" s="21" t="s">
        <v>47</v>
      </c>
      <c r="B80" s="21" t="s">
        <v>72</v>
      </c>
      <c r="C80" s="21" t="s">
        <v>73</v>
      </c>
      <c r="D80" s="21"/>
      <c r="E80" s="21"/>
      <c r="F80" s="21"/>
      <c r="G80" s="21"/>
      <c r="H80" s="21"/>
      <c r="I80" s="21"/>
      <c r="J80" s="21"/>
      <c r="K80" s="21"/>
      <c r="L80" s="21"/>
      <c r="M80" s="22"/>
      <c r="N80" s="22"/>
      <c r="O80" s="22"/>
      <c r="P80" s="21" t="s">
        <v>50</v>
      </c>
      <c r="Q80" s="23"/>
      <c r="R80" s="23"/>
      <c r="S80" s="24"/>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1">
        <v>1</v>
      </c>
      <c r="DL80" s="21">
        <f t="shared" si="0"/>
        <v>0</v>
      </c>
      <c r="DM80" s="25">
        <f t="shared" si="153"/>
        <v>0</v>
      </c>
      <c r="DN80" s="25"/>
      <c r="DO80" s="25">
        <f t="shared" si="154"/>
        <v>0</v>
      </c>
      <c r="DP80" s="23"/>
      <c r="DQ80" s="25">
        <f t="shared" si="155"/>
        <v>0</v>
      </c>
      <c r="DR80" s="23"/>
      <c r="DS80" s="25">
        <f t="shared" si="156"/>
        <v>4.5662100456621002E-2</v>
      </c>
      <c r="DT80" s="25"/>
    </row>
    <row r="81" spans="1:124" ht="15.75" hidden="1" customHeight="1" x14ac:dyDescent="0.25">
      <c r="A81" s="21" t="s">
        <v>47</v>
      </c>
      <c r="B81" s="21" t="s">
        <v>72</v>
      </c>
      <c r="C81" s="21" t="s">
        <v>73</v>
      </c>
      <c r="D81" s="21"/>
      <c r="E81" s="21"/>
      <c r="F81" s="21"/>
      <c r="G81" s="21"/>
      <c r="H81" s="21"/>
      <c r="I81" s="21"/>
      <c r="J81" s="21"/>
      <c r="K81" s="21"/>
      <c r="L81" s="21"/>
      <c r="M81" s="22"/>
      <c r="N81" s="22"/>
      <c r="O81" s="22"/>
      <c r="P81" s="21" t="s">
        <v>51</v>
      </c>
      <c r="Q81" s="23"/>
      <c r="R81" s="23"/>
      <c r="S81" s="24"/>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1">
        <v>1</v>
      </c>
      <c r="DL81" s="21">
        <f t="shared" si="0"/>
        <v>0</v>
      </c>
      <c r="DM81" s="25"/>
      <c r="DN81" s="25">
        <f t="shared" ref="DN81:DN82" si="157">DL81/DK81</f>
        <v>0</v>
      </c>
      <c r="DO81" s="23"/>
      <c r="DP81" s="25">
        <f t="shared" ref="DP81:DP82" si="158">AVERAGE(DN$81:DN$82)</f>
        <v>0</v>
      </c>
      <c r="DQ81" s="25"/>
      <c r="DR81" s="25">
        <f t="shared" ref="DR81:DR82" si="159">AVERAGE(DN$79:DN$86)</f>
        <v>0</v>
      </c>
      <c r="DS81" s="25"/>
      <c r="DT81" s="25">
        <f t="shared" ref="DT81:DT82" si="160">AVERAGE(DN$3:DN$435)</f>
        <v>2.336448598130841E-2</v>
      </c>
    </row>
    <row r="82" spans="1:124" ht="15.75" hidden="1" customHeight="1" x14ac:dyDescent="0.25">
      <c r="A82" s="21" t="s">
        <v>47</v>
      </c>
      <c r="B82" s="21" t="s">
        <v>72</v>
      </c>
      <c r="C82" s="21" t="s">
        <v>73</v>
      </c>
      <c r="D82" s="21"/>
      <c r="E82" s="21"/>
      <c r="F82" s="21"/>
      <c r="G82" s="21"/>
      <c r="H82" s="21"/>
      <c r="I82" s="21"/>
      <c r="J82" s="21"/>
      <c r="K82" s="21"/>
      <c r="L82" s="21"/>
      <c r="M82" s="22"/>
      <c r="N82" s="22"/>
      <c r="O82" s="22"/>
      <c r="P82" s="21" t="s">
        <v>51</v>
      </c>
      <c r="Q82" s="23"/>
      <c r="R82" s="23"/>
      <c r="S82" s="24"/>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1">
        <v>1</v>
      </c>
      <c r="DL82" s="21">
        <f t="shared" si="0"/>
        <v>0</v>
      </c>
      <c r="DM82" s="25"/>
      <c r="DN82" s="25">
        <f t="shared" si="157"/>
        <v>0</v>
      </c>
      <c r="DO82" s="23"/>
      <c r="DP82" s="25">
        <f t="shared" si="158"/>
        <v>0</v>
      </c>
      <c r="DQ82" s="25"/>
      <c r="DR82" s="25">
        <f t="shared" si="159"/>
        <v>0</v>
      </c>
      <c r="DS82" s="25"/>
      <c r="DT82" s="25">
        <f t="shared" si="160"/>
        <v>2.336448598130841E-2</v>
      </c>
    </row>
    <row r="83" spans="1:124" ht="15.75" hidden="1" customHeight="1" x14ac:dyDescent="0.25">
      <c r="A83" s="21" t="s">
        <v>47</v>
      </c>
      <c r="B83" s="21" t="s">
        <v>74</v>
      </c>
      <c r="C83" s="21" t="s">
        <v>75</v>
      </c>
      <c r="D83" s="21"/>
      <c r="E83" s="21"/>
      <c r="F83" s="21"/>
      <c r="G83" s="21"/>
      <c r="H83" s="21"/>
      <c r="I83" s="21"/>
      <c r="J83" s="21"/>
      <c r="K83" s="21"/>
      <c r="L83" s="21"/>
      <c r="M83" s="22"/>
      <c r="N83" s="22"/>
      <c r="O83" s="22"/>
      <c r="P83" s="21" t="s">
        <v>50</v>
      </c>
      <c r="Q83" s="23"/>
      <c r="R83" s="23"/>
      <c r="S83" s="24"/>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1">
        <v>1</v>
      </c>
      <c r="DL83" s="21">
        <f t="shared" si="0"/>
        <v>0</v>
      </c>
      <c r="DM83" s="25">
        <f t="shared" ref="DM83:DM84" si="161">DL83/DK83</f>
        <v>0</v>
      </c>
      <c r="DN83" s="25"/>
      <c r="DO83" s="25">
        <f t="shared" ref="DO83:DO84" si="162">AVERAGE(DM$83:DM$84)</f>
        <v>0</v>
      </c>
      <c r="DP83" s="23"/>
      <c r="DQ83" s="25">
        <f t="shared" ref="DQ83:DQ84" si="163">AVERAGE(DM$79:DM$86)</f>
        <v>0</v>
      </c>
      <c r="DR83" s="25"/>
      <c r="DS83" s="25">
        <f t="shared" ref="DS83:DS84" si="164">AVERAGE(DM$3:DM$435)</f>
        <v>4.5662100456621002E-2</v>
      </c>
      <c r="DT83" s="25"/>
    </row>
    <row r="84" spans="1:124" ht="15.75" hidden="1" customHeight="1" x14ac:dyDescent="0.25">
      <c r="A84" s="21" t="s">
        <v>47</v>
      </c>
      <c r="B84" s="21" t="s">
        <v>74</v>
      </c>
      <c r="C84" s="21" t="s">
        <v>75</v>
      </c>
      <c r="D84" s="21"/>
      <c r="E84" s="21"/>
      <c r="F84" s="21"/>
      <c r="G84" s="21"/>
      <c r="H84" s="21"/>
      <c r="I84" s="21"/>
      <c r="J84" s="21"/>
      <c r="K84" s="21"/>
      <c r="L84" s="21"/>
      <c r="M84" s="22"/>
      <c r="N84" s="22"/>
      <c r="O84" s="22"/>
      <c r="P84" s="21" t="s">
        <v>50</v>
      </c>
      <c r="Q84" s="23"/>
      <c r="R84" s="23"/>
      <c r="S84" s="24"/>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1">
        <v>1</v>
      </c>
      <c r="DL84" s="21">
        <f t="shared" si="0"/>
        <v>0</v>
      </c>
      <c r="DM84" s="25">
        <f t="shared" si="161"/>
        <v>0</v>
      </c>
      <c r="DN84" s="25"/>
      <c r="DO84" s="25">
        <f t="shared" si="162"/>
        <v>0</v>
      </c>
      <c r="DP84" s="23"/>
      <c r="DQ84" s="25">
        <f t="shared" si="163"/>
        <v>0</v>
      </c>
      <c r="DR84" s="25"/>
      <c r="DS84" s="25">
        <f t="shared" si="164"/>
        <v>4.5662100456621002E-2</v>
      </c>
      <c r="DT84" s="25"/>
    </row>
    <row r="85" spans="1:124" ht="15.75" hidden="1" customHeight="1" x14ac:dyDescent="0.25">
      <c r="A85" s="21" t="s">
        <v>47</v>
      </c>
      <c r="B85" s="21" t="s">
        <v>74</v>
      </c>
      <c r="C85" s="21" t="s">
        <v>75</v>
      </c>
      <c r="D85" s="21"/>
      <c r="E85" s="21"/>
      <c r="F85" s="21"/>
      <c r="G85" s="21"/>
      <c r="H85" s="21"/>
      <c r="I85" s="21"/>
      <c r="J85" s="21"/>
      <c r="K85" s="21"/>
      <c r="L85" s="21"/>
      <c r="M85" s="22"/>
      <c r="N85" s="22"/>
      <c r="O85" s="22"/>
      <c r="P85" s="21" t="s">
        <v>51</v>
      </c>
      <c r="Q85" s="23"/>
      <c r="R85" s="23"/>
      <c r="S85" s="24"/>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1">
        <v>1</v>
      </c>
      <c r="DL85" s="21">
        <f t="shared" si="0"/>
        <v>0</v>
      </c>
      <c r="DM85" s="25"/>
      <c r="DN85" s="25">
        <f t="shared" ref="DN85:DN86" si="165">DL85/DK85</f>
        <v>0</v>
      </c>
      <c r="DO85" s="23"/>
      <c r="DP85" s="25">
        <f t="shared" ref="DP85:DP86" si="166">AVERAGE(DN$85:DN$86)</f>
        <v>0</v>
      </c>
      <c r="DQ85" s="25"/>
      <c r="DR85" s="25">
        <f t="shared" ref="DR85:DR86" si="167">AVERAGE(DN$79:DN$86)</f>
        <v>0</v>
      </c>
      <c r="DS85" s="25"/>
      <c r="DT85" s="25">
        <f t="shared" ref="DT85:DT86" si="168">AVERAGE(DN$3:DN$435)</f>
        <v>2.336448598130841E-2</v>
      </c>
    </row>
    <row r="86" spans="1:124" ht="15.75" hidden="1" customHeight="1" x14ac:dyDescent="0.25">
      <c r="A86" s="21" t="s">
        <v>47</v>
      </c>
      <c r="B86" s="21" t="s">
        <v>74</v>
      </c>
      <c r="C86" s="21" t="s">
        <v>75</v>
      </c>
      <c r="D86" s="21"/>
      <c r="E86" s="21"/>
      <c r="F86" s="21"/>
      <c r="G86" s="21"/>
      <c r="H86" s="21"/>
      <c r="I86" s="21"/>
      <c r="J86" s="21"/>
      <c r="K86" s="21"/>
      <c r="L86" s="21"/>
      <c r="M86" s="22"/>
      <c r="N86" s="22"/>
      <c r="O86" s="22"/>
      <c r="P86" s="21" t="s">
        <v>51</v>
      </c>
      <c r="Q86" s="23"/>
      <c r="R86" s="23"/>
      <c r="S86" s="24"/>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1">
        <v>1</v>
      </c>
      <c r="DL86" s="21">
        <f t="shared" si="0"/>
        <v>0</v>
      </c>
      <c r="DM86" s="25"/>
      <c r="DN86" s="25">
        <f t="shared" si="165"/>
        <v>0</v>
      </c>
      <c r="DO86" s="23"/>
      <c r="DP86" s="25">
        <f t="shared" si="166"/>
        <v>0</v>
      </c>
      <c r="DQ86" s="25"/>
      <c r="DR86" s="25">
        <f t="shared" si="167"/>
        <v>0</v>
      </c>
      <c r="DS86" s="25"/>
      <c r="DT86" s="25">
        <f t="shared" si="168"/>
        <v>2.336448598130841E-2</v>
      </c>
    </row>
    <row r="87" spans="1:124" ht="15.75" hidden="1" customHeight="1" x14ac:dyDescent="0.25">
      <c r="A87" s="26" t="s">
        <v>76</v>
      </c>
      <c r="B87" s="26" t="s">
        <v>77</v>
      </c>
      <c r="C87" s="26" t="s">
        <v>78</v>
      </c>
      <c r="D87" s="26"/>
      <c r="E87" s="26"/>
      <c r="F87" s="26"/>
      <c r="G87" s="26"/>
      <c r="H87" s="26"/>
      <c r="I87" s="26"/>
      <c r="J87" s="26"/>
      <c r="K87" s="26"/>
      <c r="L87" s="26"/>
      <c r="M87" s="27"/>
      <c r="N87" s="27"/>
      <c r="O87" s="27"/>
      <c r="P87" s="26" t="s">
        <v>50</v>
      </c>
      <c r="Q87" s="28"/>
      <c r="R87" s="28"/>
      <c r="S87" s="29"/>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6">
        <v>1</v>
      </c>
      <c r="DL87" s="26">
        <f t="shared" si="0"/>
        <v>0</v>
      </c>
      <c r="DM87" s="30">
        <f t="shared" ref="DM87:DM88" si="169">DL87/DK87</f>
        <v>0</v>
      </c>
      <c r="DN87" s="30"/>
      <c r="DO87" s="30">
        <f t="shared" ref="DO87:DO88" si="170">AVERAGE(DM$87:DM$88)</f>
        <v>0</v>
      </c>
      <c r="DP87" s="30"/>
      <c r="DQ87" s="30">
        <f t="shared" ref="DQ87:DQ88" si="171">AVERAGE(DM$87:DM$110)</f>
        <v>0</v>
      </c>
      <c r="DR87" s="28"/>
      <c r="DS87" s="30">
        <f t="shared" ref="DS87:DS88" si="172">AVERAGE(DM$3:DM$435)</f>
        <v>4.5662100456621002E-2</v>
      </c>
      <c r="DT87" s="30"/>
    </row>
    <row r="88" spans="1:124" ht="15.75" hidden="1" customHeight="1" x14ac:dyDescent="0.25">
      <c r="A88" s="26" t="s">
        <v>76</v>
      </c>
      <c r="B88" s="26" t="s">
        <v>77</v>
      </c>
      <c r="C88" s="26" t="s">
        <v>78</v>
      </c>
      <c r="D88" s="26"/>
      <c r="E88" s="26"/>
      <c r="F88" s="26"/>
      <c r="G88" s="26"/>
      <c r="H88" s="26"/>
      <c r="I88" s="26"/>
      <c r="J88" s="26"/>
      <c r="K88" s="26"/>
      <c r="L88" s="26"/>
      <c r="M88" s="27"/>
      <c r="N88" s="27"/>
      <c r="O88" s="27"/>
      <c r="P88" s="26" t="s">
        <v>50</v>
      </c>
      <c r="Q88" s="28"/>
      <c r="R88" s="28"/>
      <c r="S88" s="29"/>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6">
        <v>1</v>
      </c>
      <c r="DL88" s="26">
        <f t="shared" si="0"/>
        <v>0</v>
      </c>
      <c r="DM88" s="30">
        <f t="shared" si="169"/>
        <v>0</v>
      </c>
      <c r="DN88" s="30"/>
      <c r="DO88" s="30">
        <f t="shared" si="170"/>
        <v>0</v>
      </c>
      <c r="DP88" s="30"/>
      <c r="DQ88" s="30">
        <f t="shared" si="171"/>
        <v>0</v>
      </c>
      <c r="DR88" s="28"/>
      <c r="DS88" s="30">
        <f t="shared" si="172"/>
        <v>4.5662100456621002E-2</v>
      </c>
      <c r="DT88" s="30"/>
    </row>
    <row r="89" spans="1:124" ht="15.75" hidden="1" customHeight="1" x14ac:dyDescent="0.25">
      <c r="A89" s="26" t="s">
        <v>76</v>
      </c>
      <c r="B89" s="26" t="s">
        <v>77</v>
      </c>
      <c r="C89" s="26" t="s">
        <v>78</v>
      </c>
      <c r="D89" s="26"/>
      <c r="E89" s="26"/>
      <c r="F89" s="26"/>
      <c r="G89" s="26"/>
      <c r="H89" s="26"/>
      <c r="I89" s="26"/>
      <c r="J89" s="26"/>
      <c r="K89" s="26"/>
      <c r="L89" s="26"/>
      <c r="M89" s="27"/>
      <c r="N89" s="27"/>
      <c r="O89" s="27"/>
      <c r="P89" s="26" t="s">
        <v>51</v>
      </c>
      <c r="Q89" s="28"/>
      <c r="R89" s="28"/>
      <c r="S89" s="29"/>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6">
        <v>1</v>
      </c>
      <c r="DL89" s="26">
        <f t="shared" si="0"/>
        <v>0</v>
      </c>
      <c r="DM89" s="30"/>
      <c r="DN89" s="30">
        <f t="shared" ref="DN89:DN90" si="173">DL89/DK89</f>
        <v>0</v>
      </c>
      <c r="DO89" s="30"/>
      <c r="DP89" s="30">
        <f t="shared" ref="DP89:DP90" si="174">AVERAGE(DN$89:DN$90)</f>
        <v>0</v>
      </c>
      <c r="DQ89" s="30"/>
      <c r="DR89" s="30">
        <f t="shared" ref="DR89:DR90" si="175">AVERAGE(DN$87:DN$110)</f>
        <v>0</v>
      </c>
      <c r="DS89" s="30"/>
      <c r="DT89" s="30">
        <f t="shared" ref="DT89:DT90" si="176">AVERAGE(DN$3:DN$435)</f>
        <v>2.336448598130841E-2</v>
      </c>
    </row>
    <row r="90" spans="1:124" ht="15.75" hidden="1" customHeight="1" x14ac:dyDescent="0.25">
      <c r="A90" s="26" t="s">
        <v>76</v>
      </c>
      <c r="B90" s="26" t="s">
        <v>77</v>
      </c>
      <c r="C90" s="26" t="s">
        <v>78</v>
      </c>
      <c r="D90" s="26"/>
      <c r="E90" s="26"/>
      <c r="F90" s="26"/>
      <c r="G90" s="26"/>
      <c r="H90" s="26"/>
      <c r="I90" s="26"/>
      <c r="J90" s="26"/>
      <c r="K90" s="26"/>
      <c r="L90" s="26"/>
      <c r="M90" s="27"/>
      <c r="N90" s="27"/>
      <c r="O90" s="27"/>
      <c r="P90" s="26" t="s">
        <v>51</v>
      </c>
      <c r="Q90" s="28"/>
      <c r="R90" s="28"/>
      <c r="S90" s="29"/>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6">
        <v>1</v>
      </c>
      <c r="DL90" s="26">
        <f t="shared" si="0"/>
        <v>0</v>
      </c>
      <c r="DM90" s="30"/>
      <c r="DN90" s="30">
        <f t="shared" si="173"/>
        <v>0</v>
      </c>
      <c r="DO90" s="30"/>
      <c r="DP90" s="30">
        <f t="shared" si="174"/>
        <v>0</v>
      </c>
      <c r="DQ90" s="30"/>
      <c r="DR90" s="30">
        <f t="shared" si="175"/>
        <v>0</v>
      </c>
      <c r="DS90" s="30"/>
      <c r="DT90" s="30">
        <f t="shared" si="176"/>
        <v>2.336448598130841E-2</v>
      </c>
    </row>
    <row r="91" spans="1:124" ht="15.75" hidden="1" customHeight="1" x14ac:dyDescent="0.25">
      <c r="A91" s="26" t="s">
        <v>76</v>
      </c>
      <c r="B91" s="26" t="s">
        <v>77</v>
      </c>
      <c r="C91" s="26" t="s">
        <v>79</v>
      </c>
      <c r="D91" s="26"/>
      <c r="E91" s="26"/>
      <c r="F91" s="26"/>
      <c r="G91" s="26"/>
      <c r="H91" s="26"/>
      <c r="I91" s="26"/>
      <c r="J91" s="26"/>
      <c r="K91" s="26"/>
      <c r="L91" s="26"/>
      <c r="M91" s="27"/>
      <c r="N91" s="27"/>
      <c r="O91" s="27"/>
      <c r="P91" s="26" t="s">
        <v>50</v>
      </c>
      <c r="Q91" s="28"/>
      <c r="R91" s="28"/>
      <c r="S91" s="29"/>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6">
        <v>1</v>
      </c>
      <c r="DL91" s="26">
        <f t="shared" si="0"/>
        <v>0</v>
      </c>
      <c r="DM91" s="30">
        <f t="shared" ref="DM91:DM92" si="177">DL91/DK91</f>
        <v>0</v>
      </c>
      <c r="DN91" s="30"/>
      <c r="DO91" s="30">
        <f t="shared" ref="DO91:DO92" si="178">AVERAGE(DM$91:DM$92)</f>
        <v>0</v>
      </c>
      <c r="DP91" s="28"/>
      <c r="DQ91" s="30">
        <f t="shared" ref="DQ91:DQ92" si="179">AVERAGE(DM$87:DM$110)</f>
        <v>0</v>
      </c>
      <c r="DR91" s="30"/>
      <c r="DS91" s="30">
        <f t="shared" ref="DS91:DS92" si="180">AVERAGE(DM$3:DM$435)</f>
        <v>4.5662100456621002E-2</v>
      </c>
      <c r="DT91" s="30"/>
    </row>
    <row r="92" spans="1:124" ht="15.75" hidden="1" customHeight="1" x14ac:dyDescent="0.25">
      <c r="A92" s="26" t="s">
        <v>76</v>
      </c>
      <c r="B92" s="26" t="s">
        <v>77</v>
      </c>
      <c r="C92" s="26" t="s">
        <v>79</v>
      </c>
      <c r="D92" s="26"/>
      <c r="E92" s="26"/>
      <c r="F92" s="26"/>
      <c r="G92" s="26"/>
      <c r="H92" s="26"/>
      <c r="I92" s="26"/>
      <c r="J92" s="26"/>
      <c r="K92" s="26"/>
      <c r="L92" s="26"/>
      <c r="M92" s="27"/>
      <c r="N92" s="27"/>
      <c r="O92" s="27"/>
      <c r="P92" s="26" t="s">
        <v>50</v>
      </c>
      <c r="Q92" s="28"/>
      <c r="R92" s="28"/>
      <c r="S92" s="29"/>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6">
        <v>1</v>
      </c>
      <c r="DL92" s="26">
        <f t="shared" si="0"/>
        <v>0</v>
      </c>
      <c r="DM92" s="30">
        <f t="shared" si="177"/>
        <v>0</v>
      </c>
      <c r="DN92" s="30"/>
      <c r="DO92" s="30">
        <f t="shared" si="178"/>
        <v>0</v>
      </c>
      <c r="DP92" s="28"/>
      <c r="DQ92" s="30">
        <f t="shared" si="179"/>
        <v>0</v>
      </c>
      <c r="DR92" s="30"/>
      <c r="DS92" s="30">
        <f t="shared" si="180"/>
        <v>4.5662100456621002E-2</v>
      </c>
      <c r="DT92" s="30"/>
    </row>
    <row r="93" spans="1:124" ht="15.75" hidden="1" customHeight="1" x14ac:dyDescent="0.25">
      <c r="A93" s="26" t="s">
        <v>76</v>
      </c>
      <c r="B93" s="26" t="s">
        <v>77</v>
      </c>
      <c r="C93" s="26" t="s">
        <v>79</v>
      </c>
      <c r="D93" s="26"/>
      <c r="E93" s="26"/>
      <c r="F93" s="26"/>
      <c r="G93" s="26"/>
      <c r="H93" s="26"/>
      <c r="I93" s="26"/>
      <c r="J93" s="26"/>
      <c r="K93" s="26"/>
      <c r="L93" s="26"/>
      <c r="M93" s="27"/>
      <c r="N93" s="27"/>
      <c r="O93" s="27"/>
      <c r="P93" s="26" t="s">
        <v>51</v>
      </c>
      <c r="Q93" s="28"/>
      <c r="R93" s="28"/>
      <c r="S93" s="29"/>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6">
        <v>1</v>
      </c>
      <c r="DL93" s="26">
        <f t="shared" si="0"/>
        <v>0</v>
      </c>
      <c r="DM93" s="30"/>
      <c r="DN93" s="30">
        <f t="shared" ref="DN93:DN94" si="181">DL93/DK93</f>
        <v>0</v>
      </c>
      <c r="DO93" s="28"/>
      <c r="DP93" s="30">
        <f t="shared" ref="DP93:DP94" si="182">AVERAGE(DN$93:DN$94)</f>
        <v>0</v>
      </c>
      <c r="DQ93" s="30"/>
      <c r="DR93" s="30">
        <f t="shared" ref="DR93:DR94" si="183">AVERAGE(DN$87:DN$110)</f>
        <v>0</v>
      </c>
      <c r="DS93" s="30"/>
      <c r="DT93" s="30">
        <f t="shared" ref="DT93:DT94" si="184">AVERAGE(DN$3:DN$435)</f>
        <v>2.336448598130841E-2</v>
      </c>
    </row>
    <row r="94" spans="1:124" ht="15.75" hidden="1" customHeight="1" x14ac:dyDescent="0.25">
      <c r="A94" s="26" t="s">
        <v>76</v>
      </c>
      <c r="B94" s="26" t="s">
        <v>77</v>
      </c>
      <c r="C94" s="26" t="s">
        <v>79</v>
      </c>
      <c r="D94" s="26"/>
      <c r="E94" s="26"/>
      <c r="F94" s="26"/>
      <c r="G94" s="26"/>
      <c r="H94" s="26"/>
      <c r="I94" s="26"/>
      <c r="J94" s="26"/>
      <c r="K94" s="26"/>
      <c r="L94" s="26"/>
      <c r="M94" s="27"/>
      <c r="N94" s="27"/>
      <c r="O94" s="27"/>
      <c r="P94" s="26" t="s">
        <v>51</v>
      </c>
      <c r="Q94" s="28"/>
      <c r="R94" s="28"/>
      <c r="S94" s="29"/>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6">
        <v>1</v>
      </c>
      <c r="DL94" s="26">
        <f t="shared" si="0"/>
        <v>0</v>
      </c>
      <c r="DM94" s="30"/>
      <c r="DN94" s="30">
        <f t="shared" si="181"/>
        <v>0</v>
      </c>
      <c r="DO94" s="28"/>
      <c r="DP94" s="30">
        <f t="shared" si="182"/>
        <v>0</v>
      </c>
      <c r="DQ94" s="30"/>
      <c r="DR94" s="30">
        <f t="shared" si="183"/>
        <v>0</v>
      </c>
      <c r="DS94" s="30"/>
      <c r="DT94" s="30">
        <f t="shared" si="184"/>
        <v>2.336448598130841E-2</v>
      </c>
    </row>
    <row r="95" spans="1:124" ht="15.75" hidden="1" customHeight="1" x14ac:dyDescent="0.25">
      <c r="A95" s="26" t="s">
        <v>76</v>
      </c>
      <c r="B95" s="26" t="s">
        <v>77</v>
      </c>
      <c r="C95" s="26" t="s">
        <v>80</v>
      </c>
      <c r="D95" s="26"/>
      <c r="E95" s="26"/>
      <c r="F95" s="26"/>
      <c r="G95" s="26"/>
      <c r="H95" s="26"/>
      <c r="I95" s="26"/>
      <c r="J95" s="26"/>
      <c r="K95" s="26"/>
      <c r="L95" s="26"/>
      <c r="M95" s="27"/>
      <c r="N95" s="27"/>
      <c r="O95" s="27"/>
      <c r="P95" s="26" t="s">
        <v>50</v>
      </c>
      <c r="Q95" s="28"/>
      <c r="R95" s="28"/>
      <c r="S95" s="29"/>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6">
        <v>1</v>
      </c>
      <c r="DL95" s="26">
        <f t="shared" si="0"/>
        <v>0</v>
      </c>
      <c r="DM95" s="30">
        <f t="shared" ref="DM95:DM96" si="185">DL95/DK95</f>
        <v>0</v>
      </c>
      <c r="DN95" s="30"/>
      <c r="DO95" s="30">
        <f t="shared" ref="DO95:DO96" si="186">AVERAGE(DM$95:DM$96)</f>
        <v>0</v>
      </c>
      <c r="DP95" s="28"/>
      <c r="DQ95" s="30">
        <f t="shared" ref="DQ95:DQ96" si="187">AVERAGE(DM$87:DM$110)</f>
        <v>0</v>
      </c>
      <c r="DR95" s="30"/>
      <c r="DS95" s="30">
        <f t="shared" ref="DS95:DS96" si="188">AVERAGE(DM$3:DM$435)</f>
        <v>4.5662100456621002E-2</v>
      </c>
      <c r="DT95" s="30"/>
    </row>
    <row r="96" spans="1:124" ht="15.75" hidden="1" customHeight="1" x14ac:dyDescent="0.25">
      <c r="A96" s="26" t="s">
        <v>76</v>
      </c>
      <c r="B96" s="26" t="s">
        <v>77</v>
      </c>
      <c r="C96" s="26" t="s">
        <v>80</v>
      </c>
      <c r="D96" s="26"/>
      <c r="E96" s="26"/>
      <c r="F96" s="26"/>
      <c r="G96" s="26"/>
      <c r="H96" s="26"/>
      <c r="I96" s="26"/>
      <c r="J96" s="26"/>
      <c r="K96" s="26"/>
      <c r="L96" s="26"/>
      <c r="M96" s="27"/>
      <c r="N96" s="27"/>
      <c r="O96" s="27"/>
      <c r="P96" s="26" t="s">
        <v>50</v>
      </c>
      <c r="Q96" s="28"/>
      <c r="R96" s="28"/>
      <c r="S96" s="29"/>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6">
        <v>1</v>
      </c>
      <c r="DL96" s="26">
        <f t="shared" si="0"/>
        <v>0</v>
      </c>
      <c r="DM96" s="30">
        <f t="shared" si="185"/>
        <v>0</v>
      </c>
      <c r="DN96" s="30"/>
      <c r="DO96" s="30">
        <f t="shared" si="186"/>
        <v>0</v>
      </c>
      <c r="DP96" s="28"/>
      <c r="DQ96" s="30">
        <f t="shared" si="187"/>
        <v>0</v>
      </c>
      <c r="DR96" s="30"/>
      <c r="DS96" s="30">
        <f t="shared" si="188"/>
        <v>4.5662100456621002E-2</v>
      </c>
      <c r="DT96" s="30"/>
    </row>
    <row r="97" spans="1:124" ht="15.75" hidden="1" customHeight="1" x14ac:dyDescent="0.25">
      <c r="A97" s="26" t="s">
        <v>76</v>
      </c>
      <c r="B97" s="26" t="s">
        <v>77</v>
      </c>
      <c r="C97" s="26" t="s">
        <v>80</v>
      </c>
      <c r="D97" s="26"/>
      <c r="E97" s="26"/>
      <c r="F97" s="26"/>
      <c r="G97" s="26"/>
      <c r="H97" s="26"/>
      <c r="I97" s="26"/>
      <c r="J97" s="26"/>
      <c r="K97" s="26"/>
      <c r="L97" s="26"/>
      <c r="M97" s="27"/>
      <c r="N97" s="27"/>
      <c r="O97" s="27"/>
      <c r="P97" s="26" t="s">
        <v>51</v>
      </c>
      <c r="Q97" s="28"/>
      <c r="R97" s="28"/>
      <c r="S97" s="29"/>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6">
        <v>1</v>
      </c>
      <c r="DL97" s="26">
        <f t="shared" si="0"/>
        <v>0</v>
      </c>
      <c r="DM97" s="30"/>
      <c r="DN97" s="30">
        <f t="shared" ref="DN97:DN98" si="189">DL97/DK97</f>
        <v>0</v>
      </c>
      <c r="DO97" s="28"/>
      <c r="DP97" s="30">
        <f t="shared" ref="DP97:DP98" si="190">AVERAGE(DN$97:DN$98)</f>
        <v>0</v>
      </c>
      <c r="DQ97" s="30"/>
      <c r="DR97" s="30">
        <f t="shared" ref="DR97:DR98" si="191">AVERAGE(DN$87:DN$110)</f>
        <v>0</v>
      </c>
      <c r="DS97" s="30"/>
      <c r="DT97" s="30">
        <f t="shared" ref="DT97:DT98" si="192">AVERAGE(DN$3:DN$435)</f>
        <v>2.336448598130841E-2</v>
      </c>
    </row>
    <row r="98" spans="1:124" ht="15.75" hidden="1" customHeight="1" x14ac:dyDescent="0.25">
      <c r="A98" s="26" t="s">
        <v>76</v>
      </c>
      <c r="B98" s="26" t="s">
        <v>77</v>
      </c>
      <c r="C98" s="26" t="s">
        <v>80</v>
      </c>
      <c r="D98" s="26"/>
      <c r="E98" s="26"/>
      <c r="F98" s="26"/>
      <c r="G98" s="26"/>
      <c r="H98" s="26"/>
      <c r="I98" s="26"/>
      <c r="J98" s="26"/>
      <c r="K98" s="26"/>
      <c r="L98" s="26"/>
      <c r="M98" s="27"/>
      <c r="N98" s="27"/>
      <c r="O98" s="27"/>
      <c r="P98" s="26" t="s">
        <v>51</v>
      </c>
      <c r="Q98" s="28"/>
      <c r="R98" s="28"/>
      <c r="S98" s="29"/>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6">
        <v>1</v>
      </c>
      <c r="DL98" s="26">
        <f t="shared" si="0"/>
        <v>0</v>
      </c>
      <c r="DM98" s="30"/>
      <c r="DN98" s="30">
        <f t="shared" si="189"/>
        <v>0</v>
      </c>
      <c r="DO98" s="28"/>
      <c r="DP98" s="30">
        <f t="shared" si="190"/>
        <v>0</v>
      </c>
      <c r="DQ98" s="30"/>
      <c r="DR98" s="30">
        <f t="shared" si="191"/>
        <v>0</v>
      </c>
      <c r="DS98" s="30"/>
      <c r="DT98" s="30">
        <f t="shared" si="192"/>
        <v>2.336448598130841E-2</v>
      </c>
    </row>
    <row r="99" spans="1:124" ht="15.75" hidden="1" customHeight="1" x14ac:dyDescent="0.25">
      <c r="A99" s="26" t="s">
        <v>76</v>
      </c>
      <c r="B99" s="26" t="s">
        <v>77</v>
      </c>
      <c r="C99" s="26" t="s">
        <v>81</v>
      </c>
      <c r="D99" s="26"/>
      <c r="E99" s="26"/>
      <c r="F99" s="26"/>
      <c r="G99" s="26"/>
      <c r="H99" s="26"/>
      <c r="I99" s="26"/>
      <c r="J99" s="26"/>
      <c r="K99" s="26"/>
      <c r="L99" s="26"/>
      <c r="M99" s="27"/>
      <c r="N99" s="27"/>
      <c r="O99" s="27"/>
      <c r="P99" s="26" t="s">
        <v>50</v>
      </c>
      <c r="Q99" s="28"/>
      <c r="R99" s="28"/>
      <c r="S99" s="29"/>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6">
        <v>1</v>
      </c>
      <c r="DL99" s="26">
        <f t="shared" si="0"/>
        <v>0</v>
      </c>
      <c r="DM99" s="30">
        <f t="shared" ref="DM99:DM100" si="193">DL99/DK99</f>
        <v>0</v>
      </c>
      <c r="DN99" s="30"/>
      <c r="DO99" s="30">
        <f t="shared" ref="DO99:DO100" si="194">AVERAGE(DM$99:DM$100)</f>
        <v>0</v>
      </c>
      <c r="DP99" s="28"/>
      <c r="DQ99" s="30">
        <f t="shared" ref="DQ99:DQ100" si="195">AVERAGE(DM$87:DM$110)</f>
        <v>0</v>
      </c>
      <c r="DR99" s="30"/>
      <c r="DS99" s="30">
        <f t="shared" ref="DS99:DS100" si="196">AVERAGE(DM$3:DM$435)</f>
        <v>4.5662100456621002E-2</v>
      </c>
      <c r="DT99" s="30"/>
    </row>
    <row r="100" spans="1:124" ht="15.75" hidden="1" customHeight="1" x14ac:dyDescent="0.25">
      <c r="A100" s="26" t="s">
        <v>76</v>
      </c>
      <c r="B100" s="26" t="s">
        <v>77</v>
      </c>
      <c r="C100" s="26" t="s">
        <v>81</v>
      </c>
      <c r="D100" s="26"/>
      <c r="E100" s="26"/>
      <c r="F100" s="26"/>
      <c r="G100" s="26"/>
      <c r="H100" s="26"/>
      <c r="I100" s="26"/>
      <c r="J100" s="26"/>
      <c r="K100" s="26"/>
      <c r="L100" s="26"/>
      <c r="M100" s="27"/>
      <c r="N100" s="27"/>
      <c r="O100" s="27"/>
      <c r="P100" s="26" t="s">
        <v>50</v>
      </c>
      <c r="Q100" s="28"/>
      <c r="R100" s="28"/>
      <c r="S100" s="29"/>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6">
        <v>1</v>
      </c>
      <c r="DL100" s="26">
        <f t="shared" si="0"/>
        <v>0</v>
      </c>
      <c r="DM100" s="30">
        <f t="shared" si="193"/>
        <v>0</v>
      </c>
      <c r="DN100" s="30"/>
      <c r="DO100" s="30">
        <f t="shared" si="194"/>
        <v>0</v>
      </c>
      <c r="DP100" s="28"/>
      <c r="DQ100" s="30">
        <f t="shared" si="195"/>
        <v>0</v>
      </c>
      <c r="DR100" s="30"/>
      <c r="DS100" s="30">
        <f t="shared" si="196"/>
        <v>4.5662100456621002E-2</v>
      </c>
      <c r="DT100" s="30"/>
    </row>
    <row r="101" spans="1:124" ht="15.75" hidden="1" customHeight="1" x14ac:dyDescent="0.25">
      <c r="A101" s="26" t="s">
        <v>76</v>
      </c>
      <c r="B101" s="26" t="s">
        <v>77</v>
      </c>
      <c r="C101" s="26" t="s">
        <v>81</v>
      </c>
      <c r="D101" s="26"/>
      <c r="E101" s="26"/>
      <c r="F101" s="26"/>
      <c r="G101" s="26"/>
      <c r="H101" s="26"/>
      <c r="I101" s="26"/>
      <c r="J101" s="26"/>
      <c r="K101" s="26"/>
      <c r="L101" s="26"/>
      <c r="M101" s="27"/>
      <c r="N101" s="27"/>
      <c r="O101" s="27"/>
      <c r="P101" s="26" t="s">
        <v>51</v>
      </c>
      <c r="Q101" s="28"/>
      <c r="R101" s="28"/>
      <c r="S101" s="29"/>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6">
        <v>1</v>
      </c>
      <c r="DL101" s="26">
        <f t="shared" si="0"/>
        <v>0</v>
      </c>
      <c r="DM101" s="30"/>
      <c r="DN101" s="30">
        <f t="shared" ref="DN101:DN102" si="197">DL101/DK101</f>
        <v>0</v>
      </c>
      <c r="DO101" s="28"/>
      <c r="DP101" s="30">
        <f t="shared" ref="DP101:DP102" si="198">AVERAGE(DN$101:DN$102)</f>
        <v>0</v>
      </c>
      <c r="DQ101" s="30"/>
      <c r="DR101" s="30">
        <f t="shared" ref="DR101:DR102" si="199">AVERAGE(DN$87:DN$110)</f>
        <v>0</v>
      </c>
      <c r="DS101" s="30"/>
      <c r="DT101" s="30">
        <f t="shared" ref="DT101:DT102" si="200">AVERAGE(DN$3:DN$435)</f>
        <v>2.336448598130841E-2</v>
      </c>
    </row>
    <row r="102" spans="1:124" ht="15.75" hidden="1" customHeight="1" x14ac:dyDescent="0.25">
      <c r="A102" s="26" t="s">
        <v>76</v>
      </c>
      <c r="B102" s="26" t="s">
        <v>77</v>
      </c>
      <c r="C102" s="26" t="s">
        <v>81</v>
      </c>
      <c r="D102" s="26"/>
      <c r="E102" s="26"/>
      <c r="F102" s="26"/>
      <c r="G102" s="26"/>
      <c r="H102" s="26"/>
      <c r="I102" s="26"/>
      <c r="J102" s="26"/>
      <c r="K102" s="26"/>
      <c r="L102" s="26"/>
      <c r="M102" s="27"/>
      <c r="N102" s="27"/>
      <c r="O102" s="27"/>
      <c r="P102" s="26" t="s">
        <v>51</v>
      </c>
      <c r="Q102" s="28"/>
      <c r="R102" s="28"/>
      <c r="S102" s="29"/>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6">
        <v>1</v>
      </c>
      <c r="DL102" s="26">
        <f t="shared" si="0"/>
        <v>0</v>
      </c>
      <c r="DM102" s="30"/>
      <c r="DN102" s="30">
        <f t="shared" si="197"/>
        <v>0</v>
      </c>
      <c r="DO102" s="28"/>
      <c r="DP102" s="30">
        <f t="shared" si="198"/>
        <v>0</v>
      </c>
      <c r="DQ102" s="30"/>
      <c r="DR102" s="30">
        <f t="shared" si="199"/>
        <v>0</v>
      </c>
      <c r="DS102" s="30"/>
      <c r="DT102" s="30">
        <f t="shared" si="200"/>
        <v>2.336448598130841E-2</v>
      </c>
    </row>
    <row r="103" spans="1:124" ht="15.75" hidden="1" customHeight="1" x14ac:dyDescent="0.25">
      <c r="A103" s="26" t="s">
        <v>76</v>
      </c>
      <c r="B103" s="26" t="s">
        <v>77</v>
      </c>
      <c r="C103" s="26" t="s">
        <v>82</v>
      </c>
      <c r="D103" s="26"/>
      <c r="E103" s="26"/>
      <c r="F103" s="26"/>
      <c r="G103" s="26"/>
      <c r="H103" s="26"/>
      <c r="I103" s="26"/>
      <c r="J103" s="26"/>
      <c r="K103" s="26"/>
      <c r="L103" s="26"/>
      <c r="M103" s="27"/>
      <c r="N103" s="27"/>
      <c r="O103" s="27"/>
      <c r="P103" s="26" t="s">
        <v>50</v>
      </c>
      <c r="Q103" s="28"/>
      <c r="R103" s="28"/>
      <c r="S103" s="29"/>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6">
        <v>1</v>
      </c>
      <c r="DL103" s="26">
        <f t="shared" si="0"/>
        <v>0</v>
      </c>
      <c r="DM103" s="30">
        <f t="shared" ref="DM103:DM104" si="201">DL103/DK103</f>
        <v>0</v>
      </c>
      <c r="DN103" s="30"/>
      <c r="DO103" s="30">
        <f t="shared" ref="DO103:DO104" si="202">AVERAGE(DM$103:DM$104)</f>
        <v>0</v>
      </c>
      <c r="DP103" s="28"/>
      <c r="DQ103" s="30">
        <f t="shared" ref="DQ103:DQ104" si="203">AVERAGE(DM$87:DM$110)</f>
        <v>0</v>
      </c>
      <c r="DR103" s="30"/>
      <c r="DS103" s="30">
        <f t="shared" ref="DS103:DS104" si="204">AVERAGE(DM$3:DM$435)</f>
        <v>4.5662100456621002E-2</v>
      </c>
      <c r="DT103" s="30"/>
    </row>
    <row r="104" spans="1:124" ht="15.75" hidden="1" customHeight="1" x14ac:dyDescent="0.25">
      <c r="A104" s="26" t="s">
        <v>76</v>
      </c>
      <c r="B104" s="26" t="s">
        <v>77</v>
      </c>
      <c r="C104" s="26" t="s">
        <v>82</v>
      </c>
      <c r="D104" s="26"/>
      <c r="E104" s="26"/>
      <c r="F104" s="26"/>
      <c r="G104" s="26"/>
      <c r="H104" s="26"/>
      <c r="I104" s="26"/>
      <c r="J104" s="26"/>
      <c r="K104" s="26"/>
      <c r="L104" s="26"/>
      <c r="M104" s="27"/>
      <c r="N104" s="27"/>
      <c r="O104" s="27"/>
      <c r="P104" s="26" t="s">
        <v>50</v>
      </c>
      <c r="Q104" s="28"/>
      <c r="R104" s="28"/>
      <c r="S104" s="29"/>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6">
        <v>1</v>
      </c>
      <c r="DL104" s="26">
        <f t="shared" si="0"/>
        <v>0</v>
      </c>
      <c r="DM104" s="30">
        <f t="shared" si="201"/>
        <v>0</v>
      </c>
      <c r="DN104" s="30"/>
      <c r="DO104" s="30">
        <f t="shared" si="202"/>
        <v>0</v>
      </c>
      <c r="DP104" s="28"/>
      <c r="DQ104" s="30">
        <f t="shared" si="203"/>
        <v>0</v>
      </c>
      <c r="DR104" s="30"/>
      <c r="DS104" s="30">
        <f t="shared" si="204"/>
        <v>4.5662100456621002E-2</v>
      </c>
      <c r="DT104" s="30"/>
    </row>
    <row r="105" spans="1:124" ht="15.75" hidden="1" customHeight="1" x14ac:dyDescent="0.25">
      <c r="A105" s="26" t="s">
        <v>76</v>
      </c>
      <c r="B105" s="26" t="s">
        <v>77</v>
      </c>
      <c r="C105" s="26" t="s">
        <v>82</v>
      </c>
      <c r="D105" s="26"/>
      <c r="E105" s="26"/>
      <c r="F105" s="26"/>
      <c r="G105" s="26"/>
      <c r="H105" s="26"/>
      <c r="I105" s="26"/>
      <c r="J105" s="26"/>
      <c r="K105" s="26"/>
      <c r="L105" s="26"/>
      <c r="M105" s="27"/>
      <c r="N105" s="27"/>
      <c r="O105" s="27"/>
      <c r="P105" s="26" t="s">
        <v>51</v>
      </c>
      <c r="Q105" s="28"/>
      <c r="R105" s="28"/>
      <c r="S105" s="29"/>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6">
        <v>1</v>
      </c>
      <c r="DL105" s="26">
        <f t="shared" si="0"/>
        <v>0</v>
      </c>
      <c r="DM105" s="30"/>
      <c r="DN105" s="30">
        <f t="shared" ref="DN105:DN106" si="205">DL105/DK105</f>
        <v>0</v>
      </c>
      <c r="DO105" s="28"/>
      <c r="DP105" s="30">
        <f t="shared" ref="DP105:DP106" si="206">AVERAGE(DN$105:DN$106)</f>
        <v>0</v>
      </c>
      <c r="DQ105" s="30"/>
      <c r="DR105" s="30">
        <f t="shared" ref="DR105:DR106" si="207">AVERAGE(DN$87:DN$110)</f>
        <v>0</v>
      </c>
      <c r="DS105" s="30"/>
      <c r="DT105" s="30">
        <f t="shared" ref="DT105:DT106" si="208">AVERAGE(DN$3:DN$435)</f>
        <v>2.336448598130841E-2</v>
      </c>
    </row>
    <row r="106" spans="1:124" ht="15.75" hidden="1" customHeight="1" x14ac:dyDescent="0.25">
      <c r="A106" s="26" t="s">
        <v>76</v>
      </c>
      <c r="B106" s="26" t="s">
        <v>77</v>
      </c>
      <c r="C106" s="26" t="s">
        <v>82</v>
      </c>
      <c r="D106" s="26"/>
      <c r="E106" s="26"/>
      <c r="F106" s="26"/>
      <c r="G106" s="26"/>
      <c r="H106" s="26"/>
      <c r="I106" s="26"/>
      <c r="J106" s="26"/>
      <c r="K106" s="26"/>
      <c r="L106" s="26"/>
      <c r="M106" s="27"/>
      <c r="N106" s="27"/>
      <c r="O106" s="27"/>
      <c r="P106" s="26" t="s">
        <v>51</v>
      </c>
      <c r="Q106" s="28"/>
      <c r="R106" s="28"/>
      <c r="S106" s="29"/>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6">
        <v>1</v>
      </c>
      <c r="DL106" s="26">
        <f t="shared" si="0"/>
        <v>0</v>
      </c>
      <c r="DM106" s="30"/>
      <c r="DN106" s="30">
        <f t="shared" si="205"/>
        <v>0</v>
      </c>
      <c r="DO106" s="28"/>
      <c r="DP106" s="30">
        <f t="shared" si="206"/>
        <v>0</v>
      </c>
      <c r="DQ106" s="30"/>
      <c r="DR106" s="30">
        <f t="shared" si="207"/>
        <v>0</v>
      </c>
      <c r="DS106" s="30"/>
      <c r="DT106" s="30">
        <f t="shared" si="208"/>
        <v>2.336448598130841E-2</v>
      </c>
    </row>
    <row r="107" spans="1:124" ht="15.75" hidden="1" customHeight="1" x14ac:dyDescent="0.25">
      <c r="A107" s="26" t="s">
        <v>76</v>
      </c>
      <c r="B107" s="26" t="s">
        <v>77</v>
      </c>
      <c r="C107" s="26" t="s">
        <v>83</v>
      </c>
      <c r="D107" s="26"/>
      <c r="E107" s="26"/>
      <c r="F107" s="26"/>
      <c r="G107" s="26"/>
      <c r="H107" s="26"/>
      <c r="I107" s="26"/>
      <c r="J107" s="26"/>
      <c r="K107" s="26"/>
      <c r="L107" s="26"/>
      <c r="M107" s="27"/>
      <c r="N107" s="27"/>
      <c r="O107" s="27"/>
      <c r="P107" s="26" t="s">
        <v>50</v>
      </c>
      <c r="Q107" s="28"/>
      <c r="R107" s="28"/>
      <c r="S107" s="29"/>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6">
        <v>1</v>
      </c>
      <c r="DL107" s="26">
        <f t="shared" si="0"/>
        <v>0</v>
      </c>
      <c r="DM107" s="30">
        <f t="shared" ref="DM107:DM108" si="209">DL107/DK107</f>
        <v>0</v>
      </c>
      <c r="DN107" s="30"/>
      <c r="DO107" s="30">
        <f t="shared" ref="DO107:DO108" si="210">AVERAGE(DM$107:DM$108)</f>
        <v>0</v>
      </c>
      <c r="DP107" s="28"/>
      <c r="DQ107" s="30">
        <f t="shared" ref="DQ107:DQ108" si="211">AVERAGE(DM$87:DM$110)</f>
        <v>0</v>
      </c>
      <c r="DR107" s="30"/>
      <c r="DS107" s="30">
        <f t="shared" ref="DS107:DS108" si="212">AVERAGE(DM$3:DM$435)</f>
        <v>4.5662100456621002E-2</v>
      </c>
      <c r="DT107" s="30"/>
    </row>
    <row r="108" spans="1:124" ht="15.75" hidden="1" customHeight="1" x14ac:dyDescent="0.25">
      <c r="A108" s="26" t="s">
        <v>76</v>
      </c>
      <c r="B108" s="26" t="s">
        <v>77</v>
      </c>
      <c r="C108" s="26" t="s">
        <v>83</v>
      </c>
      <c r="D108" s="26"/>
      <c r="E108" s="26"/>
      <c r="F108" s="26"/>
      <c r="G108" s="26"/>
      <c r="H108" s="26"/>
      <c r="I108" s="26"/>
      <c r="J108" s="26"/>
      <c r="K108" s="26"/>
      <c r="L108" s="26"/>
      <c r="M108" s="27"/>
      <c r="N108" s="27"/>
      <c r="O108" s="27"/>
      <c r="P108" s="26" t="s">
        <v>50</v>
      </c>
      <c r="Q108" s="28"/>
      <c r="R108" s="28"/>
      <c r="S108" s="29"/>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6">
        <v>1</v>
      </c>
      <c r="DL108" s="26">
        <f t="shared" si="0"/>
        <v>0</v>
      </c>
      <c r="DM108" s="30">
        <f t="shared" si="209"/>
        <v>0</v>
      </c>
      <c r="DN108" s="30"/>
      <c r="DO108" s="30">
        <f t="shared" si="210"/>
        <v>0</v>
      </c>
      <c r="DP108" s="28"/>
      <c r="DQ108" s="30">
        <f t="shared" si="211"/>
        <v>0</v>
      </c>
      <c r="DR108" s="30"/>
      <c r="DS108" s="30">
        <f t="shared" si="212"/>
        <v>4.5662100456621002E-2</v>
      </c>
      <c r="DT108" s="30"/>
    </row>
    <row r="109" spans="1:124" ht="15.75" hidden="1" customHeight="1" x14ac:dyDescent="0.25">
      <c r="A109" s="26" t="s">
        <v>76</v>
      </c>
      <c r="B109" s="26" t="s">
        <v>77</v>
      </c>
      <c r="C109" s="26" t="s">
        <v>83</v>
      </c>
      <c r="D109" s="26"/>
      <c r="E109" s="26"/>
      <c r="F109" s="26"/>
      <c r="G109" s="26"/>
      <c r="H109" s="26"/>
      <c r="I109" s="26"/>
      <c r="J109" s="26"/>
      <c r="K109" s="26"/>
      <c r="L109" s="26"/>
      <c r="M109" s="27"/>
      <c r="N109" s="27"/>
      <c r="O109" s="27"/>
      <c r="P109" s="26" t="s">
        <v>51</v>
      </c>
      <c r="Q109" s="28"/>
      <c r="R109" s="28"/>
      <c r="S109" s="29"/>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6">
        <v>1</v>
      </c>
      <c r="DL109" s="26">
        <f t="shared" si="0"/>
        <v>0</v>
      </c>
      <c r="DM109" s="30"/>
      <c r="DN109" s="30">
        <f t="shared" ref="DN109:DN110" si="213">DL109/DK109</f>
        <v>0</v>
      </c>
      <c r="DO109" s="28"/>
      <c r="DP109" s="30">
        <f t="shared" ref="DP109:DP110" si="214">AVERAGE(DN$109:DN$110)</f>
        <v>0</v>
      </c>
      <c r="DQ109" s="30"/>
      <c r="DR109" s="30">
        <f t="shared" ref="DR109:DR110" si="215">AVERAGE(DN$87:DN$110)</f>
        <v>0</v>
      </c>
      <c r="DS109" s="30"/>
      <c r="DT109" s="30">
        <f t="shared" ref="DT109:DT110" si="216">AVERAGE(DN$3:DN$435)</f>
        <v>2.336448598130841E-2</v>
      </c>
    </row>
    <row r="110" spans="1:124" ht="15.75" hidden="1" customHeight="1" x14ac:dyDescent="0.25">
      <c r="A110" s="26" t="s">
        <v>76</v>
      </c>
      <c r="B110" s="26" t="s">
        <v>77</v>
      </c>
      <c r="C110" s="26" t="s">
        <v>83</v>
      </c>
      <c r="D110" s="26"/>
      <c r="E110" s="26"/>
      <c r="F110" s="26"/>
      <c r="G110" s="26"/>
      <c r="H110" s="26"/>
      <c r="I110" s="26"/>
      <c r="J110" s="26"/>
      <c r="K110" s="26"/>
      <c r="L110" s="26"/>
      <c r="M110" s="27"/>
      <c r="N110" s="27"/>
      <c r="O110" s="27"/>
      <c r="P110" s="26" t="s">
        <v>51</v>
      </c>
      <c r="Q110" s="28"/>
      <c r="R110" s="28"/>
      <c r="S110" s="29"/>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6">
        <v>1</v>
      </c>
      <c r="DL110" s="26">
        <f t="shared" si="0"/>
        <v>0</v>
      </c>
      <c r="DM110" s="30"/>
      <c r="DN110" s="30">
        <f t="shared" si="213"/>
        <v>0</v>
      </c>
      <c r="DO110" s="28"/>
      <c r="DP110" s="30">
        <f t="shared" si="214"/>
        <v>0</v>
      </c>
      <c r="DQ110" s="30"/>
      <c r="DR110" s="30">
        <f t="shared" si="215"/>
        <v>0</v>
      </c>
      <c r="DS110" s="30"/>
      <c r="DT110" s="30">
        <f t="shared" si="216"/>
        <v>2.336448598130841E-2</v>
      </c>
    </row>
    <row r="111" spans="1:124" ht="15.75" hidden="1" customHeight="1" x14ac:dyDescent="0.25">
      <c r="A111" s="31" t="s">
        <v>47</v>
      </c>
      <c r="B111" s="31" t="s">
        <v>84</v>
      </c>
      <c r="C111" s="31" t="s">
        <v>85</v>
      </c>
      <c r="D111" s="31"/>
      <c r="E111" s="31"/>
      <c r="F111" s="31"/>
      <c r="G111" s="31"/>
      <c r="H111" s="31"/>
      <c r="I111" s="31"/>
      <c r="J111" s="31"/>
      <c r="K111" s="31"/>
      <c r="L111" s="31"/>
      <c r="M111" s="32"/>
      <c r="N111" s="32"/>
      <c r="O111" s="32"/>
      <c r="P111" s="31" t="s">
        <v>50</v>
      </c>
      <c r="Q111" s="33"/>
      <c r="R111" s="33"/>
      <c r="S111" s="34"/>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1">
        <v>1</v>
      </c>
      <c r="DL111" s="31">
        <f t="shared" si="0"/>
        <v>0</v>
      </c>
      <c r="DM111" s="35">
        <f t="shared" ref="DM111:DM112" si="217">DL111/DK111</f>
        <v>0</v>
      </c>
      <c r="DN111" s="35"/>
      <c r="DO111" s="35">
        <f t="shared" ref="DO111:DO112" si="218">AVERAGE(DM$111:DM$112)</f>
        <v>0</v>
      </c>
      <c r="DP111" s="35"/>
      <c r="DQ111" s="35">
        <f t="shared" ref="DQ111:DQ112" si="219">AVERAGE(DM$111:DM$158)</f>
        <v>0</v>
      </c>
      <c r="DR111" s="33"/>
      <c r="DS111" s="35">
        <f t="shared" ref="DS111:DS112" si="220">AVERAGE(DM$3:DM$435)</f>
        <v>4.5662100456621002E-2</v>
      </c>
      <c r="DT111" s="35"/>
    </row>
    <row r="112" spans="1:124" ht="15.75" hidden="1" customHeight="1" x14ac:dyDescent="0.25">
      <c r="A112" s="31" t="s">
        <v>47</v>
      </c>
      <c r="B112" s="31" t="s">
        <v>84</v>
      </c>
      <c r="C112" s="31" t="s">
        <v>85</v>
      </c>
      <c r="D112" s="31"/>
      <c r="E112" s="31"/>
      <c r="F112" s="31"/>
      <c r="G112" s="31"/>
      <c r="H112" s="31"/>
      <c r="I112" s="31"/>
      <c r="J112" s="31"/>
      <c r="K112" s="31"/>
      <c r="L112" s="31"/>
      <c r="M112" s="32"/>
      <c r="N112" s="32"/>
      <c r="O112" s="32"/>
      <c r="P112" s="31" t="s">
        <v>50</v>
      </c>
      <c r="Q112" s="33"/>
      <c r="R112" s="33"/>
      <c r="S112" s="34"/>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1">
        <v>1</v>
      </c>
      <c r="DL112" s="31">
        <f t="shared" si="0"/>
        <v>0</v>
      </c>
      <c r="DM112" s="35">
        <f t="shared" si="217"/>
        <v>0</v>
      </c>
      <c r="DN112" s="35"/>
      <c r="DO112" s="35">
        <f t="shared" si="218"/>
        <v>0</v>
      </c>
      <c r="DP112" s="35"/>
      <c r="DQ112" s="35">
        <f t="shared" si="219"/>
        <v>0</v>
      </c>
      <c r="DR112" s="33"/>
      <c r="DS112" s="35">
        <f t="shared" si="220"/>
        <v>4.5662100456621002E-2</v>
      </c>
      <c r="DT112" s="35"/>
    </row>
    <row r="113" spans="1:124" ht="15.75" hidden="1" customHeight="1" x14ac:dyDescent="0.25">
      <c r="A113" s="31" t="s">
        <v>47</v>
      </c>
      <c r="B113" s="31" t="s">
        <v>84</v>
      </c>
      <c r="C113" s="31" t="s">
        <v>85</v>
      </c>
      <c r="D113" s="31"/>
      <c r="E113" s="31"/>
      <c r="F113" s="31"/>
      <c r="G113" s="31"/>
      <c r="H113" s="31"/>
      <c r="I113" s="31"/>
      <c r="J113" s="31"/>
      <c r="K113" s="31"/>
      <c r="L113" s="31"/>
      <c r="M113" s="32"/>
      <c r="N113" s="32"/>
      <c r="O113" s="32"/>
      <c r="P113" s="31" t="s">
        <v>51</v>
      </c>
      <c r="Q113" s="33"/>
      <c r="R113" s="33"/>
      <c r="S113" s="34"/>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1">
        <v>1</v>
      </c>
      <c r="DL113" s="31">
        <f t="shared" si="0"/>
        <v>0</v>
      </c>
      <c r="DM113" s="35"/>
      <c r="DN113" s="35">
        <f t="shared" ref="DN113:DN114" si="221">DL113/DK113</f>
        <v>0</v>
      </c>
      <c r="DO113" s="35"/>
      <c r="DP113" s="35">
        <f t="shared" ref="DP113:DP114" si="222">AVERAGE(DN$113:DN$114)</f>
        <v>0</v>
      </c>
      <c r="DQ113" s="35"/>
      <c r="DR113" s="35">
        <f t="shared" ref="DR113:DR114" si="223">AVERAGE(DN$111:DN$158)</f>
        <v>0</v>
      </c>
      <c r="DS113" s="35"/>
      <c r="DT113" s="35">
        <f t="shared" ref="DT113:DT114" si="224">AVERAGE(DN$3:DN$435)</f>
        <v>2.336448598130841E-2</v>
      </c>
    </row>
    <row r="114" spans="1:124" ht="15.75" hidden="1" customHeight="1" x14ac:dyDescent="0.25">
      <c r="A114" s="31" t="s">
        <v>47</v>
      </c>
      <c r="B114" s="31" t="s">
        <v>84</v>
      </c>
      <c r="C114" s="31" t="s">
        <v>85</v>
      </c>
      <c r="D114" s="31"/>
      <c r="E114" s="31"/>
      <c r="F114" s="31"/>
      <c r="G114" s="31"/>
      <c r="H114" s="31"/>
      <c r="I114" s="31"/>
      <c r="J114" s="31"/>
      <c r="K114" s="31"/>
      <c r="L114" s="31"/>
      <c r="M114" s="32"/>
      <c r="N114" s="32"/>
      <c r="O114" s="32"/>
      <c r="P114" s="31" t="s">
        <v>51</v>
      </c>
      <c r="Q114" s="33"/>
      <c r="R114" s="33"/>
      <c r="S114" s="34"/>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1">
        <v>1</v>
      </c>
      <c r="DL114" s="31">
        <f t="shared" si="0"/>
        <v>0</v>
      </c>
      <c r="DM114" s="35"/>
      <c r="DN114" s="35">
        <f t="shared" si="221"/>
        <v>0</v>
      </c>
      <c r="DO114" s="35"/>
      <c r="DP114" s="35">
        <f t="shared" si="222"/>
        <v>0</v>
      </c>
      <c r="DQ114" s="35"/>
      <c r="DR114" s="35">
        <f t="shared" si="223"/>
        <v>0</v>
      </c>
      <c r="DS114" s="35"/>
      <c r="DT114" s="35">
        <f t="shared" si="224"/>
        <v>2.336448598130841E-2</v>
      </c>
    </row>
    <row r="115" spans="1:124" ht="15.75" hidden="1" customHeight="1" x14ac:dyDescent="0.25">
      <c r="A115" s="31" t="s">
        <v>47</v>
      </c>
      <c r="B115" s="31" t="s">
        <v>84</v>
      </c>
      <c r="C115" s="31" t="s">
        <v>86</v>
      </c>
      <c r="D115" s="31"/>
      <c r="E115" s="31"/>
      <c r="F115" s="31"/>
      <c r="G115" s="31"/>
      <c r="H115" s="31"/>
      <c r="I115" s="31"/>
      <c r="J115" s="31"/>
      <c r="K115" s="31"/>
      <c r="L115" s="31"/>
      <c r="M115" s="32"/>
      <c r="N115" s="32"/>
      <c r="O115" s="32"/>
      <c r="P115" s="31" t="s">
        <v>50</v>
      </c>
      <c r="Q115" s="33"/>
      <c r="R115" s="33"/>
      <c r="S115" s="34"/>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1">
        <v>1</v>
      </c>
      <c r="DL115" s="31">
        <f t="shared" si="0"/>
        <v>0</v>
      </c>
      <c r="DM115" s="35">
        <f t="shared" ref="DM115:DM116" si="225">DL115/DK115</f>
        <v>0</v>
      </c>
      <c r="DN115" s="35"/>
      <c r="DO115" s="35">
        <f t="shared" ref="DO115:DO116" si="226">AVERAGE(DM$115:DM$116)</f>
        <v>0</v>
      </c>
      <c r="DP115" s="35"/>
      <c r="DQ115" s="35">
        <f t="shared" ref="DQ115:DQ116" si="227">AVERAGE(DM$111:DM$158)</f>
        <v>0</v>
      </c>
      <c r="DR115" s="35"/>
      <c r="DS115" s="35">
        <f t="shared" ref="DS115:DS116" si="228">AVERAGE(DM$3:DM$435)</f>
        <v>4.5662100456621002E-2</v>
      </c>
      <c r="DT115" s="35"/>
    </row>
    <row r="116" spans="1:124" ht="15.75" hidden="1" customHeight="1" x14ac:dyDescent="0.25">
      <c r="A116" s="31" t="s">
        <v>47</v>
      </c>
      <c r="B116" s="31" t="s">
        <v>84</v>
      </c>
      <c r="C116" s="31" t="s">
        <v>86</v>
      </c>
      <c r="D116" s="31"/>
      <c r="E116" s="31"/>
      <c r="F116" s="31"/>
      <c r="G116" s="31"/>
      <c r="H116" s="31"/>
      <c r="I116" s="31"/>
      <c r="J116" s="31"/>
      <c r="K116" s="31"/>
      <c r="L116" s="31"/>
      <c r="M116" s="32"/>
      <c r="N116" s="32"/>
      <c r="O116" s="32"/>
      <c r="P116" s="31" t="s">
        <v>50</v>
      </c>
      <c r="Q116" s="33"/>
      <c r="R116" s="33"/>
      <c r="S116" s="34"/>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1">
        <v>1</v>
      </c>
      <c r="DL116" s="31">
        <f t="shared" si="0"/>
        <v>0</v>
      </c>
      <c r="DM116" s="35">
        <f t="shared" si="225"/>
        <v>0</v>
      </c>
      <c r="DN116" s="35"/>
      <c r="DO116" s="35">
        <f t="shared" si="226"/>
        <v>0</v>
      </c>
      <c r="DP116" s="35"/>
      <c r="DQ116" s="35">
        <f t="shared" si="227"/>
        <v>0</v>
      </c>
      <c r="DR116" s="35"/>
      <c r="DS116" s="35">
        <f t="shared" si="228"/>
        <v>4.5662100456621002E-2</v>
      </c>
      <c r="DT116" s="35"/>
    </row>
    <row r="117" spans="1:124" ht="15.75" hidden="1" customHeight="1" x14ac:dyDescent="0.25">
      <c r="A117" s="31" t="s">
        <v>47</v>
      </c>
      <c r="B117" s="31" t="s">
        <v>84</v>
      </c>
      <c r="C117" s="31" t="s">
        <v>86</v>
      </c>
      <c r="D117" s="31"/>
      <c r="E117" s="31"/>
      <c r="F117" s="31"/>
      <c r="G117" s="31"/>
      <c r="H117" s="31"/>
      <c r="I117" s="31"/>
      <c r="J117" s="31"/>
      <c r="K117" s="31"/>
      <c r="L117" s="31"/>
      <c r="M117" s="32"/>
      <c r="N117" s="32"/>
      <c r="O117" s="32"/>
      <c r="P117" s="31" t="s">
        <v>51</v>
      </c>
      <c r="Q117" s="33"/>
      <c r="R117" s="33"/>
      <c r="S117" s="34"/>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1">
        <v>1</v>
      </c>
      <c r="DL117" s="31">
        <f t="shared" si="0"/>
        <v>0</v>
      </c>
      <c r="DM117" s="35"/>
      <c r="DN117" s="35">
        <f t="shared" ref="DN117:DN118" si="229">DL117/DK117</f>
        <v>0</v>
      </c>
      <c r="DO117" s="35"/>
      <c r="DP117" s="35">
        <f t="shared" ref="DP117:DP118" si="230">AVERAGE(DN$117:DN$118)</f>
        <v>0</v>
      </c>
      <c r="DQ117" s="35"/>
      <c r="DR117" s="35">
        <f t="shared" ref="DR117:DR118" si="231">AVERAGE(DN$111:DN$158)</f>
        <v>0</v>
      </c>
      <c r="DS117" s="35"/>
      <c r="DT117" s="35">
        <f t="shared" ref="DT117:DT118" si="232">AVERAGE(DN$3:DN$435)</f>
        <v>2.336448598130841E-2</v>
      </c>
    </row>
    <row r="118" spans="1:124" ht="15.75" hidden="1" customHeight="1" x14ac:dyDescent="0.25">
      <c r="A118" s="31" t="s">
        <v>47</v>
      </c>
      <c r="B118" s="31" t="s">
        <v>84</v>
      </c>
      <c r="C118" s="31" t="s">
        <v>86</v>
      </c>
      <c r="D118" s="31"/>
      <c r="E118" s="31"/>
      <c r="F118" s="31"/>
      <c r="G118" s="31"/>
      <c r="H118" s="31"/>
      <c r="I118" s="31"/>
      <c r="J118" s="31"/>
      <c r="K118" s="31"/>
      <c r="L118" s="31"/>
      <c r="M118" s="32"/>
      <c r="N118" s="32"/>
      <c r="O118" s="32"/>
      <c r="P118" s="31" t="s">
        <v>51</v>
      </c>
      <c r="Q118" s="33"/>
      <c r="R118" s="33"/>
      <c r="S118" s="34"/>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1">
        <v>1</v>
      </c>
      <c r="DL118" s="31">
        <f t="shared" si="0"/>
        <v>0</v>
      </c>
      <c r="DM118" s="35"/>
      <c r="DN118" s="35">
        <f t="shared" si="229"/>
        <v>0</v>
      </c>
      <c r="DO118" s="35"/>
      <c r="DP118" s="35">
        <f t="shared" si="230"/>
        <v>0</v>
      </c>
      <c r="DQ118" s="35"/>
      <c r="DR118" s="35">
        <f t="shared" si="231"/>
        <v>0</v>
      </c>
      <c r="DS118" s="35"/>
      <c r="DT118" s="35">
        <f t="shared" si="232"/>
        <v>2.336448598130841E-2</v>
      </c>
    </row>
    <row r="119" spans="1:124" ht="15.75" hidden="1" customHeight="1" x14ac:dyDescent="0.25">
      <c r="A119" s="31" t="s">
        <v>47</v>
      </c>
      <c r="B119" s="31" t="s">
        <v>84</v>
      </c>
      <c r="C119" s="31" t="s">
        <v>87</v>
      </c>
      <c r="D119" s="31"/>
      <c r="E119" s="31"/>
      <c r="F119" s="31"/>
      <c r="G119" s="31"/>
      <c r="H119" s="31"/>
      <c r="I119" s="31"/>
      <c r="J119" s="31"/>
      <c r="K119" s="31"/>
      <c r="L119" s="31"/>
      <c r="M119" s="32"/>
      <c r="N119" s="32"/>
      <c r="O119" s="32"/>
      <c r="P119" s="31" t="s">
        <v>50</v>
      </c>
      <c r="Q119" s="33"/>
      <c r="R119" s="33"/>
      <c r="S119" s="34"/>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1">
        <v>1</v>
      </c>
      <c r="DL119" s="31">
        <f t="shared" si="0"/>
        <v>0</v>
      </c>
      <c r="DM119" s="35">
        <f t="shared" ref="DM119:DM120" si="233">DL119/DK119</f>
        <v>0</v>
      </c>
      <c r="DN119" s="35"/>
      <c r="DO119" s="35">
        <f t="shared" ref="DO119:DO120" si="234">AVERAGE(DM$119:DM$120)</f>
        <v>0</v>
      </c>
      <c r="DP119" s="35"/>
      <c r="DQ119" s="35">
        <f t="shared" ref="DQ119:DQ120" si="235">AVERAGE(DM$111:DM$158)</f>
        <v>0</v>
      </c>
      <c r="DR119" s="35"/>
      <c r="DS119" s="35">
        <f t="shared" ref="DS119:DS120" si="236">AVERAGE(DM$3:DM$435)</f>
        <v>4.5662100456621002E-2</v>
      </c>
      <c r="DT119" s="35"/>
    </row>
    <row r="120" spans="1:124" ht="15.75" hidden="1" customHeight="1" x14ac:dyDescent="0.25">
      <c r="A120" s="31" t="s">
        <v>47</v>
      </c>
      <c r="B120" s="31" t="s">
        <v>84</v>
      </c>
      <c r="C120" s="31" t="s">
        <v>87</v>
      </c>
      <c r="D120" s="31"/>
      <c r="E120" s="31"/>
      <c r="F120" s="31"/>
      <c r="G120" s="31"/>
      <c r="H120" s="31"/>
      <c r="I120" s="31"/>
      <c r="J120" s="31"/>
      <c r="K120" s="31"/>
      <c r="L120" s="31"/>
      <c r="M120" s="32"/>
      <c r="N120" s="32"/>
      <c r="O120" s="32"/>
      <c r="P120" s="31" t="s">
        <v>50</v>
      </c>
      <c r="Q120" s="33"/>
      <c r="R120" s="33"/>
      <c r="S120" s="34"/>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1">
        <v>1</v>
      </c>
      <c r="DL120" s="31">
        <f t="shared" si="0"/>
        <v>0</v>
      </c>
      <c r="DM120" s="35">
        <f t="shared" si="233"/>
        <v>0</v>
      </c>
      <c r="DN120" s="35"/>
      <c r="DO120" s="35">
        <f t="shared" si="234"/>
        <v>0</v>
      </c>
      <c r="DP120" s="35"/>
      <c r="DQ120" s="35">
        <f t="shared" si="235"/>
        <v>0</v>
      </c>
      <c r="DR120" s="35"/>
      <c r="DS120" s="35">
        <f t="shared" si="236"/>
        <v>4.5662100456621002E-2</v>
      </c>
      <c r="DT120" s="35"/>
    </row>
    <row r="121" spans="1:124" ht="15.75" hidden="1" customHeight="1" x14ac:dyDescent="0.25">
      <c r="A121" s="31" t="s">
        <v>47</v>
      </c>
      <c r="B121" s="31" t="s">
        <v>84</v>
      </c>
      <c r="C121" s="31" t="s">
        <v>87</v>
      </c>
      <c r="D121" s="31"/>
      <c r="E121" s="31"/>
      <c r="F121" s="31"/>
      <c r="G121" s="31"/>
      <c r="H121" s="31"/>
      <c r="I121" s="31"/>
      <c r="J121" s="31"/>
      <c r="K121" s="31"/>
      <c r="L121" s="31"/>
      <c r="M121" s="32"/>
      <c r="N121" s="32"/>
      <c r="O121" s="32"/>
      <c r="P121" s="31" t="s">
        <v>51</v>
      </c>
      <c r="Q121" s="33"/>
      <c r="R121" s="33"/>
      <c r="S121" s="34"/>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1">
        <v>1</v>
      </c>
      <c r="DL121" s="31">
        <f t="shared" si="0"/>
        <v>0</v>
      </c>
      <c r="DM121" s="35"/>
      <c r="DN121" s="35">
        <f t="shared" ref="DN121:DN122" si="237">DL121/DK121</f>
        <v>0</v>
      </c>
      <c r="DO121" s="35"/>
      <c r="DP121" s="35">
        <f t="shared" ref="DP121:DP122" si="238">AVERAGE(DN$121:DN$122)</f>
        <v>0</v>
      </c>
      <c r="DQ121" s="35"/>
      <c r="DR121" s="35">
        <f t="shared" ref="DR121:DR122" si="239">AVERAGE(DN$111:DN$158)</f>
        <v>0</v>
      </c>
      <c r="DS121" s="35"/>
      <c r="DT121" s="35">
        <f t="shared" ref="DT121:DT122" si="240">AVERAGE(DN$3:DN$435)</f>
        <v>2.336448598130841E-2</v>
      </c>
    </row>
    <row r="122" spans="1:124" ht="15.75" hidden="1" customHeight="1" x14ac:dyDescent="0.25">
      <c r="A122" s="31" t="s">
        <v>47</v>
      </c>
      <c r="B122" s="31" t="s">
        <v>84</v>
      </c>
      <c r="C122" s="31" t="s">
        <v>87</v>
      </c>
      <c r="D122" s="31"/>
      <c r="E122" s="31"/>
      <c r="F122" s="31"/>
      <c r="G122" s="31"/>
      <c r="H122" s="31"/>
      <c r="I122" s="31"/>
      <c r="J122" s="31"/>
      <c r="K122" s="31"/>
      <c r="L122" s="31"/>
      <c r="M122" s="32"/>
      <c r="N122" s="32"/>
      <c r="O122" s="32"/>
      <c r="P122" s="31" t="s">
        <v>51</v>
      </c>
      <c r="Q122" s="33"/>
      <c r="R122" s="33"/>
      <c r="S122" s="34"/>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1">
        <v>1</v>
      </c>
      <c r="DL122" s="31">
        <f t="shared" si="0"/>
        <v>0</v>
      </c>
      <c r="DM122" s="35"/>
      <c r="DN122" s="35">
        <f t="shared" si="237"/>
        <v>0</v>
      </c>
      <c r="DO122" s="35"/>
      <c r="DP122" s="35">
        <f t="shared" si="238"/>
        <v>0</v>
      </c>
      <c r="DQ122" s="35"/>
      <c r="DR122" s="35">
        <f t="shared" si="239"/>
        <v>0</v>
      </c>
      <c r="DS122" s="35"/>
      <c r="DT122" s="35">
        <f t="shared" si="240"/>
        <v>2.336448598130841E-2</v>
      </c>
    </row>
    <row r="123" spans="1:124" ht="15.75" hidden="1" customHeight="1" x14ac:dyDescent="0.25">
      <c r="A123" s="31" t="s">
        <v>47</v>
      </c>
      <c r="B123" s="31" t="s">
        <v>84</v>
      </c>
      <c r="C123" s="31" t="s">
        <v>88</v>
      </c>
      <c r="D123" s="31"/>
      <c r="E123" s="31"/>
      <c r="F123" s="31"/>
      <c r="G123" s="31"/>
      <c r="H123" s="31"/>
      <c r="I123" s="31"/>
      <c r="J123" s="31"/>
      <c r="K123" s="31"/>
      <c r="L123" s="31"/>
      <c r="M123" s="32"/>
      <c r="N123" s="32"/>
      <c r="O123" s="32"/>
      <c r="P123" s="31" t="s">
        <v>50</v>
      </c>
      <c r="Q123" s="33"/>
      <c r="R123" s="33"/>
      <c r="S123" s="34"/>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1">
        <v>1</v>
      </c>
      <c r="DL123" s="31">
        <f t="shared" si="0"/>
        <v>0</v>
      </c>
      <c r="DM123" s="35">
        <f t="shared" ref="DM123:DM124" si="241">DL123/DK123</f>
        <v>0</v>
      </c>
      <c r="DN123" s="35"/>
      <c r="DO123" s="35">
        <f t="shared" ref="DO123:DO124" si="242">AVERAGE(DM$123:DM$124)</f>
        <v>0</v>
      </c>
      <c r="DP123" s="35"/>
      <c r="DQ123" s="35">
        <f t="shared" ref="DQ123:DQ124" si="243">AVERAGE(DM$111:DM$158)</f>
        <v>0</v>
      </c>
      <c r="DR123" s="35"/>
      <c r="DS123" s="35">
        <f t="shared" ref="DS123:DS124" si="244">AVERAGE(DM$3:DM$435)</f>
        <v>4.5662100456621002E-2</v>
      </c>
      <c r="DT123" s="35"/>
    </row>
    <row r="124" spans="1:124" ht="15.75" hidden="1" customHeight="1" x14ac:dyDescent="0.25">
      <c r="A124" s="31" t="s">
        <v>47</v>
      </c>
      <c r="B124" s="31" t="s">
        <v>84</v>
      </c>
      <c r="C124" s="31" t="s">
        <v>88</v>
      </c>
      <c r="D124" s="31"/>
      <c r="E124" s="31"/>
      <c r="F124" s="31"/>
      <c r="G124" s="31"/>
      <c r="H124" s="31"/>
      <c r="I124" s="31"/>
      <c r="J124" s="31"/>
      <c r="K124" s="31"/>
      <c r="L124" s="31"/>
      <c r="M124" s="32"/>
      <c r="N124" s="32"/>
      <c r="O124" s="32"/>
      <c r="P124" s="31" t="s">
        <v>50</v>
      </c>
      <c r="Q124" s="33"/>
      <c r="R124" s="33"/>
      <c r="S124" s="34"/>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1">
        <v>1</v>
      </c>
      <c r="DL124" s="31">
        <f t="shared" si="0"/>
        <v>0</v>
      </c>
      <c r="DM124" s="35">
        <f t="shared" si="241"/>
        <v>0</v>
      </c>
      <c r="DN124" s="35"/>
      <c r="DO124" s="35">
        <f t="shared" si="242"/>
        <v>0</v>
      </c>
      <c r="DP124" s="35"/>
      <c r="DQ124" s="35">
        <f t="shared" si="243"/>
        <v>0</v>
      </c>
      <c r="DR124" s="35"/>
      <c r="DS124" s="35">
        <f t="shared" si="244"/>
        <v>4.5662100456621002E-2</v>
      </c>
      <c r="DT124" s="35"/>
    </row>
    <row r="125" spans="1:124" ht="15.75" hidden="1" customHeight="1" x14ac:dyDescent="0.25">
      <c r="A125" s="31" t="s">
        <v>47</v>
      </c>
      <c r="B125" s="31" t="s">
        <v>84</v>
      </c>
      <c r="C125" s="31" t="s">
        <v>88</v>
      </c>
      <c r="D125" s="31"/>
      <c r="E125" s="31"/>
      <c r="F125" s="31"/>
      <c r="G125" s="31"/>
      <c r="H125" s="31"/>
      <c r="I125" s="31"/>
      <c r="J125" s="31"/>
      <c r="K125" s="31"/>
      <c r="L125" s="31"/>
      <c r="M125" s="32"/>
      <c r="N125" s="32"/>
      <c r="O125" s="32"/>
      <c r="P125" s="31" t="s">
        <v>51</v>
      </c>
      <c r="Q125" s="33"/>
      <c r="R125" s="33"/>
      <c r="S125" s="34"/>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1">
        <v>1</v>
      </c>
      <c r="DL125" s="31">
        <f t="shared" si="0"/>
        <v>0</v>
      </c>
      <c r="DM125" s="35"/>
      <c r="DN125" s="35">
        <f t="shared" ref="DN125:DN126" si="245">DL125/DK125</f>
        <v>0</v>
      </c>
      <c r="DO125" s="35"/>
      <c r="DP125" s="35">
        <f t="shared" ref="DP125:DP126" si="246">AVERAGE(DN$125:DN$126)</f>
        <v>0</v>
      </c>
      <c r="DQ125" s="35"/>
      <c r="DR125" s="35">
        <f t="shared" ref="DR125:DR126" si="247">AVERAGE(DN$111:DN$158)</f>
        <v>0</v>
      </c>
      <c r="DS125" s="35"/>
      <c r="DT125" s="35">
        <f t="shared" ref="DT125:DT126" si="248">AVERAGE(DN$3:DN$435)</f>
        <v>2.336448598130841E-2</v>
      </c>
    </row>
    <row r="126" spans="1:124" ht="15.75" hidden="1" customHeight="1" x14ac:dyDescent="0.25">
      <c r="A126" s="31" t="s">
        <v>47</v>
      </c>
      <c r="B126" s="31" t="s">
        <v>84</v>
      </c>
      <c r="C126" s="31" t="s">
        <v>88</v>
      </c>
      <c r="D126" s="31"/>
      <c r="E126" s="31"/>
      <c r="F126" s="31"/>
      <c r="G126" s="31"/>
      <c r="H126" s="31"/>
      <c r="I126" s="31"/>
      <c r="J126" s="31"/>
      <c r="K126" s="31"/>
      <c r="L126" s="31"/>
      <c r="M126" s="32"/>
      <c r="N126" s="32"/>
      <c r="O126" s="32"/>
      <c r="P126" s="31" t="s">
        <v>51</v>
      </c>
      <c r="Q126" s="33"/>
      <c r="R126" s="33"/>
      <c r="S126" s="34"/>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1">
        <v>1</v>
      </c>
      <c r="DL126" s="31">
        <f t="shared" si="0"/>
        <v>0</v>
      </c>
      <c r="DM126" s="35"/>
      <c r="DN126" s="35">
        <f t="shared" si="245"/>
        <v>0</v>
      </c>
      <c r="DO126" s="35"/>
      <c r="DP126" s="35">
        <f t="shared" si="246"/>
        <v>0</v>
      </c>
      <c r="DQ126" s="35"/>
      <c r="DR126" s="35">
        <f t="shared" si="247"/>
        <v>0</v>
      </c>
      <c r="DS126" s="35"/>
      <c r="DT126" s="35">
        <f t="shared" si="248"/>
        <v>2.336448598130841E-2</v>
      </c>
    </row>
    <row r="127" spans="1:124" ht="15.75" hidden="1" customHeight="1" x14ac:dyDescent="0.25">
      <c r="A127" s="31" t="s">
        <v>47</v>
      </c>
      <c r="B127" s="31" t="s">
        <v>84</v>
      </c>
      <c r="C127" s="31" t="s">
        <v>89</v>
      </c>
      <c r="D127" s="31"/>
      <c r="E127" s="31"/>
      <c r="F127" s="31"/>
      <c r="G127" s="31"/>
      <c r="H127" s="31"/>
      <c r="I127" s="31"/>
      <c r="J127" s="31"/>
      <c r="K127" s="31"/>
      <c r="L127" s="31"/>
      <c r="M127" s="32"/>
      <c r="N127" s="32"/>
      <c r="O127" s="32"/>
      <c r="P127" s="31" t="s">
        <v>50</v>
      </c>
      <c r="Q127" s="33"/>
      <c r="R127" s="33"/>
      <c r="S127" s="34"/>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1">
        <v>1</v>
      </c>
      <c r="DL127" s="31">
        <f t="shared" si="0"/>
        <v>0</v>
      </c>
      <c r="DM127" s="35">
        <f t="shared" ref="DM127:DM128" si="249">DL127/DK127</f>
        <v>0</v>
      </c>
      <c r="DN127" s="35"/>
      <c r="DO127" s="35">
        <f t="shared" ref="DO127:DO128" si="250">AVERAGE(DM$127:DM$128)</f>
        <v>0</v>
      </c>
      <c r="DP127" s="35"/>
      <c r="DQ127" s="35">
        <f t="shared" ref="DQ127:DQ128" si="251">AVERAGE(DM$111:DM$158)</f>
        <v>0</v>
      </c>
      <c r="DR127" s="35"/>
      <c r="DS127" s="35">
        <f t="shared" ref="DS127:DS128" si="252">AVERAGE(DM$3:DM$435)</f>
        <v>4.5662100456621002E-2</v>
      </c>
      <c r="DT127" s="35"/>
    </row>
    <row r="128" spans="1:124" ht="15.75" hidden="1" customHeight="1" x14ac:dyDescent="0.25">
      <c r="A128" s="31" t="s">
        <v>47</v>
      </c>
      <c r="B128" s="31" t="s">
        <v>84</v>
      </c>
      <c r="C128" s="31" t="s">
        <v>89</v>
      </c>
      <c r="D128" s="31"/>
      <c r="E128" s="31"/>
      <c r="F128" s="31"/>
      <c r="G128" s="31"/>
      <c r="H128" s="31"/>
      <c r="I128" s="31"/>
      <c r="J128" s="31"/>
      <c r="K128" s="31"/>
      <c r="L128" s="31"/>
      <c r="M128" s="32"/>
      <c r="N128" s="32"/>
      <c r="O128" s="32"/>
      <c r="P128" s="31" t="s">
        <v>50</v>
      </c>
      <c r="Q128" s="33"/>
      <c r="R128" s="33"/>
      <c r="S128" s="34"/>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1">
        <v>1</v>
      </c>
      <c r="DL128" s="31">
        <f t="shared" si="0"/>
        <v>0</v>
      </c>
      <c r="DM128" s="35">
        <f t="shared" si="249"/>
        <v>0</v>
      </c>
      <c r="DN128" s="35"/>
      <c r="DO128" s="35">
        <f t="shared" si="250"/>
        <v>0</v>
      </c>
      <c r="DP128" s="35"/>
      <c r="DQ128" s="35">
        <f t="shared" si="251"/>
        <v>0</v>
      </c>
      <c r="DR128" s="35"/>
      <c r="DS128" s="35">
        <f t="shared" si="252"/>
        <v>4.5662100456621002E-2</v>
      </c>
      <c r="DT128" s="35"/>
    </row>
    <row r="129" spans="1:124" ht="15.75" hidden="1" customHeight="1" x14ac:dyDescent="0.25">
      <c r="A129" s="31" t="s">
        <v>47</v>
      </c>
      <c r="B129" s="31" t="s">
        <v>84</v>
      </c>
      <c r="C129" s="31" t="s">
        <v>89</v>
      </c>
      <c r="D129" s="31"/>
      <c r="E129" s="31"/>
      <c r="F129" s="31"/>
      <c r="G129" s="31"/>
      <c r="H129" s="31"/>
      <c r="I129" s="31"/>
      <c r="J129" s="31"/>
      <c r="K129" s="31"/>
      <c r="L129" s="31"/>
      <c r="M129" s="32"/>
      <c r="N129" s="32"/>
      <c r="O129" s="32"/>
      <c r="P129" s="31" t="s">
        <v>51</v>
      </c>
      <c r="Q129" s="33"/>
      <c r="R129" s="33"/>
      <c r="S129" s="34"/>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1">
        <v>1</v>
      </c>
      <c r="DL129" s="31">
        <f t="shared" si="0"/>
        <v>0</v>
      </c>
      <c r="DM129" s="35"/>
      <c r="DN129" s="35">
        <f t="shared" ref="DN129:DN130" si="253">DL129/DK129</f>
        <v>0</v>
      </c>
      <c r="DO129" s="35"/>
      <c r="DP129" s="35">
        <f t="shared" ref="DP129:DP130" si="254">AVERAGE(DN$129:DN$130)</f>
        <v>0</v>
      </c>
      <c r="DQ129" s="35"/>
      <c r="DR129" s="35">
        <f t="shared" ref="DR129:DR130" si="255">AVERAGE(DN$111:DN$158)</f>
        <v>0</v>
      </c>
      <c r="DS129" s="35"/>
      <c r="DT129" s="35">
        <f t="shared" ref="DT129:DT130" si="256">AVERAGE(DN$3:DN$435)</f>
        <v>2.336448598130841E-2</v>
      </c>
    </row>
    <row r="130" spans="1:124" ht="15.75" hidden="1" customHeight="1" x14ac:dyDescent="0.25">
      <c r="A130" s="31" t="s">
        <v>47</v>
      </c>
      <c r="B130" s="31" t="s">
        <v>84</v>
      </c>
      <c r="C130" s="31" t="s">
        <v>89</v>
      </c>
      <c r="D130" s="31"/>
      <c r="E130" s="31"/>
      <c r="F130" s="31"/>
      <c r="G130" s="31"/>
      <c r="H130" s="31"/>
      <c r="I130" s="31"/>
      <c r="J130" s="31"/>
      <c r="K130" s="31"/>
      <c r="L130" s="31"/>
      <c r="M130" s="32"/>
      <c r="N130" s="32"/>
      <c r="O130" s="32"/>
      <c r="P130" s="31" t="s">
        <v>51</v>
      </c>
      <c r="Q130" s="33"/>
      <c r="R130" s="33"/>
      <c r="S130" s="34"/>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1">
        <v>1</v>
      </c>
      <c r="DL130" s="31">
        <f t="shared" si="0"/>
        <v>0</v>
      </c>
      <c r="DM130" s="35"/>
      <c r="DN130" s="35">
        <f t="shared" si="253"/>
        <v>0</v>
      </c>
      <c r="DO130" s="35"/>
      <c r="DP130" s="35">
        <f t="shared" si="254"/>
        <v>0</v>
      </c>
      <c r="DQ130" s="35"/>
      <c r="DR130" s="35">
        <f t="shared" si="255"/>
        <v>0</v>
      </c>
      <c r="DS130" s="35"/>
      <c r="DT130" s="35">
        <f t="shared" si="256"/>
        <v>2.336448598130841E-2</v>
      </c>
    </row>
    <row r="131" spans="1:124" ht="15.75" hidden="1" customHeight="1" x14ac:dyDescent="0.25">
      <c r="A131" s="31" t="s">
        <v>47</v>
      </c>
      <c r="B131" s="31" t="s">
        <v>84</v>
      </c>
      <c r="C131" s="31" t="s">
        <v>90</v>
      </c>
      <c r="D131" s="31"/>
      <c r="E131" s="31"/>
      <c r="F131" s="31"/>
      <c r="G131" s="31"/>
      <c r="H131" s="31"/>
      <c r="I131" s="31"/>
      <c r="J131" s="31"/>
      <c r="K131" s="31"/>
      <c r="L131" s="31"/>
      <c r="M131" s="32"/>
      <c r="N131" s="32"/>
      <c r="O131" s="32"/>
      <c r="P131" s="31" t="s">
        <v>50</v>
      </c>
      <c r="Q131" s="33"/>
      <c r="R131" s="33"/>
      <c r="S131" s="34"/>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1">
        <v>1</v>
      </c>
      <c r="DL131" s="31">
        <f t="shared" si="0"/>
        <v>0</v>
      </c>
      <c r="DM131" s="35">
        <f t="shared" ref="DM131:DM132" si="257">DL131/DK131</f>
        <v>0</v>
      </c>
      <c r="DN131" s="35"/>
      <c r="DO131" s="35">
        <f t="shared" ref="DO131:DO132" si="258">AVERAGE(DM$131:DM$132)</f>
        <v>0</v>
      </c>
      <c r="DP131" s="35"/>
      <c r="DQ131" s="35">
        <f t="shared" ref="DQ131:DQ132" si="259">AVERAGE(DM$111:DM$158)</f>
        <v>0</v>
      </c>
      <c r="DR131" s="35"/>
      <c r="DS131" s="35">
        <f t="shared" ref="DS131:DS132" si="260">AVERAGE(DM$3:DM$435)</f>
        <v>4.5662100456621002E-2</v>
      </c>
      <c r="DT131" s="35"/>
    </row>
    <row r="132" spans="1:124" ht="15.75" hidden="1" customHeight="1" x14ac:dyDescent="0.25">
      <c r="A132" s="31" t="s">
        <v>47</v>
      </c>
      <c r="B132" s="31" t="s">
        <v>84</v>
      </c>
      <c r="C132" s="31" t="s">
        <v>90</v>
      </c>
      <c r="D132" s="31"/>
      <c r="E132" s="31"/>
      <c r="F132" s="31"/>
      <c r="G132" s="31"/>
      <c r="H132" s="31"/>
      <c r="I132" s="31"/>
      <c r="J132" s="31"/>
      <c r="K132" s="31"/>
      <c r="L132" s="31"/>
      <c r="M132" s="32"/>
      <c r="N132" s="32"/>
      <c r="O132" s="32"/>
      <c r="P132" s="31" t="s">
        <v>50</v>
      </c>
      <c r="Q132" s="33"/>
      <c r="R132" s="33"/>
      <c r="S132" s="34"/>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1">
        <v>1</v>
      </c>
      <c r="DL132" s="31">
        <f t="shared" si="0"/>
        <v>0</v>
      </c>
      <c r="DM132" s="35">
        <f t="shared" si="257"/>
        <v>0</v>
      </c>
      <c r="DN132" s="35"/>
      <c r="DO132" s="35">
        <f t="shared" si="258"/>
        <v>0</v>
      </c>
      <c r="DP132" s="35"/>
      <c r="DQ132" s="35">
        <f t="shared" si="259"/>
        <v>0</v>
      </c>
      <c r="DR132" s="35"/>
      <c r="DS132" s="35">
        <f t="shared" si="260"/>
        <v>4.5662100456621002E-2</v>
      </c>
      <c r="DT132" s="35"/>
    </row>
    <row r="133" spans="1:124" ht="15.75" hidden="1" customHeight="1" x14ac:dyDescent="0.25">
      <c r="A133" s="31" t="s">
        <v>47</v>
      </c>
      <c r="B133" s="31" t="s">
        <v>84</v>
      </c>
      <c r="C133" s="31" t="s">
        <v>90</v>
      </c>
      <c r="D133" s="31"/>
      <c r="E133" s="31"/>
      <c r="F133" s="31"/>
      <c r="G133" s="31"/>
      <c r="H133" s="31"/>
      <c r="I133" s="31"/>
      <c r="J133" s="31"/>
      <c r="K133" s="31"/>
      <c r="L133" s="31"/>
      <c r="M133" s="32"/>
      <c r="N133" s="32"/>
      <c r="O133" s="32"/>
      <c r="P133" s="31" t="s">
        <v>51</v>
      </c>
      <c r="Q133" s="33"/>
      <c r="R133" s="33"/>
      <c r="S133" s="34"/>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1">
        <v>1</v>
      </c>
      <c r="DL133" s="31">
        <f t="shared" si="0"/>
        <v>0</v>
      </c>
      <c r="DM133" s="35"/>
      <c r="DN133" s="35">
        <f t="shared" ref="DN133:DN134" si="261">DL133/DK133</f>
        <v>0</v>
      </c>
      <c r="DO133" s="35"/>
      <c r="DP133" s="35">
        <f t="shared" ref="DP133:DP134" si="262">AVERAGE(DN$133:DN$134)</f>
        <v>0</v>
      </c>
      <c r="DQ133" s="35"/>
      <c r="DR133" s="35">
        <f t="shared" ref="DR133:DR134" si="263">AVERAGE(DN$111:DN$158)</f>
        <v>0</v>
      </c>
      <c r="DS133" s="35"/>
      <c r="DT133" s="35">
        <f t="shared" ref="DT133:DT134" si="264">AVERAGE(DN$3:DN$435)</f>
        <v>2.336448598130841E-2</v>
      </c>
    </row>
    <row r="134" spans="1:124" ht="15.75" hidden="1" customHeight="1" x14ac:dyDescent="0.25">
      <c r="A134" s="31" t="s">
        <v>47</v>
      </c>
      <c r="B134" s="31" t="s">
        <v>84</v>
      </c>
      <c r="C134" s="31" t="s">
        <v>90</v>
      </c>
      <c r="D134" s="31"/>
      <c r="E134" s="31"/>
      <c r="F134" s="31"/>
      <c r="G134" s="31"/>
      <c r="H134" s="31"/>
      <c r="I134" s="31"/>
      <c r="J134" s="31"/>
      <c r="K134" s="31"/>
      <c r="L134" s="31"/>
      <c r="M134" s="32"/>
      <c r="N134" s="32"/>
      <c r="O134" s="32"/>
      <c r="P134" s="31" t="s">
        <v>51</v>
      </c>
      <c r="Q134" s="33"/>
      <c r="R134" s="33"/>
      <c r="S134" s="34"/>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1">
        <v>1</v>
      </c>
      <c r="DL134" s="31">
        <f t="shared" si="0"/>
        <v>0</v>
      </c>
      <c r="DM134" s="35"/>
      <c r="DN134" s="35">
        <f t="shared" si="261"/>
        <v>0</v>
      </c>
      <c r="DO134" s="35"/>
      <c r="DP134" s="35">
        <f t="shared" si="262"/>
        <v>0</v>
      </c>
      <c r="DQ134" s="35"/>
      <c r="DR134" s="35">
        <f t="shared" si="263"/>
        <v>0</v>
      </c>
      <c r="DS134" s="35"/>
      <c r="DT134" s="35">
        <f t="shared" si="264"/>
        <v>2.336448598130841E-2</v>
      </c>
    </row>
    <row r="135" spans="1:124" ht="15.75" hidden="1" customHeight="1" x14ac:dyDescent="0.25">
      <c r="A135" s="31" t="s">
        <v>47</v>
      </c>
      <c r="B135" s="31" t="s">
        <v>84</v>
      </c>
      <c r="C135" s="31" t="s">
        <v>91</v>
      </c>
      <c r="D135" s="31"/>
      <c r="E135" s="31"/>
      <c r="F135" s="31"/>
      <c r="G135" s="31"/>
      <c r="H135" s="31"/>
      <c r="I135" s="31"/>
      <c r="J135" s="31"/>
      <c r="K135" s="31"/>
      <c r="L135" s="31"/>
      <c r="M135" s="32"/>
      <c r="N135" s="32"/>
      <c r="O135" s="32"/>
      <c r="P135" s="31" t="s">
        <v>50</v>
      </c>
      <c r="Q135" s="33"/>
      <c r="R135" s="33"/>
      <c r="S135" s="34"/>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1">
        <v>1</v>
      </c>
      <c r="DL135" s="31">
        <f t="shared" si="0"/>
        <v>0</v>
      </c>
      <c r="DM135" s="35">
        <f t="shared" ref="DM135:DM136" si="265">DL135/DK135</f>
        <v>0</v>
      </c>
      <c r="DN135" s="35"/>
      <c r="DO135" s="35">
        <f t="shared" ref="DO135:DO136" si="266">AVERAGE(DM$135:DM$136)</f>
        <v>0</v>
      </c>
      <c r="DP135" s="35"/>
      <c r="DQ135" s="35">
        <f t="shared" ref="DQ135:DQ136" si="267">AVERAGE(DM$111:DM$158)</f>
        <v>0</v>
      </c>
      <c r="DR135" s="35"/>
      <c r="DS135" s="35">
        <f t="shared" ref="DS135:DS136" si="268">AVERAGE(DM$3:DM$435)</f>
        <v>4.5662100456621002E-2</v>
      </c>
      <c r="DT135" s="35"/>
    </row>
    <row r="136" spans="1:124" ht="15.75" hidden="1" customHeight="1" x14ac:dyDescent="0.25">
      <c r="A136" s="31" t="s">
        <v>47</v>
      </c>
      <c r="B136" s="31" t="s">
        <v>84</v>
      </c>
      <c r="C136" s="31" t="s">
        <v>91</v>
      </c>
      <c r="D136" s="31"/>
      <c r="E136" s="31"/>
      <c r="F136" s="31"/>
      <c r="G136" s="31"/>
      <c r="H136" s="31"/>
      <c r="I136" s="31"/>
      <c r="J136" s="31"/>
      <c r="K136" s="31"/>
      <c r="L136" s="31"/>
      <c r="M136" s="32"/>
      <c r="N136" s="32"/>
      <c r="O136" s="32"/>
      <c r="P136" s="31" t="s">
        <v>50</v>
      </c>
      <c r="Q136" s="33"/>
      <c r="R136" s="33"/>
      <c r="S136" s="34"/>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1">
        <v>1</v>
      </c>
      <c r="DL136" s="31">
        <f t="shared" si="0"/>
        <v>0</v>
      </c>
      <c r="DM136" s="35">
        <f t="shared" si="265"/>
        <v>0</v>
      </c>
      <c r="DN136" s="35"/>
      <c r="DO136" s="35">
        <f t="shared" si="266"/>
        <v>0</v>
      </c>
      <c r="DP136" s="35"/>
      <c r="DQ136" s="35">
        <f t="shared" si="267"/>
        <v>0</v>
      </c>
      <c r="DR136" s="35"/>
      <c r="DS136" s="35">
        <f t="shared" si="268"/>
        <v>4.5662100456621002E-2</v>
      </c>
      <c r="DT136" s="35"/>
    </row>
    <row r="137" spans="1:124" ht="15.75" hidden="1" customHeight="1" x14ac:dyDescent="0.25">
      <c r="A137" s="31" t="s">
        <v>47</v>
      </c>
      <c r="B137" s="31" t="s">
        <v>84</v>
      </c>
      <c r="C137" s="31" t="s">
        <v>91</v>
      </c>
      <c r="D137" s="31"/>
      <c r="E137" s="31"/>
      <c r="F137" s="31"/>
      <c r="G137" s="31"/>
      <c r="H137" s="31"/>
      <c r="I137" s="31"/>
      <c r="J137" s="31"/>
      <c r="K137" s="31"/>
      <c r="L137" s="31"/>
      <c r="M137" s="32"/>
      <c r="N137" s="32"/>
      <c r="O137" s="32"/>
      <c r="P137" s="31" t="s">
        <v>51</v>
      </c>
      <c r="Q137" s="33"/>
      <c r="R137" s="33"/>
      <c r="S137" s="34"/>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1">
        <v>1</v>
      </c>
      <c r="DL137" s="31">
        <f t="shared" si="0"/>
        <v>0</v>
      </c>
      <c r="DM137" s="35"/>
      <c r="DN137" s="35">
        <f t="shared" ref="DN137:DN138" si="269">DL137/DK137</f>
        <v>0</v>
      </c>
      <c r="DO137" s="35"/>
      <c r="DP137" s="35">
        <f t="shared" ref="DP137:DP138" si="270">AVERAGE(DN$137:DN$138)</f>
        <v>0</v>
      </c>
      <c r="DQ137" s="35"/>
      <c r="DR137" s="35">
        <f t="shared" ref="DR137:DR138" si="271">AVERAGE(DN$111:DN$158)</f>
        <v>0</v>
      </c>
      <c r="DS137" s="35"/>
      <c r="DT137" s="35">
        <f t="shared" ref="DT137:DT138" si="272">AVERAGE(DN$3:DN$435)</f>
        <v>2.336448598130841E-2</v>
      </c>
    </row>
    <row r="138" spans="1:124" ht="15.75" hidden="1" customHeight="1" x14ac:dyDescent="0.25">
      <c r="A138" s="31" t="s">
        <v>47</v>
      </c>
      <c r="B138" s="31" t="s">
        <v>84</v>
      </c>
      <c r="C138" s="31" t="s">
        <v>91</v>
      </c>
      <c r="D138" s="31"/>
      <c r="E138" s="31"/>
      <c r="F138" s="31"/>
      <c r="G138" s="31"/>
      <c r="H138" s="31"/>
      <c r="I138" s="31"/>
      <c r="J138" s="31"/>
      <c r="K138" s="31"/>
      <c r="L138" s="31"/>
      <c r="M138" s="32"/>
      <c r="N138" s="32"/>
      <c r="O138" s="32"/>
      <c r="P138" s="31" t="s">
        <v>51</v>
      </c>
      <c r="Q138" s="33"/>
      <c r="R138" s="33"/>
      <c r="S138" s="34"/>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1">
        <v>1</v>
      </c>
      <c r="DL138" s="31">
        <f t="shared" si="0"/>
        <v>0</v>
      </c>
      <c r="DM138" s="35"/>
      <c r="DN138" s="35">
        <f t="shared" si="269"/>
        <v>0</v>
      </c>
      <c r="DO138" s="35"/>
      <c r="DP138" s="35">
        <f t="shared" si="270"/>
        <v>0</v>
      </c>
      <c r="DQ138" s="35"/>
      <c r="DR138" s="35">
        <f t="shared" si="271"/>
        <v>0</v>
      </c>
      <c r="DS138" s="35"/>
      <c r="DT138" s="35">
        <f t="shared" si="272"/>
        <v>2.336448598130841E-2</v>
      </c>
    </row>
    <row r="139" spans="1:124" ht="15.75" hidden="1" customHeight="1" x14ac:dyDescent="0.25">
      <c r="A139" s="31" t="s">
        <v>47</v>
      </c>
      <c r="B139" s="31" t="s">
        <v>84</v>
      </c>
      <c r="C139" s="31" t="s">
        <v>92</v>
      </c>
      <c r="D139" s="31"/>
      <c r="E139" s="31"/>
      <c r="F139" s="31"/>
      <c r="G139" s="31"/>
      <c r="H139" s="31"/>
      <c r="I139" s="31"/>
      <c r="J139" s="31"/>
      <c r="K139" s="31"/>
      <c r="L139" s="31"/>
      <c r="M139" s="32"/>
      <c r="N139" s="32"/>
      <c r="O139" s="32"/>
      <c r="P139" s="31" t="s">
        <v>50</v>
      </c>
      <c r="Q139" s="33"/>
      <c r="R139" s="33"/>
      <c r="S139" s="34"/>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1">
        <v>1</v>
      </c>
      <c r="DL139" s="31">
        <f t="shared" si="0"/>
        <v>0</v>
      </c>
      <c r="DM139" s="35">
        <f t="shared" ref="DM139:DM140" si="273">DL139/DK139</f>
        <v>0</v>
      </c>
      <c r="DN139" s="35"/>
      <c r="DO139" s="35">
        <f t="shared" ref="DO139:DO140" si="274">AVERAGE(DM$139:DM$140)</f>
        <v>0</v>
      </c>
      <c r="DP139" s="35"/>
      <c r="DQ139" s="35">
        <f t="shared" ref="DQ139:DQ140" si="275">AVERAGE(DM$111:DM$158)</f>
        <v>0</v>
      </c>
      <c r="DR139" s="35"/>
      <c r="DS139" s="35">
        <f t="shared" ref="DS139:DS140" si="276">AVERAGE(DM$3:DM$435)</f>
        <v>4.5662100456621002E-2</v>
      </c>
      <c r="DT139" s="35"/>
    </row>
    <row r="140" spans="1:124" ht="15.75" hidden="1" customHeight="1" x14ac:dyDescent="0.25">
      <c r="A140" s="31" t="s">
        <v>47</v>
      </c>
      <c r="B140" s="31" t="s">
        <v>84</v>
      </c>
      <c r="C140" s="31" t="s">
        <v>92</v>
      </c>
      <c r="D140" s="31"/>
      <c r="E140" s="31"/>
      <c r="F140" s="31"/>
      <c r="G140" s="31"/>
      <c r="H140" s="31"/>
      <c r="I140" s="31"/>
      <c r="J140" s="31"/>
      <c r="K140" s="31"/>
      <c r="L140" s="31"/>
      <c r="M140" s="32"/>
      <c r="N140" s="32"/>
      <c r="O140" s="32"/>
      <c r="P140" s="31" t="s">
        <v>50</v>
      </c>
      <c r="Q140" s="33"/>
      <c r="R140" s="33"/>
      <c r="S140" s="34"/>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1">
        <v>1</v>
      </c>
      <c r="DL140" s="31">
        <f t="shared" si="0"/>
        <v>0</v>
      </c>
      <c r="DM140" s="35">
        <f t="shared" si="273"/>
        <v>0</v>
      </c>
      <c r="DN140" s="35"/>
      <c r="DO140" s="35">
        <f t="shared" si="274"/>
        <v>0</v>
      </c>
      <c r="DP140" s="35"/>
      <c r="DQ140" s="35">
        <f t="shared" si="275"/>
        <v>0</v>
      </c>
      <c r="DR140" s="35"/>
      <c r="DS140" s="35">
        <f t="shared" si="276"/>
        <v>4.5662100456621002E-2</v>
      </c>
      <c r="DT140" s="35"/>
    </row>
    <row r="141" spans="1:124" ht="15.75" hidden="1" customHeight="1" x14ac:dyDescent="0.25">
      <c r="A141" s="31" t="s">
        <v>47</v>
      </c>
      <c r="B141" s="31" t="s">
        <v>84</v>
      </c>
      <c r="C141" s="31" t="s">
        <v>92</v>
      </c>
      <c r="D141" s="31"/>
      <c r="E141" s="31"/>
      <c r="F141" s="31"/>
      <c r="G141" s="31"/>
      <c r="H141" s="31"/>
      <c r="I141" s="31"/>
      <c r="J141" s="31"/>
      <c r="K141" s="31"/>
      <c r="L141" s="31"/>
      <c r="M141" s="32"/>
      <c r="N141" s="32"/>
      <c r="O141" s="32"/>
      <c r="P141" s="31" t="s">
        <v>51</v>
      </c>
      <c r="Q141" s="33"/>
      <c r="R141" s="33"/>
      <c r="S141" s="34"/>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1">
        <v>1</v>
      </c>
      <c r="DL141" s="31">
        <f t="shared" si="0"/>
        <v>0</v>
      </c>
      <c r="DM141" s="35"/>
      <c r="DN141" s="35">
        <f t="shared" ref="DN141:DN142" si="277">DL141/DK141</f>
        <v>0</v>
      </c>
      <c r="DO141" s="35"/>
      <c r="DP141" s="35">
        <f t="shared" ref="DP141:DP142" si="278">AVERAGE(DN$141:DN$142)</f>
        <v>0</v>
      </c>
      <c r="DQ141" s="35"/>
      <c r="DR141" s="35">
        <f t="shared" ref="DR141:DR142" si="279">AVERAGE(DN$111:DN$158)</f>
        <v>0</v>
      </c>
      <c r="DS141" s="35"/>
      <c r="DT141" s="35">
        <f t="shared" ref="DT141:DT142" si="280">AVERAGE(DN$3:DN$435)</f>
        <v>2.336448598130841E-2</v>
      </c>
    </row>
    <row r="142" spans="1:124" ht="15.75" hidden="1" customHeight="1" x14ac:dyDescent="0.25">
      <c r="A142" s="31" t="s">
        <v>47</v>
      </c>
      <c r="B142" s="31" t="s">
        <v>84</v>
      </c>
      <c r="C142" s="31" t="s">
        <v>92</v>
      </c>
      <c r="D142" s="31"/>
      <c r="E142" s="31"/>
      <c r="F142" s="31"/>
      <c r="G142" s="31"/>
      <c r="H142" s="31"/>
      <c r="I142" s="31"/>
      <c r="J142" s="31"/>
      <c r="K142" s="31"/>
      <c r="L142" s="31"/>
      <c r="M142" s="32"/>
      <c r="N142" s="32"/>
      <c r="O142" s="32"/>
      <c r="P142" s="31" t="s">
        <v>51</v>
      </c>
      <c r="Q142" s="33"/>
      <c r="R142" s="33"/>
      <c r="S142" s="34"/>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1">
        <v>1</v>
      </c>
      <c r="DL142" s="31">
        <f t="shared" si="0"/>
        <v>0</v>
      </c>
      <c r="DM142" s="35"/>
      <c r="DN142" s="35">
        <f t="shared" si="277"/>
        <v>0</v>
      </c>
      <c r="DO142" s="35"/>
      <c r="DP142" s="35">
        <f t="shared" si="278"/>
        <v>0</v>
      </c>
      <c r="DQ142" s="35"/>
      <c r="DR142" s="35">
        <f t="shared" si="279"/>
        <v>0</v>
      </c>
      <c r="DS142" s="35"/>
      <c r="DT142" s="35">
        <f t="shared" si="280"/>
        <v>2.336448598130841E-2</v>
      </c>
    </row>
    <row r="143" spans="1:124" ht="15.75" hidden="1" customHeight="1" x14ac:dyDescent="0.25">
      <c r="A143" s="31" t="s">
        <v>47</v>
      </c>
      <c r="B143" s="31" t="s">
        <v>84</v>
      </c>
      <c r="C143" s="31" t="s">
        <v>93</v>
      </c>
      <c r="D143" s="31"/>
      <c r="E143" s="31"/>
      <c r="F143" s="31"/>
      <c r="G143" s="31"/>
      <c r="H143" s="31"/>
      <c r="I143" s="31"/>
      <c r="J143" s="31"/>
      <c r="K143" s="31"/>
      <c r="L143" s="31"/>
      <c r="M143" s="32"/>
      <c r="N143" s="32"/>
      <c r="O143" s="32"/>
      <c r="P143" s="31" t="s">
        <v>50</v>
      </c>
      <c r="Q143" s="33"/>
      <c r="R143" s="33"/>
      <c r="S143" s="34"/>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1">
        <v>1</v>
      </c>
      <c r="DL143" s="31">
        <f t="shared" si="0"/>
        <v>0</v>
      </c>
      <c r="DM143" s="35">
        <f t="shared" ref="DM143:DM144" si="281">DL143/DK143</f>
        <v>0</v>
      </c>
      <c r="DN143" s="35"/>
      <c r="DO143" s="35">
        <f t="shared" ref="DO143:DO144" si="282">AVERAGE(DM$143:DM$144)</f>
        <v>0</v>
      </c>
      <c r="DP143" s="35"/>
      <c r="DQ143" s="35">
        <f t="shared" ref="DQ143:DQ144" si="283">AVERAGE(DM$111:DM$158)</f>
        <v>0</v>
      </c>
      <c r="DR143" s="35"/>
      <c r="DS143" s="35">
        <f t="shared" ref="DS143:DS144" si="284">AVERAGE(DM$3:DM$435)</f>
        <v>4.5662100456621002E-2</v>
      </c>
      <c r="DT143" s="35"/>
    </row>
    <row r="144" spans="1:124" ht="15.75" hidden="1" customHeight="1" x14ac:dyDescent="0.25">
      <c r="A144" s="31" t="s">
        <v>47</v>
      </c>
      <c r="B144" s="31" t="s">
        <v>84</v>
      </c>
      <c r="C144" s="31" t="s">
        <v>93</v>
      </c>
      <c r="D144" s="31"/>
      <c r="E144" s="31"/>
      <c r="F144" s="31"/>
      <c r="G144" s="31"/>
      <c r="H144" s="31"/>
      <c r="I144" s="31"/>
      <c r="J144" s="31"/>
      <c r="K144" s="31"/>
      <c r="L144" s="31"/>
      <c r="M144" s="32"/>
      <c r="N144" s="32"/>
      <c r="O144" s="32"/>
      <c r="P144" s="31" t="s">
        <v>50</v>
      </c>
      <c r="Q144" s="33"/>
      <c r="R144" s="33"/>
      <c r="S144" s="34"/>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1">
        <v>1</v>
      </c>
      <c r="DL144" s="31">
        <f t="shared" si="0"/>
        <v>0</v>
      </c>
      <c r="DM144" s="35">
        <f t="shared" si="281"/>
        <v>0</v>
      </c>
      <c r="DN144" s="35"/>
      <c r="DO144" s="35">
        <f t="shared" si="282"/>
        <v>0</v>
      </c>
      <c r="DP144" s="35"/>
      <c r="DQ144" s="35">
        <f t="shared" si="283"/>
        <v>0</v>
      </c>
      <c r="DR144" s="35"/>
      <c r="DS144" s="35">
        <f t="shared" si="284"/>
        <v>4.5662100456621002E-2</v>
      </c>
      <c r="DT144" s="35"/>
    </row>
    <row r="145" spans="1:124" ht="15.75" hidden="1" customHeight="1" x14ac:dyDescent="0.25">
      <c r="A145" s="31" t="s">
        <v>47</v>
      </c>
      <c r="B145" s="31" t="s">
        <v>84</v>
      </c>
      <c r="C145" s="31" t="s">
        <v>93</v>
      </c>
      <c r="D145" s="31"/>
      <c r="E145" s="31"/>
      <c r="F145" s="31"/>
      <c r="G145" s="31"/>
      <c r="H145" s="31"/>
      <c r="I145" s="31"/>
      <c r="J145" s="31"/>
      <c r="K145" s="31"/>
      <c r="L145" s="31"/>
      <c r="M145" s="32"/>
      <c r="N145" s="32"/>
      <c r="O145" s="32"/>
      <c r="P145" s="31" t="s">
        <v>51</v>
      </c>
      <c r="Q145" s="33"/>
      <c r="R145" s="33"/>
      <c r="S145" s="34"/>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1">
        <v>1</v>
      </c>
      <c r="DL145" s="31">
        <f t="shared" si="0"/>
        <v>0</v>
      </c>
      <c r="DM145" s="35"/>
      <c r="DN145" s="35">
        <f t="shared" ref="DN145:DN146" si="285">DL145/DK145</f>
        <v>0</v>
      </c>
      <c r="DO145" s="35"/>
      <c r="DP145" s="35">
        <f t="shared" ref="DP145:DP146" si="286">AVERAGE(DN$145:DN$146)</f>
        <v>0</v>
      </c>
      <c r="DQ145" s="35"/>
      <c r="DR145" s="35">
        <f t="shared" ref="DR145:DR146" si="287">AVERAGE(DN$111:DN$158)</f>
        <v>0</v>
      </c>
      <c r="DS145" s="35"/>
      <c r="DT145" s="35">
        <f t="shared" ref="DT145:DT146" si="288">AVERAGE(DN$3:DN$435)</f>
        <v>2.336448598130841E-2</v>
      </c>
    </row>
    <row r="146" spans="1:124" ht="15.75" hidden="1" customHeight="1" x14ac:dyDescent="0.25">
      <c r="A146" s="31" t="s">
        <v>47</v>
      </c>
      <c r="B146" s="31" t="s">
        <v>84</v>
      </c>
      <c r="C146" s="31" t="s">
        <v>93</v>
      </c>
      <c r="D146" s="31"/>
      <c r="E146" s="31"/>
      <c r="F146" s="31"/>
      <c r="G146" s="31"/>
      <c r="H146" s="31"/>
      <c r="I146" s="31"/>
      <c r="J146" s="31"/>
      <c r="K146" s="31"/>
      <c r="L146" s="31"/>
      <c r="M146" s="32"/>
      <c r="N146" s="32"/>
      <c r="O146" s="32"/>
      <c r="P146" s="31" t="s">
        <v>51</v>
      </c>
      <c r="Q146" s="33"/>
      <c r="R146" s="33"/>
      <c r="S146" s="34"/>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1">
        <v>1</v>
      </c>
      <c r="DL146" s="31">
        <f t="shared" si="0"/>
        <v>0</v>
      </c>
      <c r="DM146" s="35"/>
      <c r="DN146" s="35">
        <f t="shared" si="285"/>
        <v>0</v>
      </c>
      <c r="DO146" s="35"/>
      <c r="DP146" s="35">
        <f t="shared" si="286"/>
        <v>0</v>
      </c>
      <c r="DQ146" s="35"/>
      <c r="DR146" s="35">
        <f t="shared" si="287"/>
        <v>0</v>
      </c>
      <c r="DS146" s="35"/>
      <c r="DT146" s="35">
        <f t="shared" si="288"/>
        <v>2.336448598130841E-2</v>
      </c>
    </row>
    <row r="147" spans="1:124" ht="15.75" hidden="1" customHeight="1" x14ac:dyDescent="0.25">
      <c r="A147" s="31" t="s">
        <v>47</v>
      </c>
      <c r="B147" s="31" t="s">
        <v>84</v>
      </c>
      <c r="C147" s="31" t="s">
        <v>94</v>
      </c>
      <c r="D147" s="31"/>
      <c r="E147" s="31"/>
      <c r="F147" s="31"/>
      <c r="G147" s="31"/>
      <c r="H147" s="31"/>
      <c r="I147" s="31"/>
      <c r="J147" s="31"/>
      <c r="K147" s="31"/>
      <c r="L147" s="31"/>
      <c r="M147" s="32"/>
      <c r="N147" s="32"/>
      <c r="O147" s="32"/>
      <c r="P147" s="31" t="s">
        <v>50</v>
      </c>
      <c r="Q147" s="33"/>
      <c r="R147" s="33"/>
      <c r="S147" s="34"/>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1">
        <v>1</v>
      </c>
      <c r="DL147" s="31">
        <f t="shared" si="0"/>
        <v>0</v>
      </c>
      <c r="DM147" s="35">
        <f t="shared" ref="DM147:DM148" si="289">DL147/DK147</f>
        <v>0</v>
      </c>
      <c r="DN147" s="35"/>
      <c r="DO147" s="35">
        <f t="shared" ref="DO147:DO148" si="290">AVERAGE(DM$147:DM$148)</f>
        <v>0</v>
      </c>
      <c r="DP147" s="35"/>
      <c r="DQ147" s="35">
        <f t="shared" ref="DQ147:DQ148" si="291">AVERAGE(DM$111:DM$158)</f>
        <v>0</v>
      </c>
      <c r="DR147" s="35"/>
      <c r="DS147" s="35">
        <f t="shared" ref="DS147:DS148" si="292">AVERAGE(DM$3:DM$435)</f>
        <v>4.5662100456621002E-2</v>
      </c>
      <c r="DT147" s="35"/>
    </row>
    <row r="148" spans="1:124" ht="15.75" hidden="1" customHeight="1" x14ac:dyDescent="0.25">
      <c r="A148" s="31" t="s">
        <v>47</v>
      </c>
      <c r="B148" s="31" t="s">
        <v>84</v>
      </c>
      <c r="C148" s="31" t="s">
        <v>94</v>
      </c>
      <c r="D148" s="31"/>
      <c r="E148" s="31"/>
      <c r="F148" s="31"/>
      <c r="G148" s="31"/>
      <c r="H148" s="31"/>
      <c r="I148" s="31"/>
      <c r="J148" s="31"/>
      <c r="K148" s="31"/>
      <c r="L148" s="31"/>
      <c r="M148" s="32"/>
      <c r="N148" s="32"/>
      <c r="O148" s="32"/>
      <c r="P148" s="31" t="s">
        <v>50</v>
      </c>
      <c r="Q148" s="33"/>
      <c r="R148" s="33"/>
      <c r="S148" s="34"/>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1">
        <v>1</v>
      </c>
      <c r="DL148" s="31">
        <f t="shared" si="0"/>
        <v>0</v>
      </c>
      <c r="DM148" s="35">
        <f t="shared" si="289"/>
        <v>0</v>
      </c>
      <c r="DN148" s="35"/>
      <c r="DO148" s="35">
        <f t="shared" si="290"/>
        <v>0</v>
      </c>
      <c r="DP148" s="35"/>
      <c r="DQ148" s="35">
        <f t="shared" si="291"/>
        <v>0</v>
      </c>
      <c r="DR148" s="35"/>
      <c r="DS148" s="35">
        <f t="shared" si="292"/>
        <v>4.5662100456621002E-2</v>
      </c>
      <c r="DT148" s="35"/>
    </row>
    <row r="149" spans="1:124" ht="15.75" hidden="1" customHeight="1" x14ac:dyDescent="0.25">
      <c r="A149" s="31" t="s">
        <v>47</v>
      </c>
      <c r="B149" s="31" t="s">
        <v>84</v>
      </c>
      <c r="C149" s="31" t="s">
        <v>94</v>
      </c>
      <c r="D149" s="31"/>
      <c r="E149" s="31"/>
      <c r="F149" s="31"/>
      <c r="G149" s="31"/>
      <c r="H149" s="31"/>
      <c r="I149" s="31"/>
      <c r="J149" s="31"/>
      <c r="K149" s="31"/>
      <c r="L149" s="31"/>
      <c r="M149" s="32"/>
      <c r="N149" s="32"/>
      <c r="O149" s="32"/>
      <c r="P149" s="31" t="s">
        <v>51</v>
      </c>
      <c r="Q149" s="33"/>
      <c r="R149" s="33"/>
      <c r="S149" s="34"/>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1">
        <v>1</v>
      </c>
      <c r="DL149" s="31">
        <f t="shared" si="0"/>
        <v>0</v>
      </c>
      <c r="DM149" s="35"/>
      <c r="DN149" s="35">
        <f t="shared" ref="DN149:DN150" si="293">DL149/DK149</f>
        <v>0</v>
      </c>
      <c r="DO149" s="35"/>
      <c r="DP149" s="35">
        <f t="shared" ref="DP149:DP150" si="294">AVERAGE(DN$149:DN$150)</f>
        <v>0</v>
      </c>
      <c r="DQ149" s="35"/>
      <c r="DR149" s="35">
        <f t="shared" ref="DR149:DR150" si="295">AVERAGE(DN$111:DN$158)</f>
        <v>0</v>
      </c>
      <c r="DS149" s="35"/>
      <c r="DT149" s="35">
        <f t="shared" ref="DT149:DT150" si="296">AVERAGE(DN$3:DN$435)</f>
        <v>2.336448598130841E-2</v>
      </c>
    </row>
    <row r="150" spans="1:124" ht="15.75" hidden="1" customHeight="1" x14ac:dyDescent="0.25">
      <c r="A150" s="31" t="s">
        <v>47</v>
      </c>
      <c r="B150" s="31" t="s">
        <v>84</v>
      </c>
      <c r="C150" s="31" t="s">
        <v>94</v>
      </c>
      <c r="D150" s="31"/>
      <c r="E150" s="31"/>
      <c r="F150" s="31"/>
      <c r="G150" s="31"/>
      <c r="H150" s="31"/>
      <c r="I150" s="31"/>
      <c r="J150" s="31"/>
      <c r="K150" s="31"/>
      <c r="L150" s="31"/>
      <c r="M150" s="32"/>
      <c r="N150" s="32"/>
      <c r="O150" s="32"/>
      <c r="P150" s="31" t="s">
        <v>51</v>
      </c>
      <c r="Q150" s="33"/>
      <c r="R150" s="33"/>
      <c r="S150" s="34"/>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1">
        <v>1</v>
      </c>
      <c r="DL150" s="31">
        <f t="shared" si="0"/>
        <v>0</v>
      </c>
      <c r="DM150" s="35"/>
      <c r="DN150" s="35">
        <f t="shared" si="293"/>
        <v>0</v>
      </c>
      <c r="DO150" s="35"/>
      <c r="DP150" s="35">
        <f t="shared" si="294"/>
        <v>0</v>
      </c>
      <c r="DQ150" s="35"/>
      <c r="DR150" s="35">
        <f t="shared" si="295"/>
        <v>0</v>
      </c>
      <c r="DS150" s="35"/>
      <c r="DT150" s="35">
        <f t="shared" si="296"/>
        <v>2.336448598130841E-2</v>
      </c>
    </row>
    <row r="151" spans="1:124" ht="15.75" hidden="1" customHeight="1" x14ac:dyDescent="0.25">
      <c r="A151" s="31" t="s">
        <v>47</v>
      </c>
      <c r="B151" s="31" t="s">
        <v>84</v>
      </c>
      <c r="C151" s="31" t="s">
        <v>95</v>
      </c>
      <c r="D151" s="31"/>
      <c r="E151" s="31"/>
      <c r="F151" s="31"/>
      <c r="G151" s="31"/>
      <c r="H151" s="31"/>
      <c r="I151" s="31"/>
      <c r="J151" s="31"/>
      <c r="K151" s="31"/>
      <c r="L151" s="31"/>
      <c r="M151" s="32"/>
      <c r="N151" s="32"/>
      <c r="O151" s="32"/>
      <c r="P151" s="31" t="s">
        <v>50</v>
      </c>
      <c r="Q151" s="33"/>
      <c r="R151" s="33"/>
      <c r="S151" s="34"/>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1">
        <v>1</v>
      </c>
      <c r="DL151" s="31">
        <f t="shared" si="0"/>
        <v>0</v>
      </c>
      <c r="DM151" s="35">
        <f t="shared" ref="DM151:DM152" si="297">DL151/DK151</f>
        <v>0</v>
      </c>
      <c r="DN151" s="35"/>
      <c r="DO151" s="35">
        <f t="shared" ref="DO151:DO152" si="298">AVERAGE(DM$151:DM$152)</f>
        <v>0</v>
      </c>
      <c r="DP151" s="35"/>
      <c r="DQ151" s="35">
        <f t="shared" ref="DQ151:DQ152" si="299">AVERAGE(DM$111:DM$158)</f>
        <v>0</v>
      </c>
      <c r="DR151" s="35"/>
      <c r="DS151" s="35">
        <f t="shared" ref="DS151:DS152" si="300">AVERAGE(DM$3:DM$435)</f>
        <v>4.5662100456621002E-2</v>
      </c>
      <c r="DT151" s="35"/>
    </row>
    <row r="152" spans="1:124" ht="15.75" hidden="1" customHeight="1" x14ac:dyDescent="0.25">
      <c r="A152" s="31" t="s">
        <v>47</v>
      </c>
      <c r="B152" s="31" t="s">
        <v>84</v>
      </c>
      <c r="C152" s="31" t="s">
        <v>95</v>
      </c>
      <c r="D152" s="31"/>
      <c r="E152" s="31"/>
      <c r="F152" s="31"/>
      <c r="G152" s="31"/>
      <c r="H152" s="31"/>
      <c r="I152" s="31"/>
      <c r="J152" s="31"/>
      <c r="K152" s="31"/>
      <c r="L152" s="31"/>
      <c r="M152" s="32"/>
      <c r="N152" s="32"/>
      <c r="O152" s="32"/>
      <c r="P152" s="31" t="s">
        <v>50</v>
      </c>
      <c r="Q152" s="33"/>
      <c r="R152" s="33"/>
      <c r="S152" s="34"/>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1">
        <v>1</v>
      </c>
      <c r="DL152" s="31">
        <f t="shared" si="0"/>
        <v>0</v>
      </c>
      <c r="DM152" s="35">
        <f t="shared" si="297"/>
        <v>0</v>
      </c>
      <c r="DN152" s="35"/>
      <c r="DO152" s="35">
        <f t="shared" si="298"/>
        <v>0</v>
      </c>
      <c r="DP152" s="35"/>
      <c r="DQ152" s="35">
        <f t="shared" si="299"/>
        <v>0</v>
      </c>
      <c r="DR152" s="35"/>
      <c r="DS152" s="35">
        <f t="shared" si="300"/>
        <v>4.5662100456621002E-2</v>
      </c>
      <c r="DT152" s="35"/>
    </row>
    <row r="153" spans="1:124" ht="15.75" hidden="1" customHeight="1" x14ac:dyDescent="0.25">
      <c r="A153" s="31" t="s">
        <v>47</v>
      </c>
      <c r="B153" s="31" t="s">
        <v>84</v>
      </c>
      <c r="C153" s="31" t="s">
        <v>95</v>
      </c>
      <c r="D153" s="31"/>
      <c r="E153" s="31"/>
      <c r="F153" s="31"/>
      <c r="G153" s="31"/>
      <c r="H153" s="31"/>
      <c r="I153" s="31"/>
      <c r="J153" s="31"/>
      <c r="K153" s="31"/>
      <c r="L153" s="31"/>
      <c r="M153" s="32"/>
      <c r="N153" s="32"/>
      <c r="O153" s="32"/>
      <c r="P153" s="31" t="s">
        <v>51</v>
      </c>
      <c r="Q153" s="33"/>
      <c r="R153" s="33"/>
      <c r="S153" s="34"/>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1">
        <v>1</v>
      </c>
      <c r="DL153" s="31">
        <f t="shared" si="0"/>
        <v>0</v>
      </c>
      <c r="DM153" s="35"/>
      <c r="DN153" s="35">
        <f t="shared" ref="DN153:DN154" si="301">DL153/DK153</f>
        <v>0</v>
      </c>
      <c r="DO153" s="35"/>
      <c r="DP153" s="35">
        <f t="shared" ref="DP153:DP154" si="302">AVERAGE(DN$153:DN$154)</f>
        <v>0</v>
      </c>
      <c r="DQ153" s="35"/>
      <c r="DR153" s="35">
        <f t="shared" ref="DR153:DR154" si="303">AVERAGE(DN$111:DN$158)</f>
        <v>0</v>
      </c>
      <c r="DS153" s="35"/>
      <c r="DT153" s="35">
        <f t="shared" ref="DT153:DT154" si="304">AVERAGE(DN$3:DN$435)</f>
        <v>2.336448598130841E-2</v>
      </c>
    </row>
    <row r="154" spans="1:124" ht="15.75" hidden="1" customHeight="1" x14ac:dyDescent="0.25">
      <c r="A154" s="31" t="s">
        <v>47</v>
      </c>
      <c r="B154" s="31" t="s">
        <v>84</v>
      </c>
      <c r="C154" s="31" t="s">
        <v>95</v>
      </c>
      <c r="D154" s="31"/>
      <c r="E154" s="31"/>
      <c r="F154" s="31"/>
      <c r="G154" s="31"/>
      <c r="H154" s="31"/>
      <c r="I154" s="31"/>
      <c r="J154" s="31"/>
      <c r="K154" s="31"/>
      <c r="L154" s="31"/>
      <c r="M154" s="32"/>
      <c r="N154" s="32"/>
      <c r="O154" s="32"/>
      <c r="P154" s="31" t="s">
        <v>51</v>
      </c>
      <c r="Q154" s="33"/>
      <c r="R154" s="33"/>
      <c r="S154" s="34"/>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1">
        <v>1</v>
      </c>
      <c r="DL154" s="31">
        <f t="shared" si="0"/>
        <v>0</v>
      </c>
      <c r="DM154" s="35"/>
      <c r="DN154" s="35">
        <f t="shared" si="301"/>
        <v>0</v>
      </c>
      <c r="DO154" s="35"/>
      <c r="DP154" s="35">
        <f t="shared" si="302"/>
        <v>0</v>
      </c>
      <c r="DQ154" s="35"/>
      <c r="DR154" s="35">
        <f t="shared" si="303"/>
        <v>0</v>
      </c>
      <c r="DS154" s="35"/>
      <c r="DT154" s="35">
        <f t="shared" si="304"/>
        <v>2.336448598130841E-2</v>
      </c>
    </row>
    <row r="155" spans="1:124" ht="15.75" hidden="1" customHeight="1" x14ac:dyDescent="0.25">
      <c r="A155" s="31" t="s">
        <v>47</v>
      </c>
      <c r="B155" s="31" t="s">
        <v>84</v>
      </c>
      <c r="C155" s="31" t="s">
        <v>96</v>
      </c>
      <c r="D155" s="31"/>
      <c r="E155" s="31"/>
      <c r="F155" s="31"/>
      <c r="G155" s="31"/>
      <c r="H155" s="31"/>
      <c r="I155" s="31"/>
      <c r="J155" s="31"/>
      <c r="K155" s="31"/>
      <c r="L155" s="31"/>
      <c r="M155" s="32"/>
      <c r="N155" s="32"/>
      <c r="O155" s="32"/>
      <c r="P155" s="31" t="s">
        <v>50</v>
      </c>
      <c r="Q155" s="33"/>
      <c r="R155" s="33"/>
      <c r="S155" s="34"/>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1">
        <v>1</v>
      </c>
      <c r="DL155" s="31">
        <f t="shared" si="0"/>
        <v>0</v>
      </c>
      <c r="DM155" s="35">
        <f t="shared" ref="DM155:DM156" si="305">DL155/DK155</f>
        <v>0</v>
      </c>
      <c r="DN155" s="35"/>
      <c r="DO155" s="35">
        <f t="shared" ref="DO155:DO156" si="306">AVERAGE(DM$155:DM$156)</f>
        <v>0</v>
      </c>
      <c r="DP155" s="35"/>
      <c r="DQ155" s="35">
        <f t="shared" ref="DQ155:DQ156" si="307">AVERAGE(DM$111:DM$158)</f>
        <v>0</v>
      </c>
      <c r="DR155" s="35"/>
      <c r="DS155" s="35">
        <f t="shared" ref="DS155:DS156" si="308">AVERAGE(DM$3:DM$435)</f>
        <v>4.5662100456621002E-2</v>
      </c>
      <c r="DT155" s="35"/>
    </row>
    <row r="156" spans="1:124" ht="15.75" hidden="1" customHeight="1" x14ac:dyDescent="0.25">
      <c r="A156" s="31" t="s">
        <v>47</v>
      </c>
      <c r="B156" s="31" t="s">
        <v>84</v>
      </c>
      <c r="C156" s="31" t="s">
        <v>96</v>
      </c>
      <c r="D156" s="31"/>
      <c r="E156" s="31"/>
      <c r="F156" s="31"/>
      <c r="G156" s="31"/>
      <c r="H156" s="31"/>
      <c r="I156" s="31"/>
      <c r="J156" s="31"/>
      <c r="K156" s="31"/>
      <c r="L156" s="31"/>
      <c r="M156" s="32"/>
      <c r="N156" s="32"/>
      <c r="O156" s="32"/>
      <c r="P156" s="31" t="s">
        <v>50</v>
      </c>
      <c r="Q156" s="33"/>
      <c r="R156" s="33"/>
      <c r="S156" s="34"/>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1">
        <v>1</v>
      </c>
      <c r="DL156" s="31">
        <f t="shared" si="0"/>
        <v>0</v>
      </c>
      <c r="DM156" s="35">
        <f t="shared" si="305"/>
        <v>0</v>
      </c>
      <c r="DN156" s="35"/>
      <c r="DO156" s="35">
        <f t="shared" si="306"/>
        <v>0</v>
      </c>
      <c r="DP156" s="35"/>
      <c r="DQ156" s="35">
        <f t="shared" si="307"/>
        <v>0</v>
      </c>
      <c r="DR156" s="35"/>
      <c r="DS156" s="35">
        <f t="shared" si="308"/>
        <v>4.5662100456621002E-2</v>
      </c>
      <c r="DT156" s="35"/>
    </row>
    <row r="157" spans="1:124" ht="15.75" hidden="1" customHeight="1" x14ac:dyDescent="0.25">
      <c r="A157" s="31" t="s">
        <v>47</v>
      </c>
      <c r="B157" s="31" t="s">
        <v>84</v>
      </c>
      <c r="C157" s="31" t="s">
        <v>96</v>
      </c>
      <c r="D157" s="31"/>
      <c r="E157" s="31"/>
      <c r="F157" s="31"/>
      <c r="G157" s="31"/>
      <c r="H157" s="31"/>
      <c r="I157" s="31"/>
      <c r="J157" s="31"/>
      <c r="K157" s="31"/>
      <c r="L157" s="31"/>
      <c r="M157" s="32"/>
      <c r="N157" s="32"/>
      <c r="O157" s="32"/>
      <c r="P157" s="31" t="s">
        <v>51</v>
      </c>
      <c r="Q157" s="33"/>
      <c r="R157" s="33"/>
      <c r="S157" s="34"/>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1">
        <v>1</v>
      </c>
      <c r="DL157" s="31">
        <f t="shared" si="0"/>
        <v>0</v>
      </c>
      <c r="DM157" s="35"/>
      <c r="DN157" s="35">
        <f t="shared" ref="DN157:DN158" si="309">DL157/DK157</f>
        <v>0</v>
      </c>
      <c r="DO157" s="35"/>
      <c r="DP157" s="35">
        <f t="shared" ref="DP157:DP158" si="310">AVERAGE(DN$157:DN$158)</f>
        <v>0</v>
      </c>
      <c r="DQ157" s="35"/>
      <c r="DR157" s="35">
        <f t="shared" ref="DR157:DR158" si="311">AVERAGE(DN$111:DN$158)</f>
        <v>0</v>
      </c>
      <c r="DS157" s="35"/>
      <c r="DT157" s="35">
        <f t="shared" ref="DT157:DT158" si="312">AVERAGE(DN$3:DN$435)</f>
        <v>2.336448598130841E-2</v>
      </c>
    </row>
    <row r="158" spans="1:124" ht="15.75" hidden="1" customHeight="1" x14ac:dyDescent="0.25">
      <c r="A158" s="31" t="s">
        <v>47</v>
      </c>
      <c r="B158" s="31" t="s">
        <v>84</v>
      </c>
      <c r="C158" s="31" t="s">
        <v>96</v>
      </c>
      <c r="D158" s="31"/>
      <c r="E158" s="31"/>
      <c r="F158" s="31"/>
      <c r="G158" s="31"/>
      <c r="H158" s="31"/>
      <c r="I158" s="31"/>
      <c r="J158" s="31"/>
      <c r="K158" s="31"/>
      <c r="L158" s="31"/>
      <c r="M158" s="32"/>
      <c r="N158" s="32"/>
      <c r="O158" s="32"/>
      <c r="P158" s="31" t="s">
        <v>51</v>
      </c>
      <c r="Q158" s="33"/>
      <c r="R158" s="33"/>
      <c r="S158" s="34"/>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1">
        <v>1</v>
      </c>
      <c r="DL158" s="31">
        <f t="shared" si="0"/>
        <v>0</v>
      </c>
      <c r="DM158" s="35"/>
      <c r="DN158" s="35">
        <f t="shared" si="309"/>
        <v>0</v>
      </c>
      <c r="DO158" s="35"/>
      <c r="DP158" s="35">
        <f t="shared" si="310"/>
        <v>0</v>
      </c>
      <c r="DQ158" s="35"/>
      <c r="DR158" s="35">
        <f t="shared" si="311"/>
        <v>0</v>
      </c>
      <c r="DS158" s="35"/>
      <c r="DT158" s="35">
        <f t="shared" si="312"/>
        <v>2.336448598130841E-2</v>
      </c>
    </row>
    <row r="159" spans="1:124" ht="15.75" hidden="1" customHeight="1" x14ac:dyDescent="0.25">
      <c r="A159" s="36" t="s">
        <v>47</v>
      </c>
      <c r="B159" s="36" t="s">
        <v>97</v>
      </c>
      <c r="C159" s="36" t="s">
        <v>98</v>
      </c>
      <c r="D159" s="36"/>
      <c r="E159" s="36"/>
      <c r="F159" s="36"/>
      <c r="G159" s="36"/>
      <c r="H159" s="36"/>
      <c r="I159" s="36"/>
      <c r="J159" s="36"/>
      <c r="K159" s="36"/>
      <c r="L159" s="36"/>
      <c r="M159" s="37"/>
      <c r="N159" s="37"/>
      <c r="O159" s="37"/>
      <c r="P159" s="36" t="s">
        <v>50</v>
      </c>
      <c r="Q159" s="38"/>
      <c r="R159" s="38"/>
      <c r="S159" s="39"/>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6">
        <v>1</v>
      </c>
      <c r="DL159" s="36">
        <f t="shared" si="0"/>
        <v>0</v>
      </c>
      <c r="DM159" s="40">
        <f t="shared" ref="DM159:DM160" si="313">DL159/DK159</f>
        <v>0</v>
      </c>
      <c r="DN159" s="40"/>
      <c r="DO159" s="40">
        <f t="shared" ref="DO159:DO160" si="314">AVERAGE(DM$159:DM$160)</f>
        <v>0</v>
      </c>
      <c r="DP159" s="40"/>
      <c r="DQ159" s="40">
        <f t="shared" ref="DQ159:DQ160" si="315">AVERAGE(DM$159:DM$186)</f>
        <v>0</v>
      </c>
      <c r="DR159" s="40"/>
      <c r="DS159" s="40">
        <f t="shared" ref="DS159:DS160" si="316">AVERAGE(DM$3:DM$435)</f>
        <v>4.5662100456621002E-2</v>
      </c>
      <c r="DT159" s="40"/>
    </row>
    <row r="160" spans="1:124" ht="15.75" hidden="1" customHeight="1" x14ac:dyDescent="0.25">
      <c r="A160" s="36" t="s">
        <v>47</v>
      </c>
      <c r="B160" s="36" t="s">
        <v>97</v>
      </c>
      <c r="C160" s="36" t="s">
        <v>98</v>
      </c>
      <c r="D160" s="36"/>
      <c r="E160" s="36"/>
      <c r="F160" s="36"/>
      <c r="G160" s="36"/>
      <c r="H160" s="36"/>
      <c r="I160" s="36"/>
      <c r="J160" s="36"/>
      <c r="K160" s="36"/>
      <c r="L160" s="36"/>
      <c r="M160" s="37"/>
      <c r="N160" s="37"/>
      <c r="O160" s="37"/>
      <c r="P160" s="36" t="s">
        <v>50</v>
      </c>
      <c r="Q160" s="38"/>
      <c r="R160" s="38"/>
      <c r="S160" s="39"/>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6">
        <v>1</v>
      </c>
      <c r="DL160" s="36">
        <f t="shared" si="0"/>
        <v>0</v>
      </c>
      <c r="DM160" s="40">
        <f t="shared" si="313"/>
        <v>0</v>
      </c>
      <c r="DN160" s="40"/>
      <c r="DO160" s="40">
        <f t="shared" si="314"/>
        <v>0</v>
      </c>
      <c r="DP160" s="40"/>
      <c r="DQ160" s="40">
        <f t="shared" si="315"/>
        <v>0</v>
      </c>
      <c r="DR160" s="40"/>
      <c r="DS160" s="40">
        <f t="shared" si="316"/>
        <v>4.5662100456621002E-2</v>
      </c>
      <c r="DT160" s="40"/>
    </row>
    <row r="161" spans="1:124" ht="15.75" hidden="1" customHeight="1" x14ac:dyDescent="0.25">
      <c r="A161" s="36" t="s">
        <v>47</v>
      </c>
      <c r="B161" s="36" t="s">
        <v>97</v>
      </c>
      <c r="C161" s="36" t="s">
        <v>98</v>
      </c>
      <c r="D161" s="36"/>
      <c r="E161" s="36"/>
      <c r="F161" s="36"/>
      <c r="G161" s="36"/>
      <c r="H161" s="36"/>
      <c r="I161" s="36"/>
      <c r="J161" s="36"/>
      <c r="K161" s="36"/>
      <c r="L161" s="36"/>
      <c r="M161" s="37"/>
      <c r="N161" s="37"/>
      <c r="O161" s="37"/>
      <c r="P161" s="36" t="s">
        <v>51</v>
      </c>
      <c r="Q161" s="38"/>
      <c r="R161" s="38"/>
      <c r="S161" s="39"/>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6">
        <v>1</v>
      </c>
      <c r="DL161" s="36">
        <f t="shared" si="0"/>
        <v>0</v>
      </c>
      <c r="DM161" s="40"/>
      <c r="DN161" s="40">
        <f t="shared" ref="DN161:DN162" si="317">DL161/DK161</f>
        <v>0</v>
      </c>
      <c r="DO161" s="40"/>
      <c r="DP161" s="40">
        <f t="shared" ref="DP161:DP162" si="318">AVERAGE(DN$161:DN$162)</f>
        <v>0</v>
      </c>
      <c r="DQ161" s="40"/>
      <c r="DR161" s="40">
        <f t="shared" ref="DR161:DR162" si="319">AVERAGE(DN$159:DN$186)</f>
        <v>0</v>
      </c>
      <c r="DS161" s="40"/>
      <c r="DT161" s="40">
        <f t="shared" ref="DT161:DT162" si="320">AVERAGE(DN$3:DN$435)</f>
        <v>2.336448598130841E-2</v>
      </c>
    </row>
    <row r="162" spans="1:124" ht="15.75" hidden="1" customHeight="1" x14ac:dyDescent="0.25">
      <c r="A162" s="36" t="s">
        <v>47</v>
      </c>
      <c r="B162" s="36" t="s">
        <v>97</v>
      </c>
      <c r="C162" s="36" t="s">
        <v>98</v>
      </c>
      <c r="D162" s="36"/>
      <c r="E162" s="36"/>
      <c r="F162" s="36"/>
      <c r="G162" s="36"/>
      <c r="H162" s="36"/>
      <c r="I162" s="36"/>
      <c r="J162" s="36"/>
      <c r="K162" s="36"/>
      <c r="L162" s="36"/>
      <c r="M162" s="37"/>
      <c r="N162" s="37"/>
      <c r="O162" s="37"/>
      <c r="P162" s="36" t="s">
        <v>51</v>
      </c>
      <c r="Q162" s="38"/>
      <c r="R162" s="38"/>
      <c r="S162" s="39"/>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6">
        <v>1</v>
      </c>
      <c r="DL162" s="36">
        <f t="shared" si="0"/>
        <v>0</v>
      </c>
      <c r="DM162" s="40"/>
      <c r="DN162" s="40">
        <f t="shared" si="317"/>
        <v>0</v>
      </c>
      <c r="DO162" s="40"/>
      <c r="DP162" s="40">
        <f t="shared" si="318"/>
        <v>0</v>
      </c>
      <c r="DQ162" s="40"/>
      <c r="DR162" s="40">
        <f t="shared" si="319"/>
        <v>0</v>
      </c>
      <c r="DS162" s="40"/>
      <c r="DT162" s="40">
        <f t="shared" si="320"/>
        <v>2.336448598130841E-2</v>
      </c>
    </row>
    <row r="163" spans="1:124" ht="15.75" hidden="1" customHeight="1" x14ac:dyDescent="0.25">
      <c r="A163" s="36" t="s">
        <v>47</v>
      </c>
      <c r="B163" s="36" t="s">
        <v>97</v>
      </c>
      <c r="C163" s="36" t="s">
        <v>99</v>
      </c>
      <c r="D163" s="36"/>
      <c r="E163" s="36"/>
      <c r="F163" s="36"/>
      <c r="G163" s="36"/>
      <c r="H163" s="36"/>
      <c r="I163" s="36"/>
      <c r="J163" s="36"/>
      <c r="K163" s="36"/>
      <c r="L163" s="36"/>
      <c r="M163" s="37"/>
      <c r="N163" s="37"/>
      <c r="O163" s="37"/>
      <c r="P163" s="36" t="s">
        <v>50</v>
      </c>
      <c r="Q163" s="38"/>
      <c r="R163" s="38"/>
      <c r="S163" s="39"/>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6">
        <v>1</v>
      </c>
      <c r="DL163" s="36">
        <f t="shared" si="0"/>
        <v>0</v>
      </c>
      <c r="DM163" s="40">
        <f t="shared" ref="DM163:DM164" si="321">DL163/DK163</f>
        <v>0</v>
      </c>
      <c r="DN163" s="40"/>
      <c r="DO163" s="40">
        <f t="shared" ref="DO163:DO164" si="322">AVERAGE(DM$163:DM$164)</f>
        <v>0</v>
      </c>
      <c r="DP163" s="40"/>
      <c r="DQ163" s="40">
        <f t="shared" ref="DQ163:DQ164" si="323">AVERAGE(DM$159:DM$186)</f>
        <v>0</v>
      </c>
      <c r="DR163" s="40"/>
      <c r="DS163" s="40">
        <f t="shared" ref="DS163:DS164" si="324">AVERAGE(DM$3:DM$435)</f>
        <v>4.5662100456621002E-2</v>
      </c>
      <c r="DT163" s="40"/>
    </row>
    <row r="164" spans="1:124" ht="15.75" hidden="1" customHeight="1" x14ac:dyDescent="0.25">
      <c r="A164" s="36" t="s">
        <v>47</v>
      </c>
      <c r="B164" s="36" t="s">
        <v>97</v>
      </c>
      <c r="C164" s="36" t="s">
        <v>99</v>
      </c>
      <c r="D164" s="36"/>
      <c r="E164" s="36"/>
      <c r="F164" s="36"/>
      <c r="G164" s="36"/>
      <c r="H164" s="36"/>
      <c r="I164" s="36"/>
      <c r="J164" s="36"/>
      <c r="K164" s="36"/>
      <c r="L164" s="36"/>
      <c r="M164" s="37"/>
      <c r="N164" s="37"/>
      <c r="O164" s="37"/>
      <c r="P164" s="36" t="s">
        <v>50</v>
      </c>
      <c r="Q164" s="38"/>
      <c r="R164" s="38"/>
      <c r="S164" s="39"/>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6">
        <v>1</v>
      </c>
      <c r="DL164" s="36">
        <f t="shared" si="0"/>
        <v>0</v>
      </c>
      <c r="DM164" s="40">
        <f t="shared" si="321"/>
        <v>0</v>
      </c>
      <c r="DN164" s="40"/>
      <c r="DO164" s="40">
        <f t="shared" si="322"/>
        <v>0</v>
      </c>
      <c r="DP164" s="40"/>
      <c r="DQ164" s="40">
        <f t="shared" si="323"/>
        <v>0</v>
      </c>
      <c r="DR164" s="40"/>
      <c r="DS164" s="40">
        <f t="shared" si="324"/>
        <v>4.5662100456621002E-2</v>
      </c>
      <c r="DT164" s="40"/>
    </row>
    <row r="165" spans="1:124" ht="15.75" hidden="1" customHeight="1" x14ac:dyDescent="0.25">
      <c r="A165" s="36" t="s">
        <v>47</v>
      </c>
      <c r="B165" s="36" t="s">
        <v>97</v>
      </c>
      <c r="C165" s="36" t="s">
        <v>99</v>
      </c>
      <c r="D165" s="36"/>
      <c r="E165" s="36"/>
      <c r="F165" s="36"/>
      <c r="G165" s="36"/>
      <c r="H165" s="36"/>
      <c r="I165" s="36"/>
      <c r="J165" s="36"/>
      <c r="K165" s="36"/>
      <c r="L165" s="36"/>
      <c r="M165" s="37"/>
      <c r="N165" s="37"/>
      <c r="O165" s="37"/>
      <c r="P165" s="36" t="s">
        <v>51</v>
      </c>
      <c r="Q165" s="38"/>
      <c r="R165" s="38"/>
      <c r="S165" s="39"/>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6">
        <v>1</v>
      </c>
      <c r="DL165" s="36">
        <f t="shared" si="0"/>
        <v>0</v>
      </c>
      <c r="DM165" s="40"/>
      <c r="DN165" s="40">
        <f t="shared" ref="DN165:DN166" si="325">DL165/DK165</f>
        <v>0</v>
      </c>
      <c r="DO165" s="40"/>
      <c r="DP165" s="40">
        <f t="shared" ref="DP165:DP166" si="326">AVERAGE(DN$165:DN$166)</f>
        <v>0</v>
      </c>
      <c r="DQ165" s="40"/>
      <c r="DR165" s="40">
        <f t="shared" ref="DR165:DR166" si="327">AVERAGE(DN$159:DN$186)</f>
        <v>0</v>
      </c>
      <c r="DS165" s="40"/>
      <c r="DT165" s="40">
        <f t="shared" ref="DT165:DT166" si="328">AVERAGE(DN$3:DN$435)</f>
        <v>2.336448598130841E-2</v>
      </c>
    </row>
    <row r="166" spans="1:124" ht="15.75" hidden="1" customHeight="1" x14ac:dyDescent="0.25">
      <c r="A166" s="36" t="s">
        <v>47</v>
      </c>
      <c r="B166" s="36" t="s">
        <v>97</v>
      </c>
      <c r="C166" s="36" t="s">
        <v>99</v>
      </c>
      <c r="D166" s="36"/>
      <c r="E166" s="36"/>
      <c r="F166" s="36"/>
      <c r="G166" s="36"/>
      <c r="H166" s="36"/>
      <c r="I166" s="36"/>
      <c r="J166" s="36"/>
      <c r="K166" s="36"/>
      <c r="L166" s="36"/>
      <c r="M166" s="37"/>
      <c r="N166" s="37"/>
      <c r="O166" s="37"/>
      <c r="P166" s="36" t="s">
        <v>51</v>
      </c>
      <c r="Q166" s="38"/>
      <c r="R166" s="38"/>
      <c r="S166" s="39"/>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6">
        <v>1</v>
      </c>
      <c r="DL166" s="36">
        <f t="shared" si="0"/>
        <v>0</v>
      </c>
      <c r="DM166" s="40"/>
      <c r="DN166" s="40">
        <f t="shared" si="325"/>
        <v>0</v>
      </c>
      <c r="DO166" s="40"/>
      <c r="DP166" s="40">
        <f t="shared" si="326"/>
        <v>0</v>
      </c>
      <c r="DQ166" s="40"/>
      <c r="DR166" s="40">
        <f t="shared" si="327"/>
        <v>0</v>
      </c>
      <c r="DS166" s="40"/>
      <c r="DT166" s="40">
        <f t="shared" si="328"/>
        <v>2.336448598130841E-2</v>
      </c>
    </row>
    <row r="167" spans="1:124" ht="15.75" hidden="1" customHeight="1" x14ac:dyDescent="0.25">
      <c r="A167" s="36" t="s">
        <v>47</v>
      </c>
      <c r="B167" s="36" t="s">
        <v>97</v>
      </c>
      <c r="C167" s="36" t="s">
        <v>100</v>
      </c>
      <c r="D167" s="36"/>
      <c r="E167" s="36"/>
      <c r="F167" s="36"/>
      <c r="G167" s="36"/>
      <c r="H167" s="36"/>
      <c r="I167" s="36"/>
      <c r="J167" s="36"/>
      <c r="K167" s="36"/>
      <c r="L167" s="36"/>
      <c r="M167" s="37"/>
      <c r="N167" s="37"/>
      <c r="O167" s="37"/>
      <c r="P167" s="36" t="s">
        <v>50</v>
      </c>
      <c r="Q167" s="38"/>
      <c r="R167" s="38"/>
      <c r="S167" s="39"/>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6">
        <v>1</v>
      </c>
      <c r="DL167" s="36">
        <f t="shared" si="0"/>
        <v>0</v>
      </c>
      <c r="DM167" s="40">
        <f t="shared" ref="DM167:DM168" si="329">DL167/DK167</f>
        <v>0</v>
      </c>
      <c r="DN167" s="40"/>
      <c r="DO167" s="40">
        <f t="shared" ref="DO167:DO168" si="330">AVERAGE(DM$167:DM$168)</f>
        <v>0</v>
      </c>
      <c r="DP167" s="40"/>
      <c r="DQ167" s="40">
        <f t="shared" ref="DQ167:DQ168" si="331">AVERAGE(DM$159:DM$186)</f>
        <v>0</v>
      </c>
      <c r="DR167" s="40"/>
      <c r="DS167" s="40">
        <f t="shared" ref="DS167:DS168" si="332">AVERAGE(DM$3:DM$435)</f>
        <v>4.5662100456621002E-2</v>
      </c>
      <c r="DT167" s="40"/>
    </row>
    <row r="168" spans="1:124" ht="15.75" hidden="1" customHeight="1" x14ac:dyDescent="0.25">
      <c r="A168" s="36" t="s">
        <v>47</v>
      </c>
      <c r="B168" s="36" t="s">
        <v>97</v>
      </c>
      <c r="C168" s="36" t="s">
        <v>100</v>
      </c>
      <c r="D168" s="36"/>
      <c r="E168" s="36"/>
      <c r="F168" s="36"/>
      <c r="G168" s="36"/>
      <c r="H168" s="36"/>
      <c r="I168" s="36"/>
      <c r="J168" s="36"/>
      <c r="K168" s="36"/>
      <c r="L168" s="36"/>
      <c r="M168" s="37"/>
      <c r="N168" s="37"/>
      <c r="O168" s="37"/>
      <c r="P168" s="36" t="s">
        <v>50</v>
      </c>
      <c r="Q168" s="38"/>
      <c r="R168" s="38"/>
      <c r="S168" s="39"/>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6">
        <v>1</v>
      </c>
      <c r="DL168" s="36">
        <f t="shared" si="0"/>
        <v>0</v>
      </c>
      <c r="DM168" s="40">
        <f t="shared" si="329"/>
        <v>0</v>
      </c>
      <c r="DN168" s="40"/>
      <c r="DO168" s="40">
        <f t="shared" si="330"/>
        <v>0</v>
      </c>
      <c r="DP168" s="40"/>
      <c r="DQ168" s="40">
        <f t="shared" si="331"/>
        <v>0</v>
      </c>
      <c r="DR168" s="40"/>
      <c r="DS168" s="40">
        <f t="shared" si="332"/>
        <v>4.5662100456621002E-2</v>
      </c>
      <c r="DT168" s="40"/>
    </row>
    <row r="169" spans="1:124" ht="15.75" hidden="1" customHeight="1" x14ac:dyDescent="0.25">
      <c r="A169" s="36" t="s">
        <v>47</v>
      </c>
      <c r="B169" s="36" t="s">
        <v>97</v>
      </c>
      <c r="C169" s="36" t="s">
        <v>100</v>
      </c>
      <c r="D169" s="36"/>
      <c r="E169" s="36"/>
      <c r="F169" s="36"/>
      <c r="G169" s="36"/>
      <c r="H169" s="36"/>
      <c r="I169" s="36"/>
      <c r="J169" s="36"/>
      <c r="K169" s="36"/>
      <c r="L169" s="36"/>
      <c r="M169" s="37"/>
      <c r="N169" s="37"/>
      <c r="O169" s="37"/>
      <c r="P169" s="36" t="s">
        <v>51</v>
      </c>
      <c r="Q169" s="38"/>
      <c r="R169" s="38"/>
      <c r="S169" s="39"/>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6">
        <v>1</v>
      </c>
      <c r="DL169" s="36">
        <f t="shared" si="0"/>
        <v>0</v>
      </c>
      <c r="DM169" s="40"/>
      <c r="DN169" s="40">
        <f t="shared" ref="DN169:DN170" si="333">DL169/DK169</f>
        <v>0</v>
      </c>
      <c r="DO169" s="40"/>
      <c r="DP169" s="40">
        <f t="shared" ref="DP169:DP170" si="334">AVERAGE(DN$169:DN$170)</f>
        <v>0</v>
      </c>
      <c r="DQ169" s="40"/>
      <c r="DR169" s="40">
        <f t="shared" ref="DR169:DR170" si="335">AVERAGE(DN$159:DN$186)</f>
        <v>0</v>
      </c>
      <c r="DS169" s="40"/>
      <c r="DT169" s="40">
        <f t="shared" ref="DT169:DT170" si="336">AVERAGE(DN$3:DN$435)</f>
        <v>2.336448598130841E-2</v>
      </c>
    </row>
    <row r="170" spans="1:124" ht="15.75" hidden="1" customHeight="1" x14ac:dyDescent="0.25">
      <c r="A170" s="36" t="s">
        <v>47</v>
      </c>
      <c r="B170" s="36" t="s">
        <v>97</v>
      </c>
      <c r="C170" s="36" t="s">
        <v>100</v>
      </c>
      <c r="D170" s="36"/>
      <c r="E170" s="36"/>
      <c r="F170" s="36"/>
      <c r="G170" s="36"/>
      <c r="H170" s="36"/>
      <c r="I170" s="36"/>
      <c r="J170" s="36"/>
      <c r="K170" s="36"/>
      <c r="L170" s="36"/>
      <c r="M170" s="37"/>
      <c r="N170" s="37"/>
      <c r="O170" s="37"/>
      <c r="P170" s="36" t="s">
        <v>51</v>
      </c>
      <c r="Q170" s="38"/>
      <c r="R170" s="38"/>
      <c r="S170" s="39"/>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6">
        <v>1</v>
      </c>
      <c r="DL170" s="36">
        <f t="shared" si="0"/>
        <v>0</v>
      </c>
      <c r="DM170" s="40"/>
      <c r="DN170" s="40">
        <f t="shared" si="333"/>
        <v>0</v>
      </c>
      <c r="DO170" s="40"/>
      <c r="DP170" s="40">
        <f t="shared" si="334"/>
        <v>0</v>
      </c>
      <c r="DQ170" s="40"/>
      <c r="DR170" s="40">
        <f t="shared" si="335"/>
        <v>0</v>
      </c>
      <c r="DS170" s="40"/>
      <c r="DT170" s="40">
        <f t="shared" si="336"/>
        <v>2.336448598130841E-2</v>
      </c>
    </row>
    <row r="171" spans="1:124" ht="15.75" hidden="1" customHeight="1" x14ac:dyDescent="0.25">
      <c r="A171" s="36" t="s">
        <v>47</v>
      </c>
      <c r="B171" s="36" t="s">
        <v>97</v>
      </c>
      <c r="C171" s="36" t="s">
        <v>101</v>
      </c>
      <c r="D171" s="36"/>
      <c r="E171" s="36"/>
      <c r="F171" s="36"/>
      <c r="G171" s="36"/>
      <c r="H171" s="36"/>
      <c r="I171" s="36"/>
      <c r="J171" s="36"/>
      <c r="K171" s="36"/>
      <c r="L171" s="36"/>
      <c r="M171" s="37"/>
      <c r="N171" s="37"/>
      <c r="O171" s="37"/>
      <c r="P171" s="36" t="s">
        <v>50</v>
      </c>
      <c r="Q171" s="38"/>
      <c r="R171" s="38"/>
      <c r="S171" s="39"/>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6">
        <v>1</v>
      </c>
      <c r="DL171" s="36">
        <f t="shared" si="0"/>
        <v>0</v>
      </c>
      <c r="DM171" s="40">
        <f t="shared" ref="DM171:DM172" si="337">DL171/DK171</f>
        <v>0</v>
      </c>
      <c r="DN171" s="40"/>
      <c r="DO171" s="40">
        <f t="shared" ref="DO171:DO172" si="338">AVERAGE(DM$171:DM$172)</f>
        <v>0</v>
      </c>
      <c r="DP171" s="40"/>
      <c r="DQ171" s="40">
        <f t="shared" ref="DQ171:DQ172" si="339">AVERAGE(DM$159:DM$186)</f>
        <v>0</v>
      </c>
      <c r="DR171" s="40"/>
      <c r="DS171" s="40">
        <f t="shared" ref="DS171:DS172" si="340">AVERAGE(DM$3:DM$435)</f>
        <v>4.5662100456621002E-2</v>
      </c>
      <c r="DT171" s="40"/>
    </row>
    <row r="172" spans="1:124" ht="15.75" hidden="1" customHeight="1" x14ac:dyDescent="0.25">
      <c r="A172" s="36" t="s">
        <v>47</v>
      </c>
      <c r="B172" s="36" t="s">
        <v>97</v>
      </c>
      <c r="C172" s="36" t="s">
        <v>101</v>
      </c>
      <c r="D172" s="36"/>
      <c r="E172" s="36"/>
      <c r="F172" s="36"/>
      <c r="G172" s="36"/>
      <c r="H172" s="36"/>
      <c r="I172" s="36"/>
      <c r="J172" s="36"/>
      <c r="K172" s="36"/>
      <c r="L172" s="36"/>
      <c r="M172" s="37"/>
      <c r="N172" s="37"/>
      <c r="O172" s="37"/>
      <c r="P172" s="36" t="s">
        <v>50</v>
      </c>
      <c r="Q172" s="38"/>
      <c r="R172" s="38"/>
      <c r="S172" s="39"/>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6">
        <v>1</v>
      </c>
      <c r="DL172" s="36">
        <f t="shared" si="0"/>
        <v>0</v>
      </c>
      <c r="DM172" s="40">
        <f t="shared" si="337"/>
        <v>0</v>
      </c>
      <c r="DN172" s="40"/>
      <c r="DO172" s="40">
        <f t="shared" si="338"/>
        <v>0</v>
      </c>
      <c r="DP172" s="40"/>
      <c r="DQ172" s="40">
        <f t="shared" si="339"/>
        <v>0</v>
      </c>
      <c r="DR172" s="40"/>
      <c r="DS172" s="40">
        <f t="shared" si="340"/>
        <v>4.5662100456621002E-2</v>
      </c>
      <c r="DT172" s="40"/>
    </row>
    <row r="173" spans="1:124" ht="15.75" hidden="1" customHeight="1" x14ac:dyDescent="0.25">
      <c r="A173" s="36" t="s">
        <v>47</v>
      </c>
      <c r="B173" s="36" t="s">
        <v>97</v>
      </c>
      <c r="C173" s="36" t="s">
        <v>101</v>
      </c>
      <c r="D173" s="36"/>
      <c r="E173" s="36"/>
      <c r="F173" s="36"/>
      <c r="G173" s="36"/>
      <c r="H173" s="36"/>
      <c r="I173" s="36"/>
      <c r="J173" s="36"/>
      <c r="K173" s="36"/>
      <c r="L173" s="36"/>
      <c r="M173" s="37"/>
      <c r="N173" s="37"/>
      <c r="O173" s="37"/>
      <c r="P173" s="36" t="s">
        <v>51</v>
      </c>
      <c r="Q173" s="38"/>
      <c r="R173" s="38"/>
      <c r="S173" s="39"/>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6">
        <v>1</v>
      </c>
      <c r="DL173" s="36">
        <f t="shared" si="0"/>
        <v>0</v>
      </c>
      <c r="DM173" s="40"/>
      <c r="DN173" s="40">
        <f t="shared" ref="DN173:DN174" si="341">DL173/DK173</f>
        <v>0</v>
      </c>
      <c r="DO173" s="40"/>
      <c r="DP173" s="40">
        <f t="shared" ref="DP173:DP174" si="342">AVERAGE(DN$173:DN$174)</f>
        <v>0</v>
      </c>
      <c r="DQ173" s="40"/>
      <c r="DR173" s="40">
        <f t="shared" ref="DR173:DR174" si="343">AVERAGE(DN$159:DN$186)</f>
        <v>0</v>
      </c>
      <c r="DS173" s="40"/>
      <c r="DT173" s="40">
        <f t="shared" ref="DT173:DT174" si="344">AVERAGE(DN$3:DN$435)</f>
        <v>2.336448598130841E-2</v>
      </c>
    </row>
    <row r="174" spans="1:124" ht="15.75" hidden="1" customHeight="1" x14ac:dyDescent="0.25">
      <c r="A174" s="36" t="s">
        <v>47</v>
      </c>
      <c r="B174" s="36" t="s">
        <v>97</v>
      </c>
      <c r="C174" s="36" t="s">
        <v>101</v>
      </c>
      <c r="D174" s="36"/>
      <c r="E174" s="36"/>
      <c r="F174" s="36"/>
      <c r="G174" s="36"/>
      <c r="H174" s="36"/>
      <c r="I174" s="36"/>
      <c r="J174" s="36"/>
      <c r="K174" s="36"/>
      <c r="L174" s="36"/>
      <c r="M174" s="37"/>
      <c r="N174" s="37"/>
      <c r="O174" s="37"/>
      <c r="P174" s="36" t="s">
        <v>51</v>
      </c>
      <c r="Q174" s="38"/>
      <c r="R174" s="38"/>
      <c r="S174" s="39"/>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6">
        <v>1</v>
      </c>
      <c r="DL174" s="36">
        <f t="shared" si="0"/>
        <v>0</v>
      </c>
      <c r="DM174" s="40"/>
      <c r="DN174" s="40">
        <f t="shared" si="341"/>
        <v>0</v>
      </c>
      <c r="DO174" s="40"/>
      <c r="DP174" s="40">
        <f t="shared" si="342"/>
        <v>0</v>
      </c>
      <c r="DQ174" s="40"/>
      <c r="DR174" s="40">
        <f t="shared" si="343"/>
        <v>0</v>
      </c>
      <c r="DS174" s="40"/>
      <c r="DT174" s="40">
        <f t="shared" si="344"/>
        <v>2.336448598130841E-2</v>
      </c>
    </row>
    <row r="175" spans="1:124" ht="15.75" hidden="1" customHeight="1" x14ac:dyDescent="0.25">
      <c r="A175" s="36" t="s">
        <v>47</v>
      </c>
      <c r="B175" s="36" t="s">
        <v>97</v>
      </c>
      <c r="C175" s="36" t="s">
        <v>102</v>
      </c>
      <c r="D175" s="36"/>
      <c r="E175" s="36"/>
      <c r="F175" s="36"/>
      <c r="G175" s="36"/>
      <c r="H175" s="36"/>
      <c r="I175" s="36"/>
      <c r="J175" s="36"/>
      <c r="K175" s="36"/>
      <c r="L175" s="36"/>
      <c r="M175" s="37"/>
      <c r="N175" s="37"/>
      <c r="O175" s="37"/>
      <c r="P175" s="36" t="s">
        <v>50</v>
      </c>
      <c r="Q175" s="38"/>
      <c r="R175" s="38"/>
      <c r="S175" s="39"/>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6">
        <v>1</v>
      </c>
      <c r="DL175" s="36">
        <f t="shared" si="0"/>
        <v>0</v>
      </c>
      <c r="DM175" s="40">
        <f t="shared" ref="DM175:DM176" si="345">DL175/DK175</f>
        <v>0</v>
      </c>
      <c r="DN175" s="40"/>
      <c r="DO175" s="40">
        <f t="shared" ref="DO175:DO176" si="346">AVERAGE(DM$175:DM$176)</f>
        <v>0</v>
      </c>
      <c r="DP175" s="40"/>
      <c r="DQ175" s="40">
        <f t="shared" ref="DQ175:DQ176" si="347">AVERAGE(DM$159:DM$186)</f>
        <v>0</v>
      </c>
      <c r="DR175" s="40"/>
      <c r="DS175" s="40">
        <f t="shared" ref="DS175:DS176" si="348">AVERAGE(DM$3:DM$435)</f>
        <v>4.5662100456621002E-2</v>
      </c>
      <c r="DT175" s="40"/>
    </row>
    <row r="176" spans="1:124" ht="15.75" hidden="1" customHeight="1" x14ac:dyDescent="0.25">
      <c r="A176" s="36" t="s">
        <v>47</v>
      </c>
      <c r="B176" s="36" t="s">
        <v>97</v>
      </c>
      <c r="C176" s="36" t="s">
        <v>102</v>
      </c>
      <c r="D176" s="36"/>
      <c r="E176" s="36"/>
      <c r="F176" s="36"/>
      <c r="G176" s="36"/>
      <c r="H176" s="36"/>
      <c r="I176" s="36"/>
      <c r="J176" s="36"/>
      <c r="K176" s="36"/>
      <c r="L176" s="36"/>
      <c r="M176" s="37"/>
      <c r="N176" s="37"/>
      <c r="O176" s="37"/>
      <c r="P176" s="36" t="s">
        <v>50</v>
      </c>
      <c r="Q176" s="38"/>
      <c r="R176" s="38"/>
      <c r="S176" s="39"/>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6">
        <v>1</v>
      </c>
      <c r="DL176" s="36">
        <f t="shared" si="0"/>
        <v>0</v>
      </c>
      <c r="DM176" s="40">
        <f t="shared" si="345"/>
        <v>0</v>
      </c>
      <c r="DN176" s="40"/>
      <c r="DO176" s="40">
        <f t="shared" si="346"/>
        <v>0</v>
      </c>
      <c r="DP176" s="40"/>
      <c r="DQ176" s="40">
        <f t="shared" si="347"/>
        <v>0</v>
      </c>
      <c r="DR176" s="40"/>
      <c r="DS176" s="40">
        <f t="shared" si="348"/>
        <v>4.5662100456621002E-2</v>
      </c>
      <c r="DT176" s="40"/>
    </row>
    <row r="177" spans="1:124" ht="15.75" hidden="1" customHeight="1" x14ac:dyDescent="0.25">
      <c r="A177" s="36" t="s">
        <v>47</v>
      </c>
      <c r="B177" s="36" t="s">
        <v>97</v>
      </c>
      <c r="C177" s="36" t="s">
        <v>102</v>
      </c>
      <c r="D177" s="36"/>
      <c r="E177" s="36"/>
      <c r="F177" s="36"/>
      <c r="G177" s="36"/>
      <c r="H177" s="36"/>
      <c r="I177" s="36"/>
      <c r="J177" s="36"/>
      <c r="K177" s="36"/>
      <c r="L177" s="36"/>
      <c r="M177" s="37"/>
      <c r="N177" s="37"/>
      <c r="O177" s="37"/>
      <c r="P177" s="36" t="s">
        <v>51</v>
      </c>
      <c r="Q177" s="38"/>
      <c r="R177" s="38"/>
      <c r="S177" s="39"/>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6">
        <v>1</v>
      </c>
      <c r="DL177" s="36">
        <f t="shared" si="0"/>
        <v>0</v>
      </c>
      <c r="DM177" s="40"/>
      <c r="DN177" s="40">
        <f t="shared" ref="DN177:DN178" si="349">DL177/DK177</f>
        <v>0</v>
      </c>
      <c r="DO177" s="40"/>
      <c r="DP177" s="40">
        <f t="shared" ref="DP177:DP178" si="350">AVERAGE(DN$177:DN$178)</f>
        <v>0</v>
      </c>
      <c r="DQ177" s="40"/>
      <c r="DR177" s="40">
        <f t="shared" ref="DR177:DR178" si="351">AVERAGE(DN$159:DN$186)</f>
        <v>0</v>
      </c>
      <c r="DS177" s="40"/>
      <c r="DT177" s="40">
        <f t="shared" ref="DT177:DT178" si="352">AVERAGE(DN$3:DN$435)</f>
        <v>2.336448598130841E-2</v>
      </c>
    </row>
    <row r="178" spans="1:124" ht="15.75" hidden="1" customHeight="1" x14ac:dyDescent="0.25">
      <c r="A178" s="36" t="s">
        <v>47</v>
      </c>
      <c r="B178" s="36" t="s">
        <v>97</v>
      </c>
      <c r="C178" s="36" t="s">
        <v>102</v>
      </c>
      <c r="D178" s="36"/>
      <c r="E178" s="36"/>
      <c r="F178" s="36"/>
      <c r="G178" s="36"/>
      <c r="H178" s="36"/>
      <c r="I178" s="36"/>
      <c r="J178" s="36"/>
      <c r="K178" s="36"/>
      <c r="L178" s="36"/>
      <c r="M178" s="37"/>
      <c r="N178" s="37"/>
      <c r="O178" s="37"/>
      <c r="P178" s="36" t="s">
        <v>51</v>
      </c>
      <c r="Q178" s="38"/>
      <c r="R178" s="38"/>
      <c r="S178" s="39"/>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6">
        <v>1</v>
      </c>
      <c r="DL178" s="36">
        <f t="shared" si="0"/>
        <v>0</v>
      </c>
      <c r="DM178" s="40"/>
      <c r="DN178" s="40">
        <f t="shared" si="349"/>
        <v>0</v>
      </c>
      <c r="DO178" s="40"/>
      <c r="DP178" s="40">
        <f t="shared" si="350"/>
        <v>0</v>
      </c>
      <c r="DQ178" s="40"/>
      <c r="DR178" s="40">
        <f t="shared" si="351"/>
        <v>0</v>
      </c>
      <c r="DS178" s="40"/>
      <c r="DT178" s="40">
        <f t="shared" si="352"/>
        <v>2.336448598130841E-2</v>
      </c>
    </row>
    <row r="179" spans="1:124" ht="15.75" hidden="1" customHeight="1" x14ac:dyDescent="0.25">
      <c r="A179" s="36" t="s">
        <v>47</v>
      </c>
      <c r="B179" s="36" t="s">
        <v>97</v>
      </c>
      <c r="C179" s="36" t="s">
        <v>103</v>
      </c>
      <c r="D179" s="36"/>
      <c r="E179" s="36"/>
      <c r="F179" s="36"/>
      <c r="G179" s="36"/>
      <c r="H179" s="36"/>
      <c r="I179" s="36"/>
      <c r="J179" s="36"/>
      <c r="K179" s="36"/>
      <c r="L179" s="36"/>
      <c r="M179" s="37"/>
      <c r="N179" s="37"/>
      <c r="O179" s="37"/>
      <c r="P179" s="36" t="s">
        <v>50</v>
      </c>
      <c r="Q179" s="38"/>
      <c r="R179" s="38"/>
      <c r="S179" s="39"/>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6">
        <v>1</v>
      </c>
      <c r="DL179" s="36">
        <f t="shared" si="0"/>
        <v>0</v>
      </c>
      <c r="DM179" s="40">
        <f t="shared" ref="DM179:DM180" si="353">DL179/DK179</f>
        <v>0</v>
      </c>
      <c r="DN179" s="40"/>
      <c r="DO179" s="40">
        <f t="shared" ref="DO179:DO180" si="354">AVERAGE(DM$179:DM$180)</f>
        <v>0</v>
      </c>
      <c r="DP179" s="40"/>
      <c r="DQ179" s="40">
        <f t="shared" ref="DQ179:DQ180" si="355">AVERAGE(DM$159:DM$186)</f>
        <v>0</v>
      </c>
      <c r="DR179" s="40"/>
      <c r="DS179" s="40">
        <f t="shared" ref="DS179:DS180" si="356">AVERAGE(DM$3:DM$435)</f>
        <v>4.5662100456621002E-2</v>
      </c>
      <c r="DT179" s="40"/>
    </row>
    <row r="180" spans="1:124" ht="15.75" hidden="1" customHeight="1" x14ac:dyDescent="0.25">
      <c r="A180" s="36" t="s">
        <v>47</v>
      </c>
      <c r="B180" s="36" t="s">
        <v>97</v>
      </c>
      <c r="C180" s="36" t="s">
        <v>103</v>
      </c>
      <c r="D180" s="36"/>
      <c r="E180" s="36"/>
      <c r="F180" s="36"/>
      <c r="G180" s="36"/>
      <c r="H180" s="36"/>
      <c r="I180" s="36"/>
      <c r="J180" s="36"/>
      <c r="K180" s="36"/>
      <c r="L180" s="36"/>
      <c r="M180" s="37"/>
      <c r="N180" s="37"/>
      <c r="O180" s="37"/>
      <c r="P180" s="36" t="s">
        <v>50</v>
      </c>
      <c r="Q180" s="38"/>
      <c r="R180" s="38"/>
      <c r="S180" s="39"/>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6">
        <v>1</v>
      </c>
      <c r="DL180" s="36">
        <f t="shared" si="0"/>
        <v>0</v>
      </c>
      <c r="DM180" s="40">
        <f t="shared" si="353"/>
        <v>0</v>
      </c>
      <c r="DN180" s="40"/>
      <c r="DO180" s="40">
        <f t="shared" si="354"/>
        <v>0</v>
      </c>
      <c r="DP180" s="40"/>
      <c r="DQ180" s="40">
        <f t="shared" si="355"/>
        <v>0</v>
      </c>
      <c r="DR180" s="40"/>
      <c r="DS180" s="40">
        <f t="shared" si="356"/>
        <v>4.5662100456621002E-2</v>
      </c>
      <c r="DT180" s="40"/>
    </row>
    <row r="181" spans="1:124" ht="15.75" hidden="1" customHeight="1" x14ac:dyDescent="0.25">
      <c r="A181" s="36" t="s">
        <v>47</v>
      </c>
      <c r="B181" s="36" t="s">
        <v>97</v>
      </c>
      <c r="C181" s="36" t="s">
        <v>103</v>
      </c>
      <c r="D181" s="36"/>
      <c r="E181" s="36"/>
      <c r="F181" s="36"/>
      <c r="G181" s="36"/>
      <c r="H181" s="36"/>
      <c r="I181" s="36"/>
      <c r="J181" s="36"/>
      <c r="K181" s="36"/>
      <c r="L181" s="36"/>
      <c r="M181" s="37"/>
      <c r="N181" s="37"/>
      <c r="O181" s="37"/>
      <c r="P181" s="36" t="s">
        <v>51</v>
      </c>
      <c r="Q181" s="38"/>
      <c r="R181" s="38"/>
      <c r="S181" s="39"/>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6">
        <v>1</v>
      </c>
      <c r="DL181" s="36">
        <f t="shared" si="0"/>
        <v>0</v>
      </c>
      <c r="DM181" s="40"/>
      <c r="DN181" s="40">
        <f t="shared" ref="DN181:DN182" si="357">DL181/DK181</f>
        <v>0</v>
      </c>
      <c r="DO181" s="40"/>
      <c r="DP181" s="40">
        <f t="shared" ref="DP181:DP182" si="358">AVERAGE(DN$181:DN$182)</f>
        <v>0</v>
      </c>
      <c r="DQ181" s="40"/>
      <c r="DR181" s="40">
        <f t="shared" ref="DR181:DR182" si="359">AVERAGE(DN$159:DN$186)</f>
        <v>0</v>
      </c>
      <c r="DS181" s="40"/>
      <c r="DT181" s="40">
        <f t="shared" ref="DT181:DT182" si="360">AVERAGE(DN$3:DN$435)</f>
        <v>2.336448598130841E-2</v>
      </c>
    </row>
    <row r="182" spans="1:124" ht="15.75" hidden="1" customHeight="1" x14ac:dyDescent="0.25">
      <c r="A182" s="36" t="s">
        <v>47</v>
      </c>
      <c r="B182" s="36" t="s">
        <v>97</v>
      </c>
      <c r="C182" s="36" t="s">
        <v>103</v>
      </c>
      <c r="D182" s="36"/>
      <c r="E182" s="36"/>
      <c r="F182" s="36"/>
      <c r="G182" s="36"/>
      <c r="H182" s="36"/>
      <c r="I182" s="36"/>
      <c r="J182" s="36"/>
      <c r="K182" s="36"/>
      <c r="L182" s="36"/>
      <c r="M182" s="37"/>
      <c r="N182" s="37"/>
      <c r="O182" s="37"/>
      <c r="P182" s="36" t="s">
        <v>51</v>
      </c>
      <c r="Q182" s="38"/>
      <c r="R182" s="38"/>
      <c r="S182" s="39"/>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6">
        <v>1</v>
      </c>
      <c r="DL182" s="36">
        <f t="shared" si="0"/>
        <v>0</v>
      </c>
      <c r="DM182" s="40"/>
      <c r="DN182" s="40">
        <f t="shared" si="357"/>
        <v>0</v>
      </c>
      <c r="DO182" s="40"/>
      <c r="DP182" s="40">
        <f t="shared" si="358"/>
        <v>0</v>
      </c>
      <c r="DQ182" s="40"/>
      <c r="DR182" s="40">
        <f t="shared" si="359"/>
        <v>0</v>
      </c>
      <c r="DS182" s="40"/>
      <c r="DT182" s="40">
        <f t="shared" si="360"/>
        <v>2.336448598130841E-2</v>
      </c>
    </row>
    <row r="183" spans="1:124" ht="15.75" hidden="1" customHeight="1" x14ac:dyDescent="0.25">
      <c r="A183" s="36" t="s">
        <v>47</v>
      </c>
      <c r="B183" s="36" t="s">
        <v>97</v>
      </c>
      <c r="C183" s="36" t="s">
        <v>104</v>
      </c>
      <c r="D183" s="36"/>
      <c r="E183" s="36"/>
      <c r="F183" s="36"/>
      <c r="G183" s="36"/>
      <c r="H183" s="36"/>
      <c r="I183" s="36"/>
      <c r="J183" s="36"/>
      <c r="K183" s="36"/>
      <c r="L183" s="36"/>
      <c r="M183" s="37"/>
      <c r="N183" s="37"/>
      <c r="O183" s="37"/>
      <c r="P183" s="36" t="s">
        <v>50</v>
      </c>
      <c r="Q183" s="38"/>
      <c r="R183" s="38"/>
      <c r="S183" s="39"/>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6">
        <v>1</v>
      </c>
      <c r="DL183" s="36">
        <f t="shared" si="0"/>
        <v>0</v>
      </c>
      <c r="DM183" s="40">
        <f t="shared" ref="DM183:DM184" si="361">DL183/DK183</f>
        <v>0</v>
      </c>
      <c r="DN183" s="40"/>
      <c r="DO183" s="40">
        <f t="shared" ref="DO183:DO184" si="362">AVERAGE(DM$183:DM$184)</f>
        <v>0</v>
      </c>
      <c r="DP183" s="40"/>
      <c r="DQ183" s="40">
        <f t="shared" ref="DQ183:DQ184" si="363">AVERAGE(DM$159:DM$186)</f>
        <v>0</v>
      </c>
      <c r="DR183" s="40"/>
      <c r="DS183" s="40">
        <f t="shared" ref="DS183:DS184" si="364">AVERAGE(DM$3:DM$435)</f>
        <v>4.5662100456621002E-2</v>
      </c>
      <c r="DT183" s="40"/>
    </row>
    <row r="184" spans="1:124" ht="15.75" hidden="1" customHeight="1" x14ac:dyDescent="0.25">
      <c r="A184" s="36" t="s">
        <v>47</v>
      </c>
      <c r="B184" s="36" t="s">
        <v>97</v>
      </c>
      <c r="C184" s="36" t="s">
        <v>104</v>
      </c>
      <c r="D184" s="36"/>
      <c r="E184" s="36"/>
      <c r="F184" s="36"/>
      <c r="G184" s="36"/>
      <c r="H184" s="36"/>
      <c r="I184" s="36"/>
      <c r="J184" s="36"/>
      <c r="K184" s="36"/>
      <c r="L184" s="36"/>
      <c r="M184" s="37"/>
      <c r="N184" s="37"/>
      <c r="O184" s="37"/>
      <c r="P184" s="36" t="s">
        <v>50</v>
      </c>
      <c r="Q184" s="38"/>
      <c r="R184" s="38"/>
      <c r="S184" s="39"/>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6">
        <v>1</v>
      </c>
      <c r="DL184" s="36">
        <f t="shared" si="0"/>
        <v>0</v>
      </c>
      <c r="DM184" s="40">
        <f t="shared" si="361"/>
        <v>0</v>
      </c>
      <c r="DN184" s="40"/>
      <c r="DO184" s="40">
        <f t="shared" si="362"/>
        <v>0</v>
      </c>
      <c r="DP184" s="40"/>
      <c r="DQ184" s="40">
        <f t="shared" si="363"/>
        <v>0</v>
      </c>
      <c r="DR184" s="40"/>
      <c r="DS184" s="40">
        <f t="shared" si="364"/>
        <v>4.5662100456621002E-2</v>
      </c>
      <c r="DT184" s="40"/>
    </row>
    <row r="185" spans="1:124" ht="15.75" hidden="1" customHeight="1" x14ac:dyDescent="0.25">
      <c r="A185" s="36" t="s">
        <v>47</v>
      </c>
      <c r="B185" s="36" t="s">
        <v>97</v>
      </c>
      <c r="C185" s="36" t="s">
        <v>104</v>
      </c>
      <c r="D185" s="36"/>
      <c r="E185" s="36"/>
      <c r="F185" s="36"/>
      <c r="G185" s="36"/>
      <c r="H185" s="36"/>
      <c r="I185" s="36"/>
      <c r="J185" s="36"/>
      <c r="K185" s="36"/>
      <c r="L185" s="36"/>
      <c r="M185" s="37"/>
      <c r="N185" s="37"/>
      <c r="O185" s="37"/>
      <c r="P185" s="36" t="s">
        <v>51</v>
      </c>
      <c r="Q185" s="38"/>
      <c r="R185" s="38"/>
      <c r="S185" s="39"/>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6">
        <v>1</v>
      </c>
      <c r="DL185" s="36">
        <f t="shared" si="0"/>
        <v>0</v>
      </c>
      <c r="DM185" s="40"/>
      <c r="DN185" s="40">
        <f t="shared" ref="DN185:DN186" si="365">DL185/DK185</f>
        <v>0</v>
      </c>
      <c r="DO185" s="40"/>
      <c r="DP185" s="40">
        <f t="shared" ref="DP185:DP186" si="366">AVERAGE(DN$185:DN$186)</f>
        <v>0</v>
      </c>
      <c r="DQ185" s="40"/>
      <c r="DR185" s="40">
        <f t="shared" ref="DR185:DR186" si="367">AVERAGE(DN$159:DN$186)</f>
        <v>0</v>
      </c>
      <c r="DS185" s="40"/>
      <c r="DT185" s="40">
        <f t="shared" ref="DT185:DT186" si="368">AVERAGE(DN$3:DN$435)</f>
        <v>2.336448598130841E-2</v>
      </c>
    </row>
    <row r="186" spans="1:124" ht="15.75" hidden="1" customHeight="1" x14ac:dyDescent="0.25">
      <c r="A186" s="36" t="s">
        <v>47</v>
      </c>
      <c r="B186" s="36" t="s">
        <v>97</v>
      </c>
      <c r="C186" s="36" t="s">
        <v>104</v>
      </c>
      <c r="D186" s="36"/>
      <c r="E186" s="36"/>
      <c r="F186" s="36"/>
      <c r="G186" s="36"/>
      <c r="H186" s="36"/>
      <c r="I186" s="36"/>
      <c r="J186" s="36"/>
      <c r="K186" s="36"/>
      <c r="L186" s="36"/>
      <c r="M186" s="37"/>
      <c r="N186" s="37"/>
      <c r="O186" s="37"/>
      <c r="P186" s="36" t="s">
        <v>51</v>
      </c>
      <c r="Q186" s="38"/>
      <c r="R186" s="38"/>
      <c r="S186" s="39"/>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6">
        <v>1</v>
      </c>
      <c r="DL186" s="36">
        <f t="shared" si="0"/>
        <v>0</v>
      </c>
      <c r="DM186" s="40"/>
      <c r="DN186" s="40">
        <f t="shared" si="365"/>
        <v>0</v>
      </c>
      <c r="DO186" s="40"/>
      <c r="DP186" s="40">
        <f t="shared" si="366"/>
        <v>0</v>
      </c>
      <c r="DQ186" s="40"/>
      <c r="DR186" s="40">
        <f t="shared" si="367"/>
        <v>0</v>
      </c>
      <c r="DS186" s="40"/>
      <c r="DT186" s="40">
        <f t="shared" si="368"/>
        <v>2.336448598130841E-2</v>
      </c>
    </row>
    <row r="187" spans="1:124" ht="15.75" hidden="1" customHeight="1" x14ac:dyDescent="0.25">
      <c r="A187" s="10" t="s">
        <v>47</v>
      </c>
      <c r="B187" s="10" t="s">
        <v>105</v>
      </c>
      <c r="C187" s="10" t="s">
        <v>106</v>
      </c>
      <c r="D187" s="10"/>
      <c r="E187" s="10"/>
      <c r="F187" s="10"/>
      <c r="G187" s="10"/>
      <c r="H187" s="10"/>
      <c r="I187" s="10"/>
      <c r="J187" s="10"/>
      <c r="K187" s="10"/>
      <c r="L187" s="10"/>
      <c r="M187" s="11"/>
      <c r="N187" s="11"/>
      <c r="O187" s="11"/>
      <c r="P187" s="10" t="s">
        <v>50</v>
      </c>
      <c r="Q187" s="12"/>
      <c r="R187" s="12"/>
      <c r="S187" s="13"/>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0">
        <v>1</v>
      </c>
      <c r="DL187" s="10">
        <f t="shared" si="0"/>
        <v>0</v>
      </c>
      <c r="DM187" s="15">
        <f t="shared" ref="DM187:DM188" si="369">DL187/DK187</f>
        <v>0</v>
      </c>
      <c r="DN187" s="15"/>
      <c r="DO187" s="15">
        <f t="shared" ref="DO187:DO188" si="370">AVERAGE(DM$187:DM$188)</f>
        <v>0</v>
      </c>
      <c r="DP187" s="15"/>
      <c r="DQ187" s="15">
        <f t="shared" ref="DQ187:DQ188" si="371">AVERAGE(DM$187:DM$218)</f>
        <v>0</v>
      </c>
      <c r="DR187" s="15"/>
      <c r="DS187" s="15">
        <f t="shared" ref="DS187:DS188" si="372">AVERAGE(DM$3:DM$435)</f>
        <v>4.5662100456621002E-2</v>
      </c>
      <c r="DT187" s="15"/>
    </row>
    <row r="188" spans="1:124" ht="15.75" hidden="1" customHeight="1" x14ac:dyDescent="0.25">
      <c r="A188" s="10" t="s">
        <v>47</v>
      </c>
      <c r="B188" s="10" t="s">
        <v>105</v>
      </c>
      <c r="C188" s="10" t="s">
        <v>106</v>
      </c>
      <c r="D188" s="10"/>
      <c r="E188" s="10"/>
      <c r="F188" s="10"/>
      <c r="G188" s="10"/>
      <c r="H188" s="10"/>
      <c r="I188" s="10"/>
      <c r="J188" s="10"/>
      <c r="K188" s="10"/>
      <c r="L188" s="10"/>
      <c r="M188" s="11"/>
      <c r="N188" s="11"/>
      <c r="O188" s="11"/>
      <c r="P188" s="10" t="s">
        <v>50</v>
      </c>
      <c r="Q188" s="12"/>
      <c r="R188" s="12"/>
      <c r="S188" s="13"/>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0">
        <v>1</v>
      </c>
      <c r="DL188" s="10">
        <f t="shared" si="0"/>
        <v>0</v>
      </c>
      <c r="DM188" s="15">
        <f t="shared" si="369"/>
        <v>0</v>
      </c>
      <c r="DN188" s="15"/>
      <c r="DO188" s="15">
        <f t="shared" si="370"/>
        <v>0</v>
      </c>
      <c r="DP188" s="15"/>
      <c r="DQ188" s="15">
        <f t="shared" si="371"/>
        <v>0</v>
      </c>
      <c r="DR188" s="15"/>
      <c r="DS188" s="15">
        <f t="shared" si="372"/>
        <v>4.5662100456621002E-2</v>
      </c>
      <c r="DT188" s="15"/>
    </row>
    <row r="189" spans="1:124" ht="15.75" hidden="1" customHeight="1" x14ac:dyDescent="0.25">
      <c r="A189" s="10" t="s">
        <v>47</v>
      </c>
      <c r="B189" s="10" t="s">
        <v>105</v>
      </c>
      <c r="C189" s="10" t="s">
        <v>106</v>
      </c>
      <c r="D189" s="10"/>
      <c r="E189" s="10"/>
      <c r="F189" s="10"/>
      <c r="G189" s="10"/>
      <c r="H189" s="10"/>
      <c r="I189" s="10"/>
      <c r="J189" s="10"/>
      <c r="K189" s="10"/>
      <c r="L189" s="10"/>
      <c r="M189" s="11"/>
      <c r="N189" s="11"/>
      <c r="O189" s="11"/>
      <c r="P189" s="10" t="s">
        <v>51</v>
      </c>
      <c r="Q189" s="12"/>
      <c r="R189" s="12"/>
      <c r="S189" s="13"/>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0">
        <v>1</v>
      </c>
      <c r="DL189" s="10">
        <f t="shared" si="0"/>
        <v>0</v>
      </c>
      <c r="DM189" s="15"/>
      <c r="DN189" s="15">
        <f t="shared" ref="DN189:DN190" si="373">DL189/DK189</f>
        <v>0</v>
      </c>
      <c r="DO189" s="15"/>
      <c r="DP189" s="15">
        <f t="shared" ref="DP189:DP190" si="374">AVERAGE(DN$189:DN$190)</f>
        <v>0</v>
      </c>
      <c r="DQ189" s="15"/>
      <c r="DR189" s="15">
        <f t="shared" ref="DR189:DR190" si="375">AVERAGE(DN$187:DN$218)</f>
        <v>0</v>
      </c>
      <c r="DS189" s="15"/>
      <c r="DT189" s="15">
        <f t="shared" ref="DT189:DT190" si="376">AVERAGE(DN$3:DN$435)</f>
        <v>2.336448598130841E-2</v>
      </c>
    </row>
    <row r="190" spans="1:124" ht="15.75" hidden="1" customHeight="1" x14ac:dyDescent="0.25">
      <c r="A190" s="10" t="s">
        <v>47</v>
      </c>
      <c r="B190" s="10" t="s">
        <v>105</v>
      </c>
      <c r="C190" s="10" t="s">
        <v>106</v>
      </c>
      <c r="D190" s="10"/>
      <c r="E190" s="10"/>
      <c r="F190" s="10"/>
      <c r="G190" s="10"/>
      <c r="H190" s="10"/>
      <c r="I190" s="10"/>
      <c r="J190" s="10"/>
      <c r="K190" s="10"/>
      <c r="L190" s="10"/>
      <c r="M190" s="11"/>
      <c r="N190" s="11"/>
      <c r="O190" s="11"/>
      <c r="P190" s="10" t="s">
        <v>51</v>
      </c>
      <c r="Q190" s="12"/>
      <c r="R190" s="12"/>
      <c r="S190" s="13"/>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0">
        <v>1</v>
      </c>
      <c r="DL190" s="10">
        <f t="shared" si="0"/>
        <v>0</v>
      </c>
      <c r="DM190" s="15"/>
      <c r="DN190" s="15">
        <f t="shared" si="373"/>
        <v>0</v>
      </c>
      <c r="DO190" s="15"/>
      <c r="DP190" s="15">
        <f t="shared" si="374"/>
        <v>0</v>
      </c>
      <c r="DQ190" s="15"/>
      <c r="DR190" s="15">
        <f t="shared" si="375"/>
        <v>0</v>
      </c>
      <c r="DS190" s="15"/>
      <c r="DT190" s="15">
        <f t="shared" si="376"/>
        <v>2.336448598130841E-2</v>
      </c>
    </row>
    <row r="191" spans="1:124" ht="15.75" hidden="1" customHeight="1" x14ac:dyDescent="0.25">
      <c r="A191" s="10" t="s">
        <v>47</v>
      </c>
      <c r="B191" s="10" t="s">
        <v>105</v>
      </c>
      <c r="C191" s="10" t="s">
        <v>107</v>
      </c>
      <c r="D191" s="10"/>
      <c r="E191" s="10"/>
      <c r="F191" s="10"/>
      <c r="G191" s="10"/>
      <c r="H191" s="10"/>
      <c r="I191" s="10"/>
      <c r="J191" s="10"/>
      <c r="K191" s="10"/>
      <c r="L191" s="10"/>
      <c r="M191" s="11"/>
      <c r="N191" s="11"/>
      <c r="O191" s="11"/>
      <c r="P191" s="10" t="s">
        <v>50</v>
      </c>
      <c r="Q191" s="12"/>
      <c r="R191" s="12"/>
      <c r="S191" s="13"/>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0">
        <v>1</v>
      </c>
      <c r="DL191" s="10">
        <f t="shared" si="0"/>
        <v>0</v>
      </c>
      <c r="DM191" s="15">
        <f t="shared" ref="DM191:DM192" si="377">DL191/DK191</f>
        <v>0</v>
      </c>
      <c r="DN191" s="15"/>
      <c r="DO191" s="15">
        <f t="shared" ref="DO191:DO192" si="378">AVERAGE(DM$191:DM$192)</f>
        <v>0</v>
      </c>
      <c r="DP191" s="15"/>
      <c r="DQ191" s="15">
        <f t="shared" ref="DQ191:DQ192" si="379">AVERAGE(DM$187:DM$218)</f>
        <v>0</v>
      </c>
      <c r="DR191" s="15"/>
      <c r="DS191" s="15">
        <f t="shared" ref="DS191:DS192" si="380">AVERAGE(DM$3:DM$435)</f>
        <v>4.5662100456621002E-2</v>
      </c>
      <c r="DT191" s="15"/>
    </row>
    <row r="192" spans="1:124" ht="15.75" hidden="1" customHeight="1" x14ac:dyDescent="0.25">
      <c r="A192" s="10" t="s">
        <v>47</v>
      </c>
      <c r="B192" s="10" t="s">
        <v>105</v>
      </c>
      <c r="C192" s="10" t="s">
        <v>107</v>
      </c>
      <c r="D192" s="10"/>
      <c r="E192" s="10"/>
      <c r="F192" s="10"/>
      <c r="G192" s="10"/>
      <c r="H192" s="10"/>
      <c r="I192" s="10"/>
      <c r="J192" s="10"/>
      <c r="K192" s="10"/>
      <c r="L192" s="10"/>
      <c r="M192" s="11"/>
      <c r="N192" s="11"/>
      <c r="O192" s="11"/>
      <c r="P192" s="10" t="s">
        <v>50</v>
      </c>
      <c r="Q192" s="12"/>
      <c r="R192" s="12"/>
      <c r="S192" s="13"/>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0">
        <v>1</v>
      </c>
      <c r="DL192" s="10">
        <f t="shared" si="0"/>
        <v>0</v>
      </c>
      <c r="DM192" s="15">
        <f t="shared" si="377"/>
        <v>0</v>
      </c>
      <c r="DN192" s="15"/>
      <c r="DO192" s="15">
        <f t="shared" si="378"/>
        <v>0</v>
      </c>
      <c r="DP192" s="15"/>
      <c r="DQ192" s="15">
        <f t="shared" si="379"/>
        <v>0</v>
      </c>
      <c r="DR192" s="15"/>
      <c r="DS192" s="15">
        <f t="shared" si="380"/>
        <v>4.5662100456621002E-2</v>
      </c>
      <c r="DT192" s="15"/>
    </row>
    <row r="193" spans="1:124" ht="15.75" hidden="1" customHeight="1" x14ac:dyDescent="0.25">
      <c r="A193" s="10" t="s">
        <v>47</v>
      </c>
      <c r="B193" s="10" t="s">
        <v>105</v>
      </c>
      <c r="C193" s="10" t="s">
        <v>107</v>
      </c>
      <c r="D193" s="10"/>
      <c r="E193" s="10"/>
      <c r="F193" s="10"/>
      <c r="G193" s="10"/>
      <c r="H193" s="10"/>
      <c r="I193" s="10"/>
      <c r="J193" s="10"/>
      <c r="K193" s="10"/>
      <c r="L193" s="10"/>
      <c r="M193" s="11"/>
      <c r="N193" s="11"/>
      <c r="O193" s="11"/>
      <c r="P193" s="10" t="s">
        <v>51</v>
      </c>
      <c r="Q193" s="12"/>
      <c r="R193" s="12"/>
      <c r="S193" s="13"/>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0">
        <v>1</v>
      </c>
      <c r="DL193" s="10">
        <f t="shared" si="0"/>
        <v>0</v>
      </c>
      <c r="DM193" s="15"/>
      <c r="DN193" s="15">
        <f t="shared" ref="DN193:DN194" si="381">DL193/DK193</f>
        <v>0</v>
      </c>
      <c r="DO193" s="15"/>
      <c r="DP193" s="15">
        <f t="shared" ref="DP193:DP194" si="382">AVERAGE(DN$193:DN$194)</f>
        <v>0</v>
      </c>
      <c r="DQ193" s="15"/>
      <c r="DR193" s="15">
        <f t="shared" ref="DR193:DR194" si="383">AVERAGE(DN$187:DN$218)</f>
        <v>0</v>
      </c>
      <c r="DS193" s="15"/>
      <c r="DT193" s="15">
        <f t="shared" ref="DT193:DT194" si="384">AVERAGE(DN$3:DN$435)</f>
        <v>2.336448598130841E-2</v>
      </c>
    </row>
    <row r="194" spans="1:124" ht="15.75" hidden="1" customHeight="1" x14ac:dyDescent="0.25">
      <c r="A194" s="10" t="s">
        <v>47</v>
      </c>
      <c r="B194" s="10" t="s">
        <v>105</v>
      </c>
      <c r="C194" s="10" t="s">
        <v>107</v>
      </c>
      <c r="D194" s="10"/>
      <c r="E194" s="10"/>
      <c r="F194" s="10"/>
      <c r="G194" s="10"/>
      <c r="H194" s="10"/>
      <c r="I194" s="10"/>
      <c r="J194" s="10"/>
      <c r="K194" s="10"/>
      <c r="L194" s="10"/>
      <c r="M194" s="11"/>
      <c r="N194" s="11"/>
      <c r="O194" s="11"/>
      <c r="P194" s="10" t="s">
        <v>51</v>
      </c>
      <c r="Q194" s="12"/>
      <c r="R194" s="12"/>
      <c r="S194" s="13"/>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0">
        <v>1</v>
      </c>
      <c r="DL194" s="10">
        <f t="shared" si="0"/>
        <v>0</v>
      </c>
      <c r="DM194" s="15"/>
      <c r="DN194" s="15">
        <f t="shared" si="381"/>
        <v>0</v>
      </c>
      <c r="DO194" s="15"/>
      <c r="DP194" s="15">
        <f t="shared" si="382"/>
        <v>0</v>
      </c>
      <c r="DQ194" s="15"/>
      <c r="DR194" s="15">
        <f t="shared" si="383"/>
        <v>0</v>
      </c>
      <c r="DS194" s="15"/>
      <c r="DT194" s="15">
        <f t="shared" si="384"/>
        <v>2.336448598130841E-2</v>
      </c>
    </row>
    <row r="195" spans="1:124" ht="15.75" hidden="1" customHeight="1" x14ac:dyDescent="0.25">
      <c r="A195" s="10" t="s">
        <v>47</v>
      </c>
      <c r="B195" s="10" t="s">
        <v>105</v>
      </c>
      <c r="C195" s="10" t="s">
        <v>108</v>
      </c>
      <c r="D195" s="10"/>
      <c r="E195" s="10"/>
      <c r="F195" s="10"/>
      <c r="G195" s="10"/>
      <c r="H195" s="10"/>
      <c r="I195" s="10"/>
      <c r="J195" s="10"/>
      <c r="K195" s="10"/>
      <c r="L195" s="10"/>
      <c r="M195" s="11"/>
      <c r="N195" s="11"/>
      <c r="O195" s="11"/>
      <c r="P195" s="10" t="s">
        <v>50</v>
      </c>
      <c r="Q195" s="12"/>
      <c r="R195" s="12"/>
      <c r="S195" s="13"/>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0">
        <v>1</v>
      </c>
      <c r="DL195" s="10">
        <f t="shared" si="0"/>
        <v>0</v>
      </c>
      <c r="DM195" s="15">
        <f t="shared" ref="DM195:DM196" si="385">DL195/DK195</f>
        <v>0</v>
      </c>
      <c r="DN195" s="15"/>
      <c r="DO195" s="15">
        <f t="shared" ref="DO195:DO196" si="386">AVERAGE(DM$195:DM$196)</f>
        <v>0</v>
      </c>
      <c r="DP195" s="15"/>
      <c r="DQ195" s="15">
        <f t="shared" ref="DQ195:DQ196" si="387">AVERAGE(DM$187:DM$218)</f>
        <v>0</v>
      </c>
      <c r="DR195" s="15"/>
      <c r="DS195" s="15">
        <f t="shared" ref="DS195:DS196" si="388">AVERAGE(DM$3:DM$435)</f>
        <v>4.5662100456621002E-2</v>
      </c>
      <c r="DT195" s="15"/>
    </row>
    <row r="196" spans="1:124" ht="15.75" hidden="1" customHeight="1" x14ac:dyDescent="0.25">
      <c r="A196" s="10" t="s">
        <v>47</v>
      </c>
      <c r="B196" s="10" t="s">
        <v>105</v>
      </c>
      <c r="C196" s="10" t="s">
        <v>108</v>
      </c>
      <c r="D196" s="10"/>
      <c r="E196" s="10"/>
      <c r="F196" s="10"/>
      <c r="G196" s="10"/>
      <c r="H196" s="10"/>
      <c r="I196" s="10"/>
      <c r="J196" s="10"/>
      <c r="K196" s="10"/>
      <c r="L196" s="10"/>
      <c r="M196" s="11"/>
      <c r="N196" s="11"/>
      <c r="O196" s="11"/>
      <c r="P196" s="10" t="s">
        <v>50</v>
      </c>
      <c r="Q196" s="12"/>
      <c r="R196" s="12"/>
      <c r="S196" s="13"/>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0">
        <v>1</v>
      </c>
      <c r="DL196" s="10">
        <f t="shared" si="0"/>
        <v>0</v>
      </c>
      <c r="DM196" s="15">
        <f t="shared" si="385"/>
        <v>0</v>
      </c>
      <c r="DN196" s="15"/>
      <c r="DO196" s="15">
        <f t="shared" si="386"/>
        <v>0</v>
      </c>
      <c r="DP196" s="15"/>
      <c r="DQ196" s="15">
        <f t="shared" si="387"/>
        <v>0</v>
      </c>
      <c r="DR196" s="15"/>
      <c r="DS196" s="15">
        <f t="shared" si="388"/>
        <v>4.5662100456621002E-2</v>
      </c>
      <c r="DT196" s="15"/>
    </row>
    <row r="197" spans="1:124" ht="15.75" hidden="1" customHeight="1" x14ac:dyDescent="0.25">
      <c r="A197" s="10" t="s">
        <v>47</v>
      </c>
      <c r="B197" s="10" t="s">
        <v>105</v>
      </c>
      <c r="C197" s="10" t="s">
        <v>108</v>
      </c>
      <c r="D197" s="10"/>
      <c r="E197" s="10"/>
      <c r="F197" s="10"/>
      <c r="G197" s="10"/>
      <c r="H197" s="10"/>
      <c r="I197" s="10"/>
      <c r="J197" s="10"/>
      <c r="K197" s="10"/>
      <c r="L197" s="10"/>
      <c r="M197" s="11"/>
      <c r="N197" s="11"/>
      <c r="O197" s="11"/>
      <c r="P197" s="10" t="s">
        <v>51</v>
      </c>
      <c r="Q197" s="12"/>
      <c r="R197" s="12"/>
      <c r="S197" s="13"/>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0">
        <v>1</v>
      </c>
      <c r="DL197" s="10">
        <f t="shared" si="0"/>
        <v>0</v>
      </c>
      <c r="DM197" s="15"/>
      <c r="DN197" s="15">
        <f t="shared" ref="DN197:DN198" si="389">DL197/DK197</f>
        <v>0</v>
      </c>
      <c r="DO197" s="15"/>
      <c r="DP197" s="15">
        <f t="shared" ref="DP197:DP198" si="390">AVERAGE(DN$197:DN$198)</f>
        <v>0</v>
      </c>
      <c r="DQ197" s="15"/>
      <c r="DR197" s="15">
        <f t="shared" ref="DR197:DR198" si="391">AVERAGE(DN$187:DN$218)</f>
        <v>0</v>
      </c>
      <c r="DS197" s="15"/>
      <c r="DT197" s="15">
        <f t="shared" ref="DT197:DT198" si="392">AVERAGE(DN$3:DN$435)</f>
        <v>2.336448598130841E-2</v>
      </c>
    </row>
    <row r="198" spans="1:124" ht="15.75" hidden="1" customHeight="1" x14ac:dyDescent="0.25">
      <c r="A198" s="10" t="s">
        <v>47</v>
      </c>
      <c r="B198" s="10" t="s">
        <v>105</v>
      </c>
      <c r="C198" s="10" t="s">
        <v>108</v>
      </c>
      <c r="D198" s="10"/>
      <c r="E198" s="10"/>
      <c r="F198" s="10"/>
      <c r="G198" s="10"/>
      <c r="H198" s="10"/>
      <c r="I198" s="10"/>
      <c r="J198" s="10"/>
      <c r="K198" s="10"/>
      <c r="L198" s="10"/>
      <c r="M198" s="11"/>
      <c r="N198" s="11"/>
      <c r="O198" s="11"/>
      <c r="P198" s="10" t="s">
        <v>51</v>
      </c>
      <c r="Q198" s="12"/>
      <c r="R198" s="12"/>
      <c r="S198" s="13"/>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0">
        <v>1</v>
      </c>
      <c r="DL198" s="10">
        <f t="shared" si="0"/>
        <v>0</v>
      </c>
      <c r="DM198" s="15"/>
      <c r="DN198" s="15">
        <f t="shared" si="389"/>
        <v>0</v>
      </c>
      <c r="DO198" s="15"/>
      <c r="DP198" s="15">
        <f t="shared" si="390"/>
        <v>0</v>
      </c>
      <c r="DQ198" s="15"/>
      <c r="DR198" s="15">
        <f t="shared" si="391"/>
        <v>0</v>
      </c>
      <c r="DS198" s="15"/>
      <c r="DT198" s="15">
        <f t="shared" si="392"/>
        <v>2.336448598130841E-2</v>
      </c>
    </row>
    <row r="199" spans="1:124" ht="15.75" hidden="1" customHeight="1" x14ac:dyDescent="0.25">
      <c r="A199" s="10" t="s">
        <v>47</v>
      </c>
      <c r="B199" s="10" t="s">
        <v>105</v>
      </c>
      <c r="C199" s="10" t="s">
        <v>109</v>
      </c>
      <c r="D199" s="10"/>
      <c r="E199" s="10"/>
      <c r="F199" s="10"/>
      <c r="G199" s="10"/>
      <c r="H199" s="10"/>
      <c r="I199" s="10"/>
      <c r="J199" s="10"/>
      <c r="K199" s="10"/>
      <c r="L199" s="10"/>
      <c r="M199" s="11"/>
      <c r="N199" s="11"/>
      <c r="O199" s="11"/>
      <c r="P199" s="10" t="s">
        <v>50</v>
      </c>
      <c r="Q199" s="12"/>
      <c r="R199" s="12"/>
      <c r="S199" s="13"/>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0">
        <v>1</v>
      </c>
      <c r="DL199" s="10">
        <f t="shared" si="0"/>
        <v>0</v>
      </c>
      <c r="DM199" s="15">
        <f t="shared" ref="DM199:DM200" si="393">DL199/DK199</f>
        <v>0</v>
      </c>
      <c r="DN199" s="15"/>
      <c r="DO199" s="15">
        <f t="shared" ref="DO199:DO200" si="394">AVERAGE(DM$199:DM$200)</f>
        <v>0</v>
      </c>
      <c r="DP199" s="15"/>
      <c r="DQ199" s="15">
        <f t="shared" ref="DQ199:DQ200" si="395">AVERAGE(DM$187:DM$218)</f>
        <v>0</v>
      </c>
      <c r="DR199" s="15"/>
      <c r="DS199" s="15">
        <f t="shared" ref="DS199:DS200" si="396">AVERAGE(DM$3:DM$435)</f>
        <v>4.5662100456621002E-2</v>
      </c>
      <c r="DT199" s="15"/>
    </row>
    <row r="200" spans="1:124" ht="15.75" hidden="1" customHeight="1" x14ac:dyDescent="0.25">
      <c r="A200" s="10" t="s">
        <v>47</v>
      </c>
      <c r="B200" s="10" t="s">
        <v>105</v>
      </c>
      <c r="C200" s="10" t="s">
        <v>109</v>
      </c>
      <c r="D200" s="10"/>
      <c r="E200" s="10"/>
      <c r="F200" s="10"/>
      <c r="G200" s="10"/>
      <c r="H200" s="10"/>
      <c r="I200" s="10"/>
      <c r="J200" s="10"/>
      <c r="K200" s="10"/>
      <c r="L200" s="10"/>
      <c r="M200" s="11"/>
      <c r="N200" s="11"/>
      <c r="O200" s="11"/>
      <c r="P200" s="10" t="s">
        <v>50</v>
      </c>
      <c r="Q200" s="12"/>
      <c r="R200" s="12"/>
      <c r="S200" s="13"/>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0">
        <v>1</v>
      </c>
      <c r="DL200" s="10">
        <f t="shared" si="0"/>
        <v>0</v>
      </c>
      <c r="DM200" s="15">
        <f t="shared" si="393"/>
        <v>0</v>
      </c>
      <c r="DN200" s="15"/>
      <c r="DO200" s="15">
        <f t="shared" si="394"/>
        <v>0</v>
      </c>
      <c r="DP200" s="15"/>
      <c r="DQ200" s="15">
        <f t="shared" si="395"/>
        <v>0</v>
      </c>
      <c r="DR200" s="15"/>
      <c r="DS200" s="15">
        <f t="shared" si="396"/>
        <v>4.5662100456621002E-2</v>
      </c>
      <c r="DT200" s="15"/>
    </row>
    <row r="201" spans="1:124" ht="15.75" hidden="1" customHeight="1" x14ac:dyDescent="0.25">
      <c r="A201" s="10" t="s">
        <v>47</v>
      </c>
      <c r="B201" s="10" t="s">
        <v>105</v>
      </c>
      <c r="C201" s="10" t="s">
        <v>109</v>
      </c>
      <c r="D201" s="10"/>
      <c r="E201" s="10"/>
      <c r="F201" s="10"/>
      <c r="G201" s="10"/>
      <c r="H201" s="10"/>
      <c r="I201" s="10"/>
      <c r="J201" s="10"/>
      <c r="K201" s="10"/>
      <c r="L201" s="10"/>
      <c r="M201" s="11"/>
      <c r="N201" s="11"/>
      <c r="O201" s="11"/>
      <c r="P201" s="10" t="s">
        <v>51</v>
      </c>
      <c r="Q201" s="12"/>
      <c r="R201" s="12"/>
      <c r="S201" s="13"/>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0">
        <v>1</v>
      </c>
      <c r="DL201" s="10">
        <f t="shared" si="0"/>
        <v>0</v>
      </c>
      <c r="DM201" s="15"/>
      <c r="DN201" s="15">
        <f t="shared" ref="DN201:DN202" si="397">DL201/DK201</f>
        <v>0</v>
      </c>
      <c r="DO201" s="15"/>
      <c r="DP201" s="15">
        <f t="shared" ref="DP201:DP202" si="398">AVERAGE(DN$201:DN$202)</f>
        <v>0</v>
      </c>
      <c r="DQ201" s="15"/>
      <c r="DR201" s="15">
        <f t="shared" ref="DR201:DR202" si="399">AVERAGE(DN$187:DN$218)</f>
        <v>0</v>
      </c>
      <c r="DS201" s="15"/>
      <c r="DT201" s="15">
        <f t="shared" ref="DT201:DT202" si="400">AVERAGE(DN$3:DN$435)</f>
        <v>2.336448598130841E-2</v>
      </c>
    </row>
    <row r="202" spans="1:124" ht="15.75" hidden="1" customHeight="1" x14ac:dyDescent="0.25">
      <c r="A202" s="10" t="s">
        <v>47</v>
      </c>
      <c r="B202" s="10" t="s">
        <v>105</v>
      </c>
      <c r="C202" s="10" t="s">
        <v>109</v>
      </c>
      <c r="D202" s="10"/>
      <c r="E202" s="10"/>
      <c r="F202" s="10"/>
      <c r="G202" s="10"/>
      <c r="H202" s="10"/>
      <c r="I202" s="10"/>
      <c r="J202" s="10"/>
      <c r="K202" s="10"/>
      <c r="L202" s="10"/>
      <c r="M202" s="11"/>
      <c r="N202" s="11"/>
      <c r="O202" s="11"/>
      <c r="P202" s="10" t="s">
        <v>51</v>
      </c>
      <c r="Q202" s="12"/>
      <c r="R202" s="12"/>
      <c r="S202" s="13"/>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0">
        <v>1</v>
      </c>
      <c r="DL202" s="10">
        <f t="shared" si="0"/>
        <v>0</v>
      </c>
      <c r="DM202" s="15"/>
      <c r="DN202" s="15">
        <f t="shared" si="397"/>
        <v>0</v>
      </c>
      <c r="DO202" s="15"/>
      <c r="DP202" s="15">
        <f t="shared" si="398"/>
        <v>0</v>
      </c>
      <c r="DQ202" s="15"/>
      <c r="DR202" s="15">
        <f t="shared" si="399"/>
        <v>0</v>
      </c>
      <c r="DS202" s="15"/>
      <c r="DT202" s="15">
        <f t="shared" si="400"/>
        <v>2.336448598130841E-2</v>
      </c>
    </row>
    <row r="203" spans="1:124" ht="15.75" hidden="1" customHeight="1" x14ac:dyDescent="0.25">
      <c r="A203" s="10" t="s">
        <v>47</v>
      </c>
      <c r="B203" s="10" t="s">
        <v>105</v>
      </c>
      <c r="C203" s="10" t="s">
        <v>110</v>
      </c>
      <c r="D203" s="10"/>
      <c r="E203" s="10"/>
      <c r="F203" s="10"/>
      <c r="G203" s="10"/>
      <c r="H203" s="10"/>
      <c r="I203" s="10"/>
      <c r="J203" s="10"/>
      <c r="K203" s="10"/>
      <c r="L203" s="10"/>
      <c r="M203" s="11"/>
      <c r="N203" s="11"/>
      <c r="O203" s="11"/>
      <c r="P203" s="10" t="s">
        <v>50</v>
      </c>
      <c r="Q203" s="12"/>
      <c r="R203" s="12"/>
      <c r="S203" s="13"/>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0">
        <v>1</v>
      </c>
      <c r="DL203" s="10">
        <f t="shared" si="0"/>
        <v>0</v>
      </c>
      <c r="DM203" s="15">
        <f t="shared" ref="DM203:DM204" si="401">DL203/DK203</f>
        <v>0</v>
      </c>
      <c r="DN203" s="15"/>
      <c r="DO203" s="15">
        <f t="shared" ref="DO203:DO204" si="402">AVERAGE(DM$203:DM$204)</f>
        <v>0</v>
      </c>
      <c r="DP203" s="15"/>
      <c r="DQ203" s="15">
        <f t="shared" ref="DQ203:DQ204" si="403">AVERAGE(DM$187:DM$218)</f>
        <v>0</v>
      </c>
      <c r="DR203" s="15"/>
      <c r="DS203" s="15">
        <f t="shared" ref="DS203:DS204" si="404">AVERAGE(DM$3:DM$435)</f>
        <v>4.5662100456621002E-2</v>
      </c>
      <c r="DT203" s="15"/>
    </row>
    <row r="204" spans="1:124" ht="15.75" hidden="1" customHeight="1" x14ac:dyDescent="0.25">
      <c r="A204" s="10" t="s">
        <v>47</v>
      </c>
      <c r="B204" s="10" t="s">
        <v>105</v>
      </c>
      <c r="C204" s="10" t="s">
        <v>110</v>
      </c>
      <c r="D204" s="10"/>
      <c r="E204" s="10"/>
      <c r="F204" s="10"/>
      <c r="G204" s="10"/>
      <c r="H204" s="10"/>
      <c r="I204" s="10"/>
      <c r="J204" s="10"/>
      <c r="K204" s="10"/>
      <c r="L204" s="10"/>
      <c r="M204" s="11"/>
      <c r="N204" s="11"/>
      <c r="O204" s="11"/>
      <c r="P204" s="10" t="s">
        <v>50</v>
      </c>
      <c r="Q204" s="12"/>
      <c r="R204" s="12"/>
      <c r="S204" s="13"/>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0">
        <v>1</v>
      </c>
      <c r="DL204" s="10">
        <f t="shared" si="0"/>
        <v>0</v>
      </c>
      <c r="DM204" s="15">
        <f t="shared" si="401"/>
        <v>0</v>
      </c>
      <c r="DN204" s="15"/>
      <c r="DO204" s="15">
        <f t="shared" si="402"/>
        <v>0</v>
      </c>
      <c r="DP204" s="15"/>
      <c r="DQ204" s="15">
        <f t="shared" si="403"/>
        <v>0</v>
      </c>
      <c r="DR204" s="15"/>
      <c r="DS204" s="15">
        <f t="shared" si="404"/>
        <v>4.5662100456621002E-2</v>
      </c>
      <c r="DT204" s="15"/>
    </row>
    <row r="205" spans="1:124" ht="15.75" hidden="1" customHeight="1" x14ac:dyDescent="0.25">
      <c r="A205" s="10" t="s">
        <v>47</v>
      </c>
      <c r="B205" s="10" t="s">
        <v>105</v>
      </c>
      <c r="C205" s="10" t="s">
        <v>110</v>
      </c>
      <c r="D205" s="10"/>
      <c r="E205" s="10"/>
      <c r="F205" s="10"/>
      <c r="G205" s="10"/>
      <c r="H205" s="10"/>
      <c r="I205" s="10"/>
      <c r="J205" s="10"/>
      <c r="K205" s="10"/>
      <c r="L205" s="10"/>
      <c r="M205" s="11"/>
      <c r="N205" s="11"/>
      <c r="O205" s="11"/>
      <c r="P205" s="10" t="s">
        <v>51</v>
      </c>
      <c r="Q205" s="12"/>
      <c r="R205" s="12"/>
      <c r="S205" s="13"/>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0">
        <v>1</v>
      </c>
      <c r="DL205" s="10">
        <f t="shared" si="0"/>
        <v>0</v>
      </c>
      <c r="DM205" s="15"/>
      <c r="DN205" s="15">
        <f t="shared" ref="DN205:DN206" si="405">DL205/DK205</f>
        <v>0</v>
      </c>
      <c r="DO205" s="15"/>
      <c r="DP205" s="15">
        <f t="shared" ref="DP205:DP206" si="406">AVERAGE(DN$205:DN$206)</f>
        <v>0</v>
      </c>
      <c r="DQ205" s="15"/>
      <c r="DR205" s="15">
        <f t="shared" ref="DR205:DR206" si="407">AVERAGE(DN$187:DN$218)</f>
        <v>0</v>
      </c>
      <c r="DS205" s="15"/>
      <c r="DT205" s="15">
        <f t="shared" ref="DT205:DT206" si="408">AVERAGE(DN$3:DN$435)</f>
        <v>2.336448598130841E-2</v>
      </c>
    </row>
    <row r="206" spans="1:124" ht="15.75" hidden="1" customHeight="1" x14ac:dyDescent="0.25">
      <c r="A206" s="10" t="s">
        <v>47</v>
      </c>
      <c r="B206" s="10" t="s">
        <v>105</v>
      </c>
      <c r="C206" s="10" t="s">
        <v>110</v>
      </c>
      <c r="D206" s="10"/>
      <c r="E206" s="10"/>
      <c r="F206" s="10"/>
      <c r="G206" s="10"/>
      <c r="H206" s="10"/>
      <c r="I206" s="10"/>
      <c r="J206" s="10"/>
      <c r="K206" s="10"/>
      <c r="L206" s="10"/>
      <c r="M206" s="11"/>
      <c r="N206" s="11"/>
      <c r="O206" s="11"/>
      <c r="P206" s="10" t="s">
        <v>51</v>
      </c>
      <c r="Q206" s="12"/>
      <c r="R206" s="12"/>
      <c r="S206" s="13"/>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0">
        <v>1</v>
      </c>
      <c r="DL206" s="10">
        <f t="shared" si="0"/>
        <v>0</v>
      </c>
      <c r="DM206" s="15"/>
      <c r="DN206" s="15">
        <f t="shared" si="405"/>
        <v>0</v>
      </c>
      <c r="DO206" s="15"/>
      <c r="DP206" s="15">
        <f t="shared" si="406"/>
        <v>0</v>
      </c>
      <c r="DQ206" s="15"/>
      <c r="DR206" s="15">
        <f t="shared" si="407"/>
        <v>0</v>
      </c>
      <c r="DS206" s="15"/>
      <c r="DT206" s="15">
        <f t="shared" si="408"/>
        <v>2.336448598130841E-2</v>
      </c>
    </row>
    <row r="207" spans="1:124" ht="15.75" hidden="1" customHeight="1" x14ac:dyDescent="0.25">
      <c r="A207" s="10" t="s">
        <v>47</v>
      </c>
      <c r="B207" s="10" t="s">
        <v>105</v>
      </c>
      <c r="C207" s="10" t="s">
        <v>111</v>
      </c>
      <c r="D207" s="10"/>
      <c r="E207" s="10"/>
      <c r="F207" s="10"/>
      <c r="G207" s="10"/>
      <c r="H207" s="10"/>
      <c r="I207" s="10"/>
      <c r="J207" s="10"/>
      <c r="K207" s="10"/>
      <c r="L207" s="10"/>
      <c r="M207" s="11"/>
      <c r="N207" s="11"/>
      <c r="O207" s="11"/>
      <c r="P207" s="10" t="s">
        <v>50</v>
      </c>
      <c r="Q207" s="12"/>
      <c r="R207" s="12"/>
      <c r="S207" s="13"/>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0">
        <v>1</v>
      </c>
      <c r="DL207" s="10">
        <f t="shared" si="0"/>
        <v>0</v>
      </c>
      <c r="DM207" s="15">
        <f t="shared" ref="DM207:DM208" si="409">DL207/DK207</f>
        <v>0</v>
      </c>
      <c r="DN207" s="15"/>
      <c r="DO207" s="15">
        <f t="shared" ref="DO207:DO208" si="410">AVERAGE(DM$207:DM$208)</f>
        <v>0</v>
      </c>
      <c r="DP207" s="15"/>
      <c r="DQ207" s="15">
        <f t="shared" ref="DQ207:DQ208" si="411">AVERAGE(DM$187:DM$218)</f>
        <v>0</v>
      </c>
      <c r="DR207" s="15"/>
      <c r="DS207" s="15">
        <f t="shared" ref="DS207:DS208" si="412">AVERAGE(DM$3:DM$435)</f>
        <v>4.5662100456621002E-2</v>
      </c>
      <c r="DT207" s="15"/>
    </row>
    <row r="208" spans="1:124" ht="15.75" hidden="1" customHeight="1" x14ac:dyDescent="0.25">
      <c r="A208" s="10" t="s">
        <v>47</v>
      </c>
      <c r="B208" s="10" t="s">
        <v>105</v>
      </c>
      <c r="C208" s="10" t="s">
        <v>111</v>
      </c>
      <c r="D208" s="10"/>
      <c r="E208" s="10"/>
      <c r="F208" s="10"/>
      <c r="G208" s="10"/>
      <c r="H208" s="10"/>
      <c r="I208" s="10"/>
      <c r="J208" s="10"/>
      <c r="K208" s="10"/>
      <c r="L208" s="10"/>
      <c r="M208" s="11"/>
      <c r="N208" s="11"/>
      <c r="O208" s="11"/>
      <c r="P208" s="10" t="s">
        <v>50</v>
      </c>
      <c r="Q208" s="12"/>
      <c r="R208" s="12"/>
      <c r="S208" s="13"/>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0">
        <v>1</v>
      </c>
      <c r="DL208" s="10">
        <f t="shared" si="0"/>
        <v>0</v>
      </c>
      <c r="DM208" s="15">
        <f t="shared" si="409"/>
        <v>0</v>
      </c>
      <c r="DN208" s="15"/>
      <c r="DO208" s="15">
        <f t="shared" si="410"/>
        <v>0</v>
      </c>
      <c r="DP208" s="15"/>
      <c r="DQ208" s="15">
        <f t="shared" si="411"/>
        <v>0</v>
      </c>
      <c r="DR208" s="15"/>
      <c r="DS208" s="15">
        <f t="shared" si="412"/>
        <v>4.5662100456621002E-2</v>
      </c>
      <c r="DT208" s="15"/>
    </row>
    <row r="209" spans="1:124" ht="15.75" hidden="1" customHeight="1" x14ac:dyDescent="0.25">
      <c r="A209" s="10" t="s">
        <v>47</v>
      </c>
      <c r="B209" s="10" t="s">
        <v>105</v>
      </c>
      <c r="C209" s="10" t="s">
        <v>111</v>
      </c>
      <c r="D209" s="10"/>
      <c r="E209" s="10"/>
      <c r="F209" s="10"/>
      <c r="G209" s="10"/>
      <c r="H209" s="10"/>
      <c r="I209" s="10"/>
      <c r="J209" s="10"/>
      <c r="K209" s="10"/>
      <c r="L209" s="10"/>
      <c r="M209" s="11"/>
      <c r="N209" s="11"/>
      <c r="O209" s="11"/>
      <c r="P209" s="10" t="s">
        <v>51</v>
      </c>
      <c r="Q209" s="12"/>
      <c r="R209" s="12"/>
      <c r="S209" s="13"/>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0">
        <v>1</v>
      </c>
      <c r="DL209" s="10">
        <f t="shared" si="0"/>
        <v>0</v>
      </c>
      <c r="DM209" s="15"/>
      <c r="DN209" s="15">
        <f t="shared" ref="DN209:DN210" si="413">DL209/DK209</f>
        <v>0</v>
      </c>
      <c r="DO209" s="15"/>
      <c r="DP209" s="15">
        <f t="shared" ref="DP209:DP210" si="414">AVERAGE(DN$209:DN$210)</f>
        <v>0</v>
      </c>
      <c r="DQ209" s="15"/>
      <c r="DR209" s="15">
        <f t="shared" ref="DR209:DR210" si="415">AVERAGE(DN$187:DN$218)</f>
        <v>0</v>
      </c>
      <c r="DS209" s="15"/>
      <c r="DT209" s="15">
        <f t="shared" ref="DT209:DT210" si="416">AVERAGE(DN$3:DN$435)</f>
        <v>2.336448598130841E-2</v>
      </c>
    </row>
    <row r="210" spans="1:124" ht="15.75" hidden="1" customHeight="1" x14ac:dyDescent="0.25">
      <c r="A210" s="10" t="s">
        <v>47</v>
      </c>
      <c r="B210" s="10" t="s">
        <v>105</v>
      </c>
      <c r="C210" s="10" t="s">
        <v>111</v>
      </c>
      <c r="D210" s="10"/>
      <c r="E210" s="10"/>
      <c r="F210" s="10"/>
      <c r="G210" s="10"/>
      <c r="H210" s="10"/>
      <c r="I210" s="10"/>
      <c r="J210" s="10"/>
      <c r="K210" s="10"/>
      <c r="L210" s="10"/>
      <c r="M210" s="11"/>
      <c r="N210" s="11"/>
      <c r="O210" s="11"/>
      <c r="P210" s="10" t="s">
        <v>51</v>
      </c>
      <c r="Q210" s="12"/>
      <c r="R210" s="12"/>
      <c r="S210" s="13"/>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0">
        <v>1</v>
      </c>
      <c r="DL210" s="10">
        <f t="shared" si="0"/>
        <v>0</v>
      </c>
      <c r="DM210" s="15"/>
      <c r="DN210" s="15">
        <f t="shared" si="413"/>
        <v>0</v>
      </c>
      <c r="DO210" s="15"/>
      <c r="DP210" s="15">
        <f t="shared" si="414"/>
        <v>0</v>
      </c>
      <c r="DQ210" s="15"/>
      <c r="DR210" s="15">
        <f t="shared" si="415"/>
        <v>0</v>
      </c>
      <c r="DS210" s="15"/>
      <c r="DT210" s="15">
        <f t="shared" si="416"/>
        <v>2.336448598130841E-2</v>
      </c>
    </row>
    <row r="211" spans="1:124" ht="15.75" hidden="1" customHeight="1" x14ac:dyDescent="0.25">
      <c r="A211" s="10" t="s">
        <v>47</v>
      </c>
      <c r="B211" s="10" t="s">
        <v>105</v>
      </c>
      <c r="C211" s="10" t="s">
        <v>112</v>
      </c>
      <c r="D211" s="10"/>
      <c r="E211" s="10"/>
      <c r="F211" s="10"/>
      <c r="G211" s="10"/>
      <c r="H211" s="10"/>
      <c r="I211" s="10"/>
      <c r="J211" s="10"/>
      <c r="K211" s="10"/>
      <c r="L211" s="10"/>
      <c r="M211" s="11"/>
      <c r="N211" s="11"/>
      <c r="O211" s="11"/>
      <c r="P211" s="10" t="s">
        <v>50</v>
      </c>
      <c r="Q211" s="12"/>
      <c r="R211" s="12"/>
      <c r="S211" s="13"/>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0">
        <v>1</v>
      </c>
      <c r="DL211" s="10">
        <f t="shared" si="0"/>
        <v>0</v>
      </c>
      <c r="DM211" s="15">
        <f t="shared" ref="DM211:DM212" si="417">DL211/DK211</f>
        <v>0</v>
      </c>
      <c r="DN211" s="15"/>
      <c r="DO211" s="15">
        <f t="shared" ref="DO211:DO212" si="418">AVERAGE(DM$211:DM$212)</f>
        <v>0</v>
      </c>
      <c r="DP211" s="15"/>
      <c r="DQ211" s="15">
        <f t="shared" ref="DQ211:DQ212" si="419">AVERAGE(DM$187:DM$218)</f>
        <v>0</v>
      </c>
      <c r="DR211" s="15"/>
      <c r="DS211" s="15">
        <f t="shared" ref="DS211:DS212" si="420">AVERAGE(DM$3:DM$435)</f>
        <v>4.5662100456621002E-2</v>
      </c>
      <c r="DT211" s="15"/>
    </row>
    <row r="212" spans="1:124" ht="15.75" hidden="1" customHeight="1" x14ac:dyDescent="0.25">
      <c r="A212" s="10" t="s">
        <v>47</v>
      </c>
      <c r="B212" s="10" t="s">
        <v>105</v>
      </c>
      <c r="C212" s="10" t="s">
        <v>112</v>
      </c>
      <c r="D212" s="10"/>
      <c r="E212" s="10"/>
      <c r="F212" s="10"/>
      <c r="G212" s="10"/>
      <c r="H212" s="10"/>
      <c r="I212" s="10"/>
      <c r="J212" s="10"/>
      <c r="K212" s="10"/>
      <c r="L212" s="10"/>
      <c r="M212" s="11"/>
      <c r="N212" s="11"/>
      <c r="O212" s="11"/>
      <c r="P212" s="10" t="s">
        <v>50</v>
      </c>
      <c r="Q212" s="12"/>
      <c r="R212" s="12"/>
      <c r="S212" s="13"/>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0">
        <v>1</v>
      </c>
      <c r="DL212" s="10">
        <f t="shared" si="0"/>
        <v>0</v>
      </c>
      <c r="DM212" s="15">
        <f t="shared" si="417"/>
        <v>0</v>
      </c>
      <c r="DN212" s="15"/>
      <c r="DO212" s="15">
        <f t="shared" si="418"/>
        <v>0</v>
      </c>
      <c r="DP212" s="15"/>
      <c r="DQ212" s="15">
        <f t="shared" si="419"/>
        <v>0</v>
      </c>
      <c r="DR212" s="15"/>
      <c r="DS212" s="15">
        <f t="shared" si="420"/>
        <v>4.5662100456621002E-2</v>
      </c>
      <c r="DT212" s="15"/>
    </row>
    <row r="213" spans="1:124" ht="15.75" hidden="1" customHeight="1" x14ac:dyDescent="0.25">
      <c r="A213" s="10" t="s">
        <v>47</v>
      </c>
      <c r="B213" s="10" t="s">
        <v>105</v>
      </c>
      <c r="C213" s="10" t="s">
        <v>112</v>
      </c>
      <c r="D213" s="10"/>
      <c r="E213" s="10"/>
      <c r="F213" s="10"/>
      <c r="G213" s="10"/>
      <c r="H213" s="10"/>
      <c r="I213" s="10"/>
      <c r="J213" s="10"/>
      <c r="K213" s="10"/>
      <c r="L213" s="10"/>
      <c r="M213" s="11"/>
      <c r="N213" s="11"/>
      <c r="O213" s="11"/>
      <c r="P213" s="10" t="s">
        <v>51</v>
      </c>
      <c r="Q213" s="12"/>
      <c r="R213" s="12"/>
      <c r="S213" s="13"/>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0">
        <v>1</v>
      </c>
      <c r="DL213" s="10">
        <f t="shared" si="0"/>
        <v>0</v>
      </c>
      <c r="DM213" s="15"/>
      <c r="DN213" s="15">
        <f t="shared" ref="DN213:DN214" si="421">DL213/DK213</f>
        <v>0</v>
      </c>
      <c r="DO213" s="15"/>
      <c r="DP213" s="15">
        <f t="shared" ref="DP213:DP214" si="422">AVERAGE(DN$213:DN$214)</f>
        <v>0</v>
      </c>
      <c r="DQ213" s="15"/>
      <c r="DR213" s="15">
        <f t="shared" ref="DR213:DR214" si="423">AVERAGE(DN$187:DN$218)</f>
        <v>0</v>
      </c>
      <c r="DS213" s="15"/>
      <c r="DT213" s="15">
        <f t="shared" ref="DT213:DT214" si="424">AVERAGE(DN$3:DN$435)</f>
        <v>2.336448598130841E-2</v>
      </c>
    </row>
    <row r="214" spans="1:124" ht="15.75" hidden="1" customHeight="1" x14ac:dyDescent="0.25">
      <c r="A214" s="10" t="s">
        <v>47</v>
      </c>
      <c r="B214" s="10" t="s">
        <v>105</v>
      </c>
      <c r="C214" s="10" t="s">
        <v>112</v>
      </c>
      <c r="D214" s="10"/>
      <c r="E214" s="10"/>
      <c r="F214" s="10"/>
      <c r="G214" s="10"/>
      <c r="H214" s="10"/>
      <c r="I214" s="10"/>
      <c r="J214" s="10"/>
      <c r="K214" s="10"/>
      <c r="L214" s="10"/>
      <c r="M214" s="11"/>
      <c r="N214" s="11"/>
      <c r="O214" s="11"/>
      <c r="P214" s="10" t="s">
        <v>51</v>
      </c>
      <c r="Q214" s="12"/>
      <c r="R214" s="12"/>
      <c r="S214" s="13"/>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0">
        <v>1</v>
      </c>
      <c r="DL214" s="10">
        <f t="shared" si="0"/>
        <v>0</v>
      </c>
      <c r="DM214" s="15"/>
      <c r="DN214" s="15">
        <f t="shared" si="421"/>
        <v>0</v>
      </c>
      <c r="DO214" s="15"/>
      <c r="DP214" s="15">
        <f t="shared" si="422"/>
        <v>0</v>
      </c>
      <c r="DQ214" s="15"/>
      <c r="DR214" s="15">
        <f t="shared" si="423"/>
        <v>0</v>
      </c>
      <c r="DS214" s="15"/>
      <c r="DT214" s="15">
        <f t="shared" si="424"/>
        <v>2.336448598130841E-2</v>
      </c>
    </row>
    <row r="215" spans="1:124" ht="15.75" hidden="1" customHeight="1" x14ac:dyDescent="0.25">
      <c r="A215" s="10" t="s">
        <v>47</v>
      </c>
      <c r="B215" s="10" t="s">
        <v>105</v>
      </c>
      <c r="C215" s="10" t="s">
        <v>113</v>
      </c>
      <c r="D215" s="10"/>
      <c r="E215" s="10"/>
      <c r="F215" s="10"/>
      <c r="G215" s="10"/>
      <c r="H215" s="10"/>
      <c r="I215" s="10"/>
      <c r="J215" s="10"/>
      <c r="K215" s="10"/>
      <c r="L215" s="10"/>
      <c r="M215" s="11"/>
      <c r="N215" s="11"/>
      <c r="O215" s="11"/>
      <c r="P215" s="10" t="s">
        <v>50</v>
      </c>
      <c r="Q215" s="12"/>
      <c r="R215" s="12"/>
      <c r="S215" s="13"/>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0">
        <v>1</v>
      </c>
      <c r="DL215" s="10">
        <f t="shared" si="0"/>
        <v>0</v>
      </c>
      <c r="DM215" s="15">
        <f t="shared" ref="DM215:DM216" si="425">DL215/DK215</f>
        <v>0</v>
      </c>
      <c r="DN215" s="15"/>
      <c r="DO215" s="15">
        <f t="shared" ref="DO215:DO216" si="426">AVERAGE(DM$215:DM$216)</f>
        <v>0</v>
      </c>
      <c r="DP215" s="15"/>
      <c r="DQ215" s="15">
        <f t="shared" ref="DQ215:DQ216" si="427">AVERAGE(DM$187:DM$218)</f>
        <v>0</v>
      </c>
      <c r="DR215" s="15"/>
      <c r="DS215" s="15">
        <f t="shared" ref="DS215:DS216" si="428">AVERAGE(DM$3:DM$435)</f>
        <v>4.5662100456621002E-2</v>
      </c>
      <c r="DT215" s="15"/>
    </row>
    <row r="216" spans="1:124" ht="15.75" hidden="1" customHeight="1" x14ac:dyDescent="0.25">
      <c r="A216" s="10" t="s">
        <v>47</v>
      </c>
      <c r="B216" s="10" t="s">
        <v>105</v>
      </c>
      <c r="C216" s="10" t="s">
        <v>113</v>
      </c>
      <c r="D216" s="10"/>
      <c r="E216" s="10"/>
      <c r="F216" s="10"/>
      <c r="G216" s="10"/>
      <c r="H216" s="10"/>
      <c r="I216" s="10"/>
      <c r="J216" s="10"/>
      <c r="K216" s="10"/>
      <c r="L216" s="10"/>
      <c r="M216" s="11"/>
      <c r="N216" s="11"/>
      <c r="O216" s="11"/>
      <c r="P216" s="10" t="s">
        <v>50</v>
      </c>
      <c r="Q216" s="12"/>
      <c r="R216" s="12"/>
      <c r="S216" s="13"/>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0">
        <v>1</v>
      </c>
      <c r="DL216" s="10">
        <f t="shared" si="0"/>
        <v>0</v>
      </c>
      <c r="DM216" s="15">
        <f t="shared" si="425"/>
        <v>0</v>
      </c>
      <c r="DN216" s="15"/>
      <c r="DO216" s="15">
        <f t="shared" si="426"/>
        <v>0</v>
      </c>
      <c r="DP216" s="15"/>
      <c r="DQ216" s="15">
        <f t="shared" si="427"/>
        <v>0</v>
      </c>
      <c r="DR216" s="15"/>
      <c r="DS216" s="15">
        <f t="shared" si="428"/>
        <v>4.5662100456621002E-2</v>
      </c>
      <c r="DT216" s="15"/>
    </row>
    <row r="217" spans="1:124" ht="15.75" hidden="1" customHeight="1" x14ac:dyDescent="0.25">
      <c r="A217" s="10" t="s">
        <v>47</v>
      </c>
      <c r="B217" s="10" t="s">
        <v>105</v>
      </c>
      <c r="C217" s="10" t="s">
        <v>113</v>
      </c>
      <c r="D217" s="10"/>
      <c r="E217" s="10"/>
      <c r="F217" s="10"/>
      <c r="G217" s="10"/>
      <c r="H217" s="10"/>
      <c r="I217" s="10"/>
      <c r="J217" s="10"/>
      <c r="K217" s="10"/>
      <c r="L217" s="10"/>
      <c r="M217" s="11"/>
      <c r="N217" s="11"/>
      <c r="O217" s="11"/>
      <c r="P217" s="10" t="s">
        <v>51</v>
      </c>
      <c r="Q217" s="12"/>
      <c r="R217" s="12"/>
      <c r="S217" s="13"/>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0">
        <v>1</v>
      </c>
      <c r="DL217" s="10">
        <f t="shared" si="0"/>
        <v>0</v>
      </c>
      <c r="DM217" s="15"/>
      <c r="DN217" s="15">
        <f t="shared" ref="DN217:DN218" si="429">DL217/DK217</f>
        <v>0</v>
      </c>
      <c r="DO217" s="15"/>
      <c r="DP217" s="15">
        <f t="shared" ref="DP217:DP218" si="430">AVERAGE(DN$217:DN$218)</f>
        <v>0</v>
      </c>
      <c r="DQ217" s="15"/>
      <c r="DR217" s="15">
        <f t="shared" ref="DR217:DR218" si="431">AVERAGE(DN$187:DN$218)</f>
        <v>0</v>
      </c>
      <c r="DS217" s="15"/>
      <c r="DT217" s="15">
        <f t="shared" ref="DT217:DT218" si="432">AVERAGE(DN$3:DN$435)</f>
        <v>2.336448598130841E-2</v>
      </c>
    </row>
    <row r="218" spans="1:124" ht="15.75" hidden="1" customHeight="1" x14ac:dyDescent="0.25">
      <c r="A218" s="10" t="s">
        <v>47</v>
      </c>
      <c r="B218" s="10" t="s">
        <v>105</v>
      </c>
      <c r="C218" s="10" t="s">
        <v>113</v>
      </c>
      <c r="D218" s="10"/>
      <c r="E218" s="10"/>
      <c r="F218" s="10"/>
      <c r="G218" s="10"/>
      <c r="H218" s="10"/>
      <c r="I218" s="10"/>
      <c r="J218" s="10"/>
      <c r="K218" s="10"/>
      <c r="L218" s="10"/>
      <c r="M218" s="11"/>
      <c r="N218" s="11"/>
      <c r="O218" s="11"/>
      <c r="P218" s="10" t="s">
        <v>51</v>
      </c>
      <c r="Q218" s="12"/>
      <c r="R218" s="12"/>
      <c r="S218" s="13"/>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0">
        <v>1</v>
      </c>
      <c r="DL218" s="10">
        <f t="shared" si="0"/>
        <v>0</v>
      </c>
      <c r="DM218" s="15"/>
      <c r="DN218" s="15">
        <f t="shared" si="429"/>
        <v>0</v>
      </c>
      <c r="DO218" s="15"/>
      <c r="DP218" s="15">
        <f t="shared" si="430"/>
        <v>0</v>
      </c>
      <c r="DQ218" s="15"/>
      <c r="DR218" s="15">
        <f t="shared" si="431"/>
        <v>0</v>
      </c>
      <c r="DS218" s="15"/>
      <c r="DT218" s="15">
        <f t="shared" si="432"/>
        <v>2.336448598130841E-2</v>
      </c>
    </row>
    <row r="219" spans="1:124" ht="15.75" hidden="1" customHeight="1" x14ac:dyDescent="0.25">
      <c r="A219" s="41" t="s">
        <v>47</v>
      </c>
      <c r="B219" s="41" t="s">
        <v>114</v>
      </c>
      <c r="C219" s="41" t="s">
        <v>115</v>
      </c>
      <c r="D219" s="41"/>
      <c r="E219" s="41"/>
      <c r="F219" s="41"/>
      <c r="G219" s="41"/>
      <c r="H219" s="41"/>
      <c r="I219" s="41"/>
      <c r="J219" s="41"/>
      <c r="K219" s="41"/>
      <c r="L219" s="41"/>
      <c r="M219" s="42"/>
      <c r="N219" s="42"/>
      <c r="O219" s="42"/>
      <c r="P219" s="41" t="s">
        <v>50</v>
      </c>
      <c r="Q219" s="43"/>
      <c r="R219" s="43"/>
      <c r="S219" s="44"/>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1">
        <v>1</v>
      </c>
      <c r="DL219" s="41">
        <f t="shared" si="0"/>
        <v>0</v>
      </c>
      <c r="DM219" s="45">
        <f t="shared" ref="DM219:DM220" si="433">DL219/DK219</f>
        <v>0</v>
      </c>
      <c r="DN219" s="45"/>
      <c r="DO219" s="45">
        <f t="shared" ref="DO219:DO220" si="434">AVERAGE(DM$219:DM$220)</f>
        <v>0</v>
      </c>
      <c r="DP219" s="45"/>
      <c r="DQ219" s="45">
        <f t="shared" ref="DQ219:DQ220" si="435">AVERAGE(DM$219:DM$262)</f>
        <v>0</v>
      </c>
      <c r="DR219" s="45"/>
      <c r="DS219" s="45">
        <f t="shared" ref="DS219:DS220" si="436">AVERAGE(DM$3:DM$435)</f>
        <v>4.5662100456621002E-2</v>
      </c>
      <c r="DT219" s="45"/>
    </row>
    <row r="220" spans="1:124" ht="15.75" hidden="1" customHeight="1" x14ac:dyDescent="0.25">
      <c r="A220" s="41" t="s">
        <v>47</v>
      </c>
      <c r="B220" s="41" t="s">
        <v>114</v>
      </c>
      <c r="C220" s="41" t="s">
        <v>115</v>
      </c>
      <c r="D220" s="41"/>
      <c r="E220" s="41"/>
      <c r="F220" s="41"/>
      <c r="G220" s="41"/>
      <c r="H220" s="41"/>
      <c r="I220" s="41"/>
      <c r="J220" s="41"/>
      <c r="K220" s="41"/>
      <c r="L220" s="41"/>
      <c r="M220" s="42"/>
      <c r="N220" s="42"/>
      <c r="O220" s="42"/>
      <c r="P220" s="41" t="s">
        <v>50</v>
      </c>
      <c r="Q220" s="43"/>
      <c r="R220" s="43"/>
      <c r="S220" s="44"/>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1">
        <v>1</v>
      </c>
      <c r="DL220" s="41">
        <f t="shared" si="0"/>
        <v>0</v>
      </c>
      <c r="DM220" s="45">
        <f t="shared" si="433"/>
        <v>0</v>
      </c>
      <c r="DN220" s="45"/>
      <c r="DO220" s="45">
        <f t="shared" si="434"/>
        <v>0</v>
      </c>
      <c r="DP220" s="45"/>
      <c r="DQ220" s="45">
        <f t="shared" si="435"/>
        <v>0</v>
      </c>
      <c r="DR220" s="45"/>
      <c r="DS220" s="45">
        <f t="shared" si="436"/>
        <v>4.5662100456621002E-2</v>
      </c>
      <c r="DT220" s="45"/>
    </row>
    <row r="221" spans="1:124" ht="15.75" hidden="1" customHeight="1" x14ac:dyDescent="0.25">
      <c r="A221" s="41" t="s">
        <v>47</v>
      </c>
      <c r="B221" s="41" t="s">
        <v>114</v>
      </c>
      <c r="C221" s="41" t="s">
        <v>115</v>
      </c>
      <c r="D221" s="41"/>
      <c r="E221" s="41"/>
      <c r="F221" s="41"/>
      <c r="G221" s="41"/>
      <c r="H221" s="41"/>
      <c r="I221" s="41"/>
      <c r="J221" s="41"/>
      <c r="K221" s="41"/>
      <c r="L221" s="41"/>
      <c r="M221" s="42"/>
      <c r="N221" s="42"/>
      <c r="O221" s="42"/>
      <c r="P221" s="41" t="s">
        <v>51</v>
      </c>
      <c r="Q221" s="43"/>
      <c r="R221" s="43"/>
      <c r="S221" s="44"/>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1">
        <v>1</v>
      </c>
      <c r="DL221" s="41">
        <f t="shared" si="0"/>
        <v>0</v>
      </c>
      <c r="DM221" s="45"/>
      <c r="DN221" s="45">
        <f t="shared" ref="DN221:DN222" si="437">DL221/DK221</f>
        <v>0</v>
      </c>
      <c r="DO221" s="45"/>
      <c r="DP221" s="45">
        <f t="shared" ref="DP221:DP222" si="438">AVERAGE(DN$221:DN$222)</f>
        <v>0</v>
      </c>
      <c r="DQ221" s="45"/>
      <c r="DR221" s="45">
        <f t="shared" ref="DR221:DR222" si="439">AVERAGE(DN$219:DN$262)</f>
        <v>0</v>
      </c>
      <c r="DS221" s="45"/>
      <c r="DT221" s="45">
        <f t="shared" ref="DT221:DT222" si="440">AVERAGE(DN$3:DN$435)</f>
        <v>2.336448598130841E-2</v>
      </c>
    </row>
    <row r="222" spans="1:124" ht="15.75" hidden="1" customHeight="1" x14ac:dyDescent="0.25">
      <c r="A222" s="41" t="s">
        <v>47</v>
      </c>
      <c r="B222" s="41" t="s">
        <v>114</v>
      </c>
      <c r="C222" s="41" t="s">
        <v>115</v>
      </c>
      <c r="D222" s="41"/>
      <c r="E222" s="41"/>
      <c r="F222" s="41"/>
      <c r="G222" s="41"/>
      <c r="H222" s="41"/>
      <c r="I222" s="41"/>
      <c r="J222" s="41"/>
      <c r="K222" s="41"/>
      <c r="L222" s="41"/>
      <c r="M222" s="42"/>
      <c r="N222" s="42"/>
      <c r="O222" s="42"/>
      <c r="P222" s="41" t="s">
        <v>51</v>
      </c>
      <c r="Q222" s="43"/>
      <c r="R222" s="43"/>
      <c r="S222" s="44"/>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1">
        <v>1</v>
      </c>
      <c r="DL222" s="41">
        <f t="shared" si="0"/>
        <v>0</v>
      </c>
      <c r="DM222" s="45"/>
      <c r="DN222" s="45">
        <f t="shared" si="437"/>
        <v>0</v>
      </c>
      <c r="DO222" s="45"/>
      <c r="DP222" s="45">
        <f t="shared" si="438"/>
        <v>0</v>
      </c>
      <c r="DQ222" s="45"/>
      <c r="DR222" s="45">
        <f t="shared" si="439"/>
        <v>0</v>
      </c>
      <c r="DS222" s="45"/>
      <c r="DT222" s="45">
        <f t="shared" si="440"/>
        <v>2.336448598130841E-2</v>
      </c>
    </row>
    <row r="223" spans="1:124" ht="15.75" hidden="1" customHeight="1" x14ac:dyDescent="0.25">
      <c r="A223" s="41" t="s">
        <v>47</v>
      </c>
      <c r="B223" s="41" t="s">
        <v>114</v>
      </c>
      <c r="C223" s="41" t="s">
        <v>116</v>
      </c>
      <c r="D223" s="41"/>
      <c r="E223" s="41"/>
      <c r="F223" s="41"/>
      <c r="G223" s="41"/>
      <c r="H223" s="41"/>
      <c r="I223" s="41"/>
      <c r="J223" s="41"/>
      <c r="K223" s="41"/>
      <c r="L223" s="41"/>
      <c r="M223" s="42"/>
      <c r="N223" s="42"/>
      <c r="O223" s="42"/>
      <c r="P223" s="41" t="s">
        <v>50</v>
      </c>
      <c r="Q223" s="43"/>
      <c r="R223" s="43"/>
      <c r="S223" s="44"/>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1">
        <v>1</v>
      </c>
      <c r="DL223" s="41">
        <f t="shared" si="0"/>
        <v>0</v>
      </c>
      <c r="DM223" s="45">
        <f t="shared" ref="DM223:DM224" si="441">DL223/DK223</f>
        <v>0</v>
      </c>
      <c r="DN223" s="45"/>
      <c r="DO223" s="45">
        <f t="shared" ref="DO223:DO224" si="442">AVERAGE(DM$223:DM$224)</f>
        <v>0</v>
      </c>
      <c r="DP223" s="45"/>
      <c r="DQ223" s="45">
        <f t="shared" ref="DQ223:DQ224" si="443">AVERAGE(DM$219:DM$262)</f>
        <v>0</v>
      </c>
      <c r="DR223" s="45"/>
      <c r="DS223" s="45">
        <f t="shared" ref="DS223:DS224" si="444">AVERAGE(DM$3:DM$435)</f>
        <v>4.5662100456621002E-2</v>
      </c>
      <c r="DT223" s="45"/>
    </row>
    <row r="224" spans="1:124" ht="15.75" hidden="1" customHeight="1" x14ac:dyDescent="0.25">
      <c r="A224" s="41" t="s">
        <v>47</v>
      </c>
      <c r="B224" s="41" t="s">
        <v>114</v>
      </c>
      <c r="C224" s="41" t="s">
        <v>116</v>
      </c>
      <c r="D224" s="41"/>
      <c r="E224" s="41"/>
      <c r="F224" s="41"/>
      <c r="G224" s="41"/>
      <c r="H224" s="41"/>
      <c r="I224" s="41"/>
      <c r="J224" s="41"/>
      <c r="K224" s="41"/>
      <c r="L224" s="41"/>
      <c r="M224" s="42"/>
      <c r="N224" s="42"/>
      <c r="O224" s="42"/>
      <c r="P224" s="41" t="s">
        <v>50</v>
      </c>
      <c r="Q224" s="43"/>
      <c r="R224" s="43"/>
      <c r="S224" s="44"/>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1">
        <v>1</v>
      </c>
      <c r="DL224" s="41">
        <f t="shared" si="0"/>
        <v>0</v>
      </c>
      <c r="DM224" s="45">
        <f t="shared" si="441"/>
        <v>0</v>
      </c>
      <c r="DN224" s="45"/>
      <c r="DO224" s="45">
        <f t="shared" si="442"/>
        <v>0</v>
      </c>
      <c r="DP224" s="45"/>
      <c r="DQ224" s="45">
        <f t="shared" si="443"/>
        <v>0</v>
      </c>
      <c r="DR224" s="45"/>
      <c r="DS224" s="45">
        <f t="shared" si="444"/>
        <v>4.5662100456621002E-2</v>
      </c>
      <c r="DT224" s="45"/>
    </row>
    <row r="225" spans="1:124" ht="15.75" hidden="1" customHeight="1" x14ac:dyDescent="0.25">
      <c r="A225" s="41" t="s">
        <v>47</v>
      </c>
      <c r="B225" s="41" t="s">
        <v>114</v>
      </c>
      <c r="C225" s="41" t="s">
        <v>116</v>
      </c>
      <c r="D225" s="41"/>
      <c r="E225" s="41"/>
      <c r="F225" s="41"/>
      <c r="G225" s="41"/>
      <c r="H225" s="41"/>
      <c r="I225" s="41"/>
      <c r="J225" s="41"/>
      <c r="K225" s="41"/>
      <c r="L225" s="41"/>
      <c r="M225" s="42"/>
      <c r="N225" s="42"/>
      <c r="O225" s="42"/>
      <c r="P225" s="41" t="s">
        <v>51</v>
      </c>
      <c r="Q225" s="43"/>
      <c r="R225" s="43"/>
      <c r="S225" s="44"/>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1">
        <v>1</v>
      </c>
      <c r="DL225" s="41">
        <f t="shared" si="0"/>
        <v>0</v>
      </c>
      <c r="DM225" s="45"/>
      <c r="DN225" s="45">
        <f t="shared" ref="DN225:DN226" si="445">DL225/DK225</f>
        <v>0</v>
      </c>
      <c r="DO225" s="45"/>
      <c r="DP225" s="45">
        <f t="shared" ref="DP225:DP226" si="446">AVERAGE(DN$225:DN$226)</f>
        <v>0</v>
      </c>
      <c r="DQ225" s="45"/>
      <c r="DR225" s="45">
        <f t="shared" ref="DR225:DR226" si="447">AVERAGE(DN$219:DN$262)</f>
        <v>0</v>
      </c>
      <c r="DS225" s="45"/>
      <c r="DT225" s="45">
        <f t="shared" ref="DT225:DT226" si="448">AVERAGE(DN$3:DN$435)</f>
        <v>2.336448598130841E-2</v>
      </c>
    </row>
    <row r="226" spans="1:124" ht="15.75" hidden="1" customHeight="1" x14ac:dyDescent="0.25">
      <c r="A226" s="41" t="s">
        <v>47</v>
      </c>
      <c r="B226" s="41" t="s">
        <v>114</v>
      </c>
      <c r="C226" s="41" t="s">
        <v>116</v>
      </c>
      <c r="D226" s="41"/>
      <c r="E226" s="41"/>
      <c r="F226" s="41"/>
      <c r="G226" s="41"/>
      <c r="H226" s="41"/>
      <c r="I226" s="41"/>
      <c r="J226" s="41"/>
      <c r="K226" s="41"/>
      <c r="L226" s="41"/>
      <c r="M226" s="42"/>
      <c r="N226" s="42"/>
      <c r="O226" s="42"/>
      <c r="P226" s="41" t="s">
        <v>51</v>
      </c>
      <c r="Q226" s="43"/>
      <c r="R226" s="43"/>
      <c r="S226" s="44"/>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1">
        <v>1</v>
      </c>
      <c r="DL226" s="41">
        <f t="shared" si="0"/>
        <v>0</v>
      </c>
      <c r="DM226" s="45"/>
      <c r="DN226" s="45">
        <f t="shared" si="445"/>
        <v>0</v>
      </c>
      <c r="DO226" s="45"/>
      <c r="DP226" s="45">
        <f t="shared" si="446"/>
        <v>0</v>
      </c>
      <c r="DQ226" s="45"/>
      <c r="DR226" s="45">
        <f t="shared" si="447"/>
        <v>0</v>
      </c>
      <c r="DS226" s="45"/>
      <c r="DT226" s="45">
        <f t="shared" si="448"/>
        <v>2.336448598130841E-2</v>
      </c>
    </row>
    <row r="227" spans="1:124" ht="15.75" hidden="1" customHeight="1" x14ac:dyDescent="0.25">
      <c r="A227" s="41" t="s">
        <v>47</v>
      </c>
      <c r="B227" s="41" t="s">
        <v>114</v>
      </c>
      <c r="C227" s="41" t="s">
        <v>117</v>
      </c>
      <c r="D227" s="41"/>
      <c r="E227" s="41"/>
      <c r="F227" s="41"/>
      <c r="G227" s="41"/>
      <c r="H227" s="41"/>
      <c r="I227" s="41"/>
      <c r="J227" s="41"/>
      <c r="K227" s="41"/>
      <c r="L227" s="41"/>
      <c r="M227" s="42"/>
      <c r="N227" s="42"/>
      <c r="O227" s="42"/>
      <c r="P227" s="41" t="s">
        <v>50</v>
      </c>
      <c r="Q227" s="43"/>
      <c r="R227" s="43"/>
      <c r="S227" s="44"/>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1">
        <v>1</v>
      </c>
      <c r="DL227" s="41">
        <f t="shared" si="0"/>
        <v>0</v>
      </c>
      <c r="DM227" s="45">
        <f t="shared" ref="DM227:DM228" si="449">DL227/DK227</f>
        <v>0</v>
      </c>
      <c r="DN227" s="45"/>
      <c r="DO227" s="45">
        <f t="shared" ref="DO227:DO228" si="450">AVERAGE(DM$227:DM$228)</f>
        <v>0</v>
      </c>
      <c r="DP227" s="45"/>
      <c r="DQ227" s="45">
        <f t="shared" ref="DQ227:DQ228" si="451">AVERAGE(DM$219:DM$262)</f>
        <v>0</v>
      </c>
      <c r="DR227" s="45"/>
      <c r="DS227" s="45">
        <f t="shared" ref="DS227:DS228" si="452">AVERAGE(DM$3:DM$435)</f>
        <v>4.5662100456621002E-2</v>
      </c>
      <c r="DT227" s="45"/>
    </row>
    <row r="228" spans="1:124" ht="15.75" hidden="1" customHeight="1" x14ac:dyDescent="0.25">
      <c r="A228" s="41" t="s">
        <v>47</v>
      </c>
      <c r="B228" s="41" t="s">
        <v>114</v>
      </c>
      <c r="C228" s="41" t="s">
        <v>117</v>
      </c>
      <c r="D228" s="41"/>
      <c r="E228" s="41"/>
      <c r="F228" s="41"/>
      <c r="G228" s="41"/>
      <c r="H228" s="41"/>
      <c r="I228" s="41"/>
      <c r="J228" s="41"/>
      <c r="K228" s="41"/>
      <c r="L228" s="41"/>
      <c r="M228" s="42"/>
      <c r="N228" s="42"/>
      <c r="O228" s="42"/>
      <c r="P228" s="41" t="s">
        <v>50</v>
      </c>
      <c r="Q228" s="43"/>
      <c r="R228" s="43"/>
      <c r="S228" s="44"/>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1">
        <v>1</v>
      </c>
      <c r="DL228" s="41">
        <f t="shared" si="0"/>
        <v>0</v>
      </c>
      <c r="DM228" s="45">
        <f t="shared" si="449"/>
        <v>0</v>
      </c>
      <c r="DN228" s="45"/>
      <c r="DO228" s="45">
        <f t="shared" si="450"/>
        <v>0</v>
      </c>
      <c r="DP228" s="45"/>
      <c r="DQ228" s="45">
        <f t="shared" si="451"/>
        <v>0</v>
      </c>
      <c r="DR228" s="45"/>
      <c r="DS228" s="45">
        <f t="shared" si="452"/>
        <v>4.5662100456621002E-2</v>
      </c>
      <c r="DT228" s="45"/>
    </row>
    <row r="229" spans="1:124" ht="15.75" hidden="1" customHeight="1" x14ac:dyDescent="0.25">
      <c r="A229" s="41" t="s">
        <v>47</v>
      </c>
      <c r="B229" s="41" t="s">
        <v>114</v>
      </c>
      <c r="C229" s="41" t="s">
        <v>117</v>
      </c>
      <c r="D229" s="41"/>
      <c r="E229" s="41"/>
      <c r="F229" s="41"/>
      <c r="G229" s="41"/>
      <c r="H229" s="41"/>
      <c r="I229" s="41"/>
      <c r="J229" s="41"/>
      <c r="K229" s="41"/>
      <c r="L229" s="41"/>
      <c r="M229" s="42"/>
      <c r="N229" s="42"/>
      <c r="O229" s="42"/>
      <c r="P229" s="41" t="s">
        <v>51</v>
      </c>
      <c r="Q229" s="43"/>
      <c r="R229" s="43"/>
      <c r="S229" s="44"/>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1">
        <v>1</v>
      </c>
      <c r="DL229" s="41">
        <f t="shared" si="0"/>
        <v>0</v>
      </c>
      <c r="DM229" s="45"/>
      <c r="DN229" s="45">
        <f t="shared" ref="DN229:DN230" si="453">DL229/DK229</f>
        <v>0</v>
      </c>
      <c r="DO229" s="45"/>
      <c r="DP229" s="45">
        <f t="shared" ref="DP229:DP230" si="454">AVERAGE(DN$229:DN$230)</f>
        <v>0</v>
      </c>
      <c r="DQ229" s="45"/>
      <c r="DR229" s="45">
        <f t="shared" ref="DR229:DR230" si="455">AVERAGE(DN$219:DN$262)</f>
        <v>0</v>
      </c>
      <c r="DS229" s="45"/>
      <c r="DT229" s="45">
        <f t="shared" ref="DT229:DT230" si="456">AVERAGE(DN$3:DN$435)</f>
        <v>2.336448598130841E-2</v>
      </c>
    </row>
    <row r="230" spans="1:124" ht="15.75" hidden="1" customHeight="1" x14ac:dyDescent="0.25">
      <c r="A230" s="41" t="s">
        <v>47</v>
      </c>
      <c r="B230" s="41" t="s">
        <v>114</v>
      </c>
      <c r="C230" s="41" t="s">
        <v>117</v>
      </c>
      <c r="D230" s="41"/>
      <c r="E230" s="41"/>
      <c r="F230" s="41"/>
      <c r="G230" s="41"/>
      <c r="H230" s="41"/>
      <c r="I230" s="41"/>
      <c r="J230" s="41"/>
      <c r="K230" s="41"/>
      <c r="L230" s="41"/>
      <c r="M230" s="42"/>
      <c r="N230" s="42"/>
      <c r="O230" s="42"/>
      <c r="P230" s="41" t="s">
        <v>51</v>
      </c>
      <c r="Q230" s="43"/>
      <c r="R230" s="43"/>
      <c r="S230" s="44"/>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1">
        <v>1</v>
      </c>
      <c r="DL230" s="41">
        <f t="shared" si="0"/>
        <v>0</v>
      </c>
      <c r="DM230" s="45"/>
      <c r="DN230" s="45">
        <f t="shared" si="453"/>
        <v>0</v>
      </c>
      <c r="DO230" s="45"/>
      <c r="DP230" s="45">
        <f t="shared" si="454"/>
        <v>0</v>
      </c>
      <c r="DQ230" s="45"/>
      <c r="DR230" s="45">
        <f t="shared" si="455"/>
        <v>0</v>
      </c>
      <c r="DS230" s="45"/>
      <c r="DT230" s="45">
        <f t="shared" si="456"/>
        <v>2.336448598130841E-2</v>
      </c>
    </row>
    <row r="231" spans="1:124" ht="15.75" hidden="1" customHeight="1" x14ac:dyDescent="0.25">
      <c r="A231" s="41" t="s">
        <v>47</v>
      </c>
      <c r="B231" s="41" t="s">
        <v>114</v>
      </c>
      <c r="C231" s="41" t="s">
        <v>118</v>
      </c>
      <c r="D231" s="41"/>
      <c r="E231" s="41"/>
      <c r="F231" s="41"/>
      <c r="G231" s="41"/>
      <c r="H231" s="41"/>
      <c r="I231" s="41"/>
      <c r="J231" s="41"/>
      <c r="K231" s="41"/>
      <c r="L231" s="41"/>
      <c r="M231" s="42"/>
      <c r="N231" s="42"/>
      <c r="O231" s="42"/>
      <c r="P231" s="41" t="s">
        <v>50</v>
      </c>
      <c r="Q231" s="43"/>
      <c r="R231" s="43"/>
      <c r="S231" s="44"/>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1">
        <v>1</v>
      </c>
      <c r="DL231" s="41">
        <f t="shared" si="0"/>
        <v>0</v>
      </c>
      <c r="DM231" s="45">
        <f t="shared" ref="DM231:DM232" si="457">DL231/DK231</f>
        <v>0</v>
      </c>
      <c r="DN231" s="45"/>
      <c r="DO231" s="45">
        <f t="shared" ref="DO231:DO232" si="458">AVERAGE(DM$231:DM$232)</f>
        <v>0</v>
      </c>
      <c r="DP231" s="45"/>
      <c r="DQ231" s="45">
        <f t="shared" ref="DQ231:DQ232" si="459">AVERAGE(DM$219:DM$262)</f>
        <v>0</v>
      </c>
      <c r="DR231" s="45"/>
      <c r="DS231" s="45">
        <f t="shared" ref="DS231:DS232" si="460">AVERAGE(DM$3:DM$435)</f>
        <v>4.5662100456621002E-2</v>
      </c>
      <c r="DT231" s="45"/>
    </row>
    <row r="232" spans="1:124" ht="15.75" hidden="1" customHeight="1" x14ac:dyDescent="0.25">
      <c r="A232" s="41" t="s">
        <v>47</v>
      </c>
      <c r="B232" s="41" t="s">
        <v>114</v>
      </c>
      <c r="C232" s="41" t="s">
        <v>118</v>
      </c>
      <c r="D232" s="41"/>
      <c r="E232" s="41"/>
      <c r="F232" s="41"/>
      <c r="G232" s="41"/>
      <c r="H232" s="41"/>
      <c r="I232" s="41"/>
      <c r="J232" s="41"/>
      <c r="K232" s="41"/>
      <c r="L232" s="41"/>
      <c r="M232" s="42"/>
      <c r="N232" s="42"/>
      <c r="O232" s="42"/>
      <c r="P232" s="41" t="s">
        <v>50</v>
      </c>
      <c r="Q232" s="43"/>
      <c r="R232" s="43"/>
      <c r="S232" s="44"/>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1">
        <v>1</v>
      </c>
      <c r="DL232" s="41">
        <f t="shared" si="0"/>
        <v>0</v>
      </c>
      <c r="DM232" s="45">
        <f t="shared" si="457"/>
        <v>0</v>
      </c>
      <c r="DN232" s="45"/>
      <c r="DO232" s="45">
        <f t="shared" si="458"/>
        <v>0</v>
      </c>
      <c r="DP232" s="45"/>
      <c r="DQ232" s="45">
        <f t="shared" si="459"/>
        <v>0</v>
      </c>
      <c r="DR232" s="45"/>
      <c r="DS232" s="45">
        <f t="shared" si="460"/>
        <v>4.5662100456621002E-2</v>
      </c>
      <c r="DT232" s="45"/>
    </row>
    <row r="233" spans="1:124" ht="15.75" hidden="1" customHeight="1" x14ac:dyDescent="0.25">
      <c r="A233" s="41" t="s">
        <v>47</v>
      </c>
      <c r="B233" s="41" t="s">
        <v>114</v>
      </c>
      <c r="C233" s="41" t="s">
        <v>118</v>
      </c>
      <c r="D233" s="41"/>
      <c r="E233" s="41"/>
      <c r="F233" s="41"/>
      <c r="G233" s="41"/>
      <c r="H233" s="41"/>
      <c r="I233" s="41"/>
      <c r="J233" s="41"/>
      <c r="K233" s="41"/>
      <c r="L233" s="41"/>
      <c r="M233" s="42"/>
      <c r="N233" s="42"/>
      <c r="O233" s="42"/>
      <c r="P233" s="41" t="s">
        <v>51</v>
      </c>
      <c r="Q233" s="43"/>
      <c r="R233" s="43"/>
      <c r="S233" s="44"/>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1">
        <v>1</v>
      </c>
      <c r="DL233" s="41">
        <f t="shared" si="0"/>
        <v>0</v>
      </c>
      <c r="DM233" s="45"/>
      <c r="DN233" s="45">
        <f t="shared" ref="DN233:DN234" si="461">DL233/DK233</f>
        <v>0</v>
      </c>
      <c r="DO233" s="45"/>
      <c r="DP233" s="45">
        <f t="shared" ref="DP233:DP234" si="462">AVERAGE(DN$233:DN$234)</f>
        <v>0</v>
      </c>
      <c r="DQ233" s="45"/>
      <c r="DR233" s="45">
        <f t="shared" ref="DR233:DR234" si="463">AVERAGE(DN$219:DN$262)</f>
        <v>0</v>
      </c>
      <c r="DS233" s="45"/>
      <c r="DT233" s="45">
        <f t="shared" ref="DT233:DT234" si="464">AVERAGE(DN$3:DN$435)</f>
        <v>2.336448598130841E-2</v>
      </c>
    </row>
    <row r="234" spans="1:124" ht="15.75" hidden="1" customHeight="1" x14ac:dyDescent="0.25">
      <c r="A234" s="41" t="s">
        <v>47</v>
      </c>
      <c r="B234" s="41" t="s">
        <v>114</v>
      </c>
      <c r="C234" s="41" t="s">
        <v>118</v>
      </c>
      <c r="D234" s="41"/>
      <c r="E234" s="41"/>
      <c r="F234" s="41"/>
      <c r="G234" s="41"/>
      <c r="H234" s="41"/>
      <c r="I234" s="41"/>
      <c r="J234" s="41"/>
      <c r="K234" s="41"/>
      <c r="L234" s="41"/>
      <c r="M234" s="42"/>
      <c r="N234" s="42"/>
      <c r="O234" s="42"/>
      <c r="P234" s="41" t="s">
        <v>51</v>
      </c>
      <c r="Q234" s="43"/>
      <c r="R234" s="43"/>
      <c r="S234" s="44"/>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1">
        <v>1</v>
      </c>
      <c r="DL234" s="41">
        <f t="shared" si="0"/>
        <v>0</v>
      </c>
      <c r="DM234" s="45"/>
      <c r="DN234" s="45">
        <f t="shared" si="461"/>
        <v>0</v>
      </c>
      <c r="DO234" s="45"/>
      <c r="DP234" s="45">
        <f t="shared" si="462"/>
        <v>0</v>
      </c>
      <c r="DQ234" s="45"/>
      <c r="DR234" s="45">
        <f t="shared" si="463"/>
        <v>0</v>
      </c>
      <c r="DS234" s="45"/>
      <c r="DT234" s="45">
        <f t="shared" si="464"/>
        <v>2.336448598130841E-2</v>
      </c>
    </row>
    <row r="235" spans="1:124" ht="15.75" hidden="1" customHeight="1" x14ac:dyDescent="0.25">
      <c r="A235" s="41" t="s">
        <v>47</v>
      </c>
      <c r="B235" s="41" t="s">
        <v>114</v>
      </c>
      <c r="C235" s="41" t="s">
        <v>119</v>
      </c>
      <c r="D235" s="41"/>
      <c r="E235" s="41"/>
      <c r="F235" s="41"/>
      <c r="G235" s="41"/>
      <c r="H235" s="41"/>
      <c r="I235" s="41"/>
      <c r="J235" s="41"/>
      <c r="K235" s="41"/>
      <c r="L235" s="41"/>
      <c r="M235" s="42"/>
      <c r="N235" s="42"/>
      <c r="O235" s="42"/>
      <c r="P235" s="41" t="s">
        <v>50</v>
      </c>
      <c r="Q235" s="43"/>
      <c r="R235" s="43"/>
      <c r="S235" s="44"/>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1">
        <v>1</v>
      </c>
      <c r="DL235" s="41">
        <f t="shared" si="0"/>
        <v>0</v>
      </c>
      <c r="DM235" s="45">
        <f t="shared" ref="DM235:DM236" si="465">DL235/DK235</f>
        <v>0</v>
      </c>
      <c r="DN235" s="45"/>
      <c r="DO235" s="45">
        <f t="shared" ref="DO235:DO236" si="466">AVERAGE(DM$235:DM$236)</f>
        <v>0</v>
      </c>
      <c r="DP235" s="45"/>
      <c r="DQ235" s="45">
        <f t="shared" ref="DQ235:DQ236" si="467">AVERAGE(DM$219:DM$262)</f>
        <v>0</v>
      </c>
      <c r="DR235" s="45"/>
      <c r="DS235" s="45">
        <f t="shared" ref="DS235:DS236" si="468">AVERAGE(DM$3:DM$435)</f>
        <v>4.5662100456621002E-2</v>
      </c>
      <c r="DT235" s="45"/>
    </row>
    <row r="236" spans="1:124" ht="15.75" hidden="1" customHeight="1" x14ac:dyDescent="0.25">
      <c r="A236" s="41" t="s">
        <v>47</v>
      </c>
      <c r="B236" s="41" t="s">
        <v>114</v>
      </c>
      <c r="C236" s="41" t="s">
        <v>119</v>
      </c>
      <c r="D236" s="41"/>
      <c r="E236" s="41"/>
      <c r="F236" s="41"/>
      <c r="G236" s="41"/>
      <c r="H236" s="41"/>
      <c r="I236" s="41"/>
      <c r="J236" s="41"/>
      <c r="K236" s="41"/>
      <c r="L236" s="41"/>
      <c r="M236" s="42"/>
      <c r="N236" s="42"/>
      <c r="O236" s="42"/>
      <c r="P236" s="41" t="s">
        <v>50</v>
      </c>
      <c r="Q236" s="43"/>
      <c r="R236" s="43"/>
      <c r="S236" s="44"/>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1">
        <v>1</v>
      </c>
      <c r="DL236" s="41">
        <f t="shared" si="0"/>
        <v>0</v>
      </c>
      <c r="DM236" s="45">
        <f t="shared" si="465"/>
        <v>0</v>
      </c>
      <c r="DN236" s="45"/>
      <c r="DO236" s="45">
        <f t="shared" si="466"/>
        <v>0</v>
      </c>
      <c r="DP236" s="45"/>
      <c r="DQ236" s="45">
        <f t="shared" si="467"/>
        <v>0</v>
      </c>
      <c r="DR236" s="45"/>
      <c r="DS236" s="45">
        <f t="shared" si="468"/>
        <v>4.5662100456621002E-2</v>
      </c>
      <c r="DT236" s="45"/>
    </row>
    <row r="237" spans="1:124" ht="15.75" hidden="1" customHeight="1" x14ac:dyDescent="0.25">
      <c r="A237" s="41" t="s">
        <v>47</v>
      </c>
      <c r="B237" s="41" t="s">
        <v>114</v>
      </c>
      <c r="C237" s="41" t="s">
        <v>119</v>
      </c>
      <c r="D237" s="41"/>
      <c r="E237" s="41"/>
      <c r="F237" s="41"/>
      <c r="G237" s="41"/>
      <c r="H237" s="41"/>
      <c r="I237" s="41"/>
      <c r="J237" s="41"/>
      <c r="K237" s="41"/>
      <c r="L237" s="41"/>
      <c r="M237" s="42"/>
      <c r="N237" s="42"/>
      <c r="O237" s="42"/>
      <c r="P237" s="41" t="s">
        <v>51</v>
      </c>
      <c r="Q237" s="43"/>
      <c r="R237" s="43"/>
      <c r="S237" s="44"/>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1">
        <v>1</v>
      </c>
      <c r="DL237" s="41">
        <f t="shared" si="0"/>
        <v>0</v>
      </c>
      <c r="DM237" s="45"/>
      <c r="DN237" s="45">
        <f t="shared" ref="DN237:DN238" si="469">DL237/DK237</f>
        <v>0</v>
      </c>
      <c r="DO237" s="45"/>
      <c r="DP237" s="45">
        <f t="shared" ref="DP237:DP238" si="470">AVERAGE(DN$237:DN$238)</f>
        <v>0</v>
      </c>
      <c r="DQ237" s="45"/>
      <c r="DR237" s="45">
        <f t="shared" ref="DR237:DR238" si="471">AVERAGE(DN$219:DN$262)</f>
        <v>0</v>
      </c>
      <c r="DS237" s="45"/>
      <c r="DT237" s="45">
        <f t="shared" ref="DT237:DT238" si="472">AVERAGE(DN$3:DN$435)</f>
        <v>2.336448598130841E-2</v>
      </c>
    </row>
    <row r="238" spans="1:124" ht="15.75" hidden="1" customHeight="1" x14ac:dyDescent="0.25">
      <c r="A238" s="41" t="s">
        <v>47</v>
      </c>
      <c r="B238" s="41" t="s">
        <v>114</v>
      </c>
      <c r="C238" s="41" t="s">
        <v>119</v>
      </c>
      <c r="D238" s="41"/>
      <c r="E238" s="41"/>
      <c r="F238" s="41"/>
      <c r="G238" s="41"/>
      <c r="H238" s="41"/>
      <c r="I238" s="41"/>
      <c r="J238" s="41"/>
      <c r="K238" s="41"/>
      <c r="L238" s="41"/>
      <c r="M238" s="42"/>
      <c r="N238" s="42"/>
      <c r="O238" s="42"/>
      <c r="P238" s="41" t="s">
        <v>51</v>
      </c>
      <c r="Q238" s="43"/>
      <c r="R238" s="43"/>
      <c r="S238" s="44"/>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1">
        <v>1</v>
      </c>
      <c r="DL238" s="41">
        <f t="shared" si="0"/>
        <v>0</v>
      </c>
      <c r="DM238" s="45"/>
      <c r="DN238" s="45">
        <f t="shared" si="469"/>
        <v>0</v>
      </c>
      <c r="DO238" s="45"/>
      <c r="DP238" s="45">
        <f t="shared" si="470"/>
        <v>0</v>
      </c>
      <c r="DQ238" s="45"/>
      <c r="DR238" s="45">
        <f t="shared" si="471"/>
        <v>0</v>
      </c>
      <c r="DS238" s="45"/>
      <c r="DT238" s="45">
        <f t="shared" si="472"/>
        <v>2.336448598130841E-2</v>
      </c>
    </row>
    <row r="239" spans="1:124" ht="15.75" hidden="1" customHeight="1" x14ac:dyDescent="0.25">
      <c r="A239" s="41" t="s">
        <v>47</v>
      </c>
      <c r="B239" s="41" t="s">
        <v>114</v>
      </c>
      <c r="C239" s="41" t="s">
        <v>120</v>
      </c>
      <c r="D239" s="41"/>
      <c r="E239" s="41"/>
      <c r="F239" s="41"/>
      <c r="G239" s="41"/>
      <c r="H239" s="41"/>
      <c r="I239" s="41"/>
      <c r="J239" s="41"/>
      <c r="K239" s="41"/>
      <c r="L239" s="41"/>
      <c r="M239" s="42"/>
      <c r="N239" s="42"/>
      <c r="O239" s="42"/>
      <c r="P239" s="41" t="s">
        <v>50</v>
      </c>
      <c r="Q239" s="43"/>
      <c r="R239" s="43"/>
      <c r="S239" s="44"/>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1">
        <v>1</v>
      </c>
      <c r="DL239" s="41">
        <f t="shared" si="0"/>
        <v>0</v>
      </c>
      <c r="DM239" s="45">
        <f t="shared" ref="DM239:DM240" si="473">DL239/DK239</f>
        <v>0</v>
      </c>
      <c r="DN239" s="45"/>
      <c r="DO239" s="45">
        <f t="shared" ref="DO239:DO240" si="474">AVERAGE(DM$239:DM$240)</f>
        <v>0</v>
      </c>
      <c r="DP239" s="45"/>
      <c r="DQ239" s="45">
        <f t="shared" ref="DQ239:DQ240" si="475">AVERAGE(DM$219:DM$262)</f>
        <v>0</v>
      </c>
      <c r="DR239" s="45"/>
      <c r="DS239" s="45">
        <f t="shared" ref="DS239:DS240" si="476">AVERAGE(DM$3:DM$435)</f>
        <v>4.5662100456621002E-2</v>
      </c>
      <c r="DT239" s="45"/>
    </row>
    <row r="240" spans="1:124" ht="15.75" hidden="1" customHeight="1" x14ac:dyDescent="0.25">
      <c r="A240" s="41" t="s">
        <v>47</v>
      </c>
      <c r="B240" s="41" t="s">
        <v>114</v>
      </c>
      <c r="C240" s="41" t="s">
        <v>120</v>
      </c>
      <c r="D240" s="41"/>
      <c r="E240" s="41"/>
      <c r="F240" s="41"/>
      <c r="G240" s="41"/>
      <c r="H240" s="41"/>
      <c r="I240" s="41"/>
      <c r="J240" s="41"/>
      <c r="K240" s="41"/>
      <c r="L240" s="41"/>
      <c r="M240" s="42"/>
      <c r="N240" s="42"/>
      <c r="O240" s="42"/>
      <c r="P240" s="41" t="s">
        <v>50</v>
      </c>
      <c r="Q240" s="43"/>
      <c r="R240" s="43"/>
      <c r="S240" s="44"/>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1">
        <v>1</v>
      </c>
      <c r="DL240" s="41">
        <f t="shared" si="0"/>
        <v>0</v>
      </c>
      <c r="DM240" s="45">
        <f t="shared" si="473"/>
        <v>0</v>
      </c>
      <c r="DN240" s="45"/>
      <c r="DO240" s="45">
        <f t="shared" si="474"/>
        <v>0</v>
      </c>
      <c r="DP240" s="45"/>
      <c r="DQ240" s="45">
        <f t="shared" si="475"/>
        <v>0</v>
      </c>
      <c r="DR240" s="45"/>
      <c r="DS240" s="45">
        <f t="shared" si="476"/>
        <v>4.5662100456621002E-2</v>
      </c>
      <c r="DT240" s="45"/>
    </row>
    <row r="241" spans="1:124" ht="15.75" hidden="1" customHeight="1" x14ac:dyDescent="0.25">
      <c r="A241" s="41" t="s">
        <v>47</v>
      </c>
      <c r="B241" s="41" t="s">
        <v>114</v>
      </c>
      <c r="C241" s="41" t="s">
        <v>120</v>
      </c>
      <c r="D241" s="41"/>
      <c r="E241" s="41"/>
      <c r="F241" s="41"/>
      <c r="G241" s="41"/>
      <c r="H241" s="41"/>
      <c r="I241" s="41"/>
      <c r="J241" s="41"/>
      <c r="K241" s="41"/>
      <c r="L241" s="41"/>
      <c r="M241" s="42"/>
      <c r="N241" s="42"/>
      <c r="O241" s="42"/>
      <c r="P241" s="41" t="s">
        <v>51</v>
      </c>
      <c r="Q241" s="43"/>
      <c r="R241" s="43"/>
      <c r="S241" s="44"/>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1">
        <v>1</v>
      </c>
      <c r="DL241" s="41">
        <f t="shared" si="0"/>
        <v>0</v>
      </c>
      <c r="DM241" s="45"/>
      <c r="DN241" s="45">
        <f t="shared" ref="DN241:DN242" si="477">DL241/DK241</f>
        <v>0</v>
      </c>
      <c r="DO241" s="45"/>
      <c r="DP241" s="45">
        <f t="shared" ref="DP241:DP242" si="478">AVERAGE(DN$241:DN$242)</f>
        <v>0</v>
      </c>
      <c r="DQ241" s="45"/>
      <c r="DR241" s="45">
        <f t="shared" ref="DR241:DR242" si="479">AVERAGE(DN$219:DN$262)</f>
        <v>0</v>
      </c>
      <c r="DS241" s="45"/>
      <c r="DT241" s="45">
        <f t="shared" ref="DT241:DT242" si="480">AVERAGE(DN$3:DN$435)</f>
        <v>2.336448598130841E-2</v>
      </c>
    </row>
    <row r="242" spans="1:124" ht="15.75" hidden="1" customHeight="1" x14ac:dyDescent="0.25">
      <c r="A242" s="41" t="s">
        <v>47</v>
      </c>
      <c r="B242" s="41" t="s">
        <v>114</v>
      </c>
      <c r="C242" s="41" t="s">
        <v>120</v>
      </c>
      <c r="D242" s="41"/>
      <c r="E242" s="41"/>
      <c r="F242" s="41"/>
      <c r="G242" s="41"/>
      <c r="H242" s="41"/>
      <c r="I242" s="41"/>
      <c r="J242" s="41"/>
      <c r="K242" s="41"/>
      <c r="L242" s="41"/>
      <c r="M242" s="42"/>
      <c r="N242" s="42"/>
      <c r="O242" s="42"/>
      <c r="P242" s="41" t="s">
        <v>51</v>
      </c>
      <c r="Q242" s="43"/>
      <c r="R242" s="43"/>
      <c r="S242" s="44"/>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1">
        <v>1</v>
      </c>
      <c r="DL242" s="41">
        <f t="shared" si="0"/>
        <v>0</v>
      </c>
      <c r="DM242" s="45"/>
      <c r="DN242" s="45">
        <f t="shared" si="477"/>
        <v>0</v>
      </c>
      <c r="DO242" s="45"/>
      <c r="DP242" s="45">
        <f t="shared" si="478"/>
        <v>0</v>
      </c>
      <c r="DQ242" s="45"/>
      <c r="DR242" s="45">
        <f t="shared" si="479"/>
        <v>0</v>
      </c>
      <c r="DS242" s="45"/>
      <c r="DT242" s="45">
        <f t="shared" si="480"/>
        <v>2.336448598130841E-2</v>
      </c>
    </row>
    <row r="243" spans="1:124" ht="15.75" hidden="1" customHeight="1" x14ac:dyDescent="0.25">
      <c r="A243" s="41" t="s">
        <v>47</v>
      </c>
      <c r="B243" s="41" t="s">
        <v>114</v>
      </c>
      <c r="C243" s="41" t="s">
        <v>121</v>
      </c>
      <c r="D243" s="46"/>
      <c r="E243" s="47"/>
      <c r="F243" s="47"/>
      <c r="G243" s="46"/>
      <c r="H243" s="41"/>
      <c r="I243" s="48"/>
      <c r="J243" s="41"/>
      <c r="K243" s="41"/>
      <c r="L243" s="41"/>
      <c r="M243" s="42"/>
      <c r="N243" s="42"/>
      <c r="O243" s="42"/>
      <c r="P243" s="41" t="s">
        <v>50</v>
      </c>
      <c r="Q243" s="43"/>
      <c r="R243" s="43"/>
      <c r="S243" s="44"/>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1">
        <v>1</v>
      </c>
      <c r="DL243" s="41">
        <f t="shared" si="0"/>
        <v>0</v>
      </c>
      <c r="DM243" s="45">
        <f t="shared" ref="DM243:DM244" si="481">DL243/DK243</f>
        <v>0</v>
      </c>
      <c r="DN243" s="45"/>
      <c r="DO243" s="45">
        <f t="shared" ref="DO243:DO244" si="482">AVERAGE(DM$243:DM$244)</f>
        <v>0</v>
      </c>
      <c r="DP243" s="45"/>
      <c r="DQ243" s="45">
        <f t="shared" ref="DQ243:DQ244" si="483">AVERAGE(DM$219:DM$262)</f>
        <v>0</v>
      </c>
      <c r="DR243" s="45"/>
      <c r="DS243" s="45">
        <f t="shared" ref="DS243:DS244" si="484">AVERAGE(DM$3:DM$435)</f>
        <v>4.5662100456621002E-2</v>
      </c>
      <c r="DT243" s="45"/>
    </row>
    <row r="244" spans="1:124" ht="15.75" hidden="1" customHeight="1" x14ac:dyDescent="0.25">
      <c r="A244" s="41" t="s">
        <v>47</v>
      </c>
      <c r="B244" s="41" t="s">
        <v>114</v>
      </c>
      <c r="C244" s="41" t="s">
        <v>121</v>
      </c>
      <c r="D244" s="41"/>
      <c r="E244" s="41"/>
      <c r="F244" s="41"/>
      <c r="G244" s="41"/>
      <c r="H244" s="41"/>
      <c r="I244" s="41"/>
      <c r="J244" s="41"/>
      <c r="K244" s="41"/>
      <c r="L244" s="41"/>
      <c r="M244" s="42"/>
      <c r="N244" s="42"/>
      <c r="O244" s="42"/>
      <c r="P244" s="41" t="s">
        <v>50</v>
      </c>
      <c r="Q244" s="43"/>
      <c r="R244" s="43"/>
      <c r="S244" s="44"/>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1">
        <v>1</v>
      </c>
      <c r="DL244" s="41">
        <f t="shared" si="0"/>
        <v>0</v>
      </c>
      <c r="DM244" s="45">
        <f t="shared" si="481"/>
        <v>0</v>
      </c>
      <c r="DN244" s="45"/>
      <c r="DO244" s="45">
        <f t="shared" si="482"/>
        <v>0</v>
      </c>
      <c r="DP244" s="45"/>
      <c r="DQ244" s="45">
        <f t="shared" si="483"/>
        <v>0</v>
      </c>
      <c r="DR244" s="45"/>
      <c r="DS244" s="45">
        <f t="shared" si="484"/>
        <v>4.5662100456621002E-2</v>
      </c>
      <c r="DT244" s="45"/>
    </row>
    <row r="245" spans="1:124" ht="15.75" hidden="1" customHeight="1" x14ac:dyDescent="0.25">
      <c r="A245" s="41" t="s">
        <v>47</v>
      </c>
      <c r="B245" s="41" t="s">
        <v>114</v>
      </c>
      <c r="C245" s="41" t="s">
        <v>121</v>
      </c>
      <c r="D245" s="41"/>
      <c r="E245" s="41"/>
      <c r="F245" s="41"/>
      <c r="G245" s="41"/>
      <c r="H245" s="41"/>
      <c r="I245" s="41"/>
      <c r="J245" s="41"/>
      <c r="K245" s="41"/>
      <c r="L245" s="41"/>
      <c r="M245" s="42"/>
      <c r="N245" s="42"/>
      <c r="O245" s="42"/>
      <c r="P245" s="41" t="s">
        <v>51</v>
      </c>
      <c r="Q245" s="43"/>
      <c r="R245" s="43"/>
      <c r="S245" s="44"/>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1">
        <v>1</v>
      </c>
      <c r="DL245" s="41">
        <f t="shared" si="0"/>
        <v>0</v>
      </c>
      <c r="DM245" s="45"/>
      <c r="DN245" s="45">
        <f t="shared" ref="DN245:DN246" si="485">DL245/DK245</f>
        <v>0</v>
      </c>
      <c r="DO245" s="45"/>
      <c r="DP245" s="45">
        <f t="shared" ref="DP245:DP246" si="486">AVERAGE(DN$245:DN$246)</f>
        <v>0</v>
      </c>
      <c r="DQ245" s="45"/>
      <c r="DR245" s="45">
        <f t="shared" ref="DR245:DR246" si="487">AVERAGE(DN$219:DN$262)</f>
        <v>0</v>
      </c>
      <c r="DS245" s="45"/>
      <c r="DT245" s="45">
        <f t="shared" ref="DT245:DT246" si="488">AVERAGE(DN$3:DN$435)</f>
        <v>2.336448598130841E-2</v>
      </c>
    </row>
    <row r="246" spans="1:124" ht="15.75" hidden="1" customHeight="1" x14ac:dyDescent="0.25">
      <c r="A246" s="41" t="s">
        <v>47</v>
      </c>
      <c r="B246" s="41" t="s">
        <v>114</v>
      </c>
      <c r="C246" s="41" t="s">
        <v>121</v>
      </c>
      <c r="D246" s="41"/>
      <c r="E246" s="41"/>
      <c r="F246" s="41"/>
      <c r="G246" s="41"/>
      <c r="H246" s="41"/>
      <c r="I246" s="41"/>
      <c r="J246" s="41"/>
      <c r="K246" s="41"/>
      <c r="L246" s="41"/>
      <c r="M246" s="42"/>
      <c r="N246" s="42"/>
      <c r="O246" s="42"/>
      <c r="P246" s="41" t="s">
        <v>51</v>
      </c>
      <c r="Q246" s="43"/>
      <c r="R246" s="43"/>
      <c r="S246" s="44"/>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1">
        <v>1</v>
      </c>
      <c r="DL246" s="41">
        <f t="shared" si="0"/>
        <v>0</v>
      </c>
      <c r="DM246" s="45"/>
      <c r="DN246" s="45">
        <f t="shared" si="485"/>
        <v>0</v>
      </c>
      <c r="DO246" s="45"/>
      <c r="DP246" s="45">
        <f t="shared" si="486"/>
        <v>0</v>
      </c>
      <c r="DQ246" s="45"/>
      <c r="DR246" s="45">
        <f t="shared" si="487"/>
        <v>0</v>
      </c>
      <c r="DS246" s="45"/>
      <c r="DT246" s="45">
        <f t="shared" si="488"/>
        <v>2.336448598130841E-2</v>
      </c>
    </row>
    <row r="247" spans="1:124" ht="15.75" customHeight="1" x14ac:dyDescent="0.25">
      <c r="A247" s="41" t="s">
        <v>47</v>
      </c>
      <c r="B247" s="41" t="s">
        <v>114</v>
      </c>
      <c r="C247" s="41" t="s">
        <v>122</v>
      </c>
      <c r="D247" s="46" t="s">
        <v>123</v>
      </c>
      <c r="E247" s="46">
        <v>3183382382</v>
      </c>
      <c r="F247" s="49" t="s">
        <v>124</v>
      </c>
      <c r="G247" s="46" t="s">
        <v>125</v>
      </c>
      <c r="H247" s="41">
        <v>3153888162</v>
      </c>
      <c r="I247" s="50" t="s">
        <v>126</v>
      </c>
      <c r="J247" s="46" t="s">
        <v>127</v>
      </c>
      <c r="K247" s="41">
        <v>3162527657</v>
      </c>
      <c r="L247" s="50" t="s">
        <v>128</v>
      </c>
      <c r="M247" s="42"/>
      <c r="N247" s="42"/>
      <c r="O247" s="42"/>
      <c r="P247" s="41" t="s">
        <v>50</v>
      </c>
      <c r="Q247" s="43"/>
      <c r="R247" s="43"/>
      <c r="S247" s="44"/>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1">
        <v>1</v>
      </c>
      <c r="DL247" s="41">
        <f t="shared" si="0"/>
        <v>0</v>
      </c>
      <c r="DM247" s="45">
        <f t="shared" ref="DM247:DM248" si="489">DL247/DK247</f>
        <v>0</v>
      </c>
      <c r="DN247" s="45"/>
      <c r="DO247" s="45">
        <f t="shared" ref="DO247:DO248" si="490">AVERAGE(DM$247:DM$248)</f>
        <v>0</v>
      </c>
      <c r="DP247" s="45"/>
      <c r="DQ247" s="45">
        <f t="shared" ref="DQ247:DQ248" si="491">AVERAGE(DM$219:DM$262)</f>
        <v>0</v>
      </c>
      <c r="DR247" s="45"/>
      <c r="DS247" s="45">
        <f t="shared" ref="DS247:DS248" si="492">AVERAGE(DM$3:DM$435)</f>
        <v>4.5662100456621002E-2</v>
      </c>
      <c r="DT247" s="45"/>
    </row>
    <row r="248" spans="1:124" ht="15.75" customHeight="1" x14ac:dyDescent="0.25">
      <c r="A248" s="41" t="s">
        <v>47</v>
      </c>
      <c r="B248" s="41" t="s">
        <v>114</v>
      </c>
      <c r="C248" s="41" t="s">
        <v>122</v>
      </c>
      <c r="D248" s="46" t="s">
        <v>123</v>
      </c>
      <c r="E248" s="46">
        <v>3183382382</v>
      </c>
      <c r="F248" s="49" t="s">
        <v>124</v>
      </c>
      <c r="G248" s="46" t="s">
        <v>125</v>
      </c>
      <c r="H248" s="41">
        <v>3153888162</v>
      </c>
      <c r="I248" s="50" t="s">
        <v>126</v>
      </c>
      <c r="J248" s="46" t="s">
        <v>127</v>
      </c>
      <c r="K248" s="41">
        <v>3162527657</v>
      </c>
      <c r="L248" s="50" t="s">
        <v>128</v>
      </c>
      <c r="M248" s="42"/>
      <c r="N248" s="42"/>
      <c r="O248" s="42"/>
      <c r="P248" s="41" t="s">
        <v>50</v>
      </c>
      <c r="Q248" s="43"/>
      <c r="R248" s="43"/>
      <c r="S248" s="44"/>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1">
        <v>1</v>
      </c>
      <c r="DL248" s="41">
        <f t="shared" si="0"/>
        <v>0</v>
      </c>
      <c r="DM248" s="45">
        <f t="shared" si="489"/>
        <v>0</v>
      </c>
      <c r="DN248" s="45"/>
      <c r="DO248" s="45">
        <f t="shared" si="490"/>
        <v>0</v>
      </c>
      <c r="DP248" s="45"/>
      <c r="DQ248" s="45">
        <f t="shared" si="491"/>
        <v>0</v>
      </c>
      <c r="DR248" s="45"/>
      <c r="DS248" s="45">
        <f t="shared" si="492"/>
        <v>4.5662100456621002E-2</v>
      </c>
      <c r="DT248" s="45"/>
    </row>
    <row r="249" spans="1:124" ht="15.75" customHeight="1" x14ac:dyDescent="0.25">
      <c r="A249" s="41" t="s">
        <v>47</v>
      </c>
      <c r="B249" s="41" t="s">
        <v>114</v>
      </c>
      <c r="C249" s="41" t="s">
        <v>122</v>
      </c>
      <c r="D249" s="46" t="s">
        <v>123</v>
      </c>
      <c r="E249" s="46">
        <v>3183382382</v>
      </c>
      <c r="F249" s="49" t="s">
        <v>124</v>
      </c>
      <c r="G249" s="46" t="s">
        <v>125</v>
      </c>
      <c r="H249" s="41">
        <v>3153888162</v>
      </c>
      <c r="I249" s="50" t="s">
        <v>126</v>
      </c>
      <c r="J249" s="46" t="s">
        <v>127</v>
      </c>
      <c r="K249" s="41">
        <v>3162527657</v>
      </c>
      <c r="L249" s="50" t="s">
        <v>128</v>
      </c>
      <c r="M249" s="42"/>
      <c r="N249" s="42"/>
      <c r="O249" s="42"/>
      <c r="P249" s="41" t="s">
        <v>51</v>
      </c>
      <c r="Q249" s="43"/>
      <c r="R249" s="43"/>
      <c r="S249" s="44"/>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1">
        <v>1</v>
      </c>
      <c r="DL249" s="41">
        <f t="shared" si="0"/>
        <v>0</v>
      </c>
      <c r="DM249" s="45"/>
      <c r="DN249" s="45">
        <f t="shared" ref="DN249:DN250" si="493">DL249/DK249</f>
        <v>0</v>
      </c>
      <c r="DO249" s="45"/>
      <c r="DP249" s="45">
        <f t="shared" ref="DP249:DP250" si="494">AVERAGE(DN$249:DN$250)</f>
        <v>0</v>
      </c>
      <c r="DQ249" s="45"/>
      <c r="DR249" s="45">
        <f t="shared" ref="DR249:DR250" si="495">AVERAGE(DN$219:DN$262)</f>
        <v>0</v>
      </c>
      <c r="DS249" s="45"/>
      <c r="DT249" s="45">
        <f t="shared" ref="DT249:DT250" si="496">AVERAGE(DN$3:DN$435)</f>
        <v>2.336448598130841E-2</v>
      </c>
    </row>
    <row r="250" spans="1:124" ht="15.75" customHeight="1" x14ac:dyDescent="0.25">
      <c r="A250" s="41" t="s">
        <v>47</v>
      </c>
      <c r="B250" s="41" t="s">
        <v>114</v>
      </c>
      <c r="C250" s="41" t="s">
        <v>122</v>
      </c>
      <c r="D250" s="46" t="s">
        <v>123</v>
      </c>
      <c r="E250" s="46">
        <v>3183382382</v>
      </c>
      <c r="F250" s="49" t="s">
        <v>124</v>
      </c>
      <c r="G250" s="46" t="s">
        <v>125</v>
      </c>
      <c r="H250" s="41">
        <v>3153888162</v>
      </c>
      <c r="I250" s="50" t="s">
        <v>126</v>
      </c>
      <c r="J250" s="46" t="s">
        <v>127</v>
      </c>
      <c r="K250" s="41">
        <v>3162527657</v>
      </c>
      <c r="L250" s="50" t="s">
        <v>128</v>
      </c>
      <c r="M250" s="42"/>
      <c r="N250" s="42"/>
      <c r="O250" s="42"/>
      <c r="P250" s="41" t="s">
        <v>51</v>
      </c>
      <c r="Q250" s="43"/>
      <c r="R250" s="43"/>
      <c r="S250" s="44"/>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1">
        <v>1</v>
      </c>
      <c r="DL250" s="41">
        <f t="shared" si="0"/>
        <v>0</v>
      </c>
      <c r="DM250" s="45"/>
      <c r="DN250" s="45">
        <f t="shared" si="493"/>
        <v>0</v>
      </c>
      <c r="DO250" s="45"/>
      <c r="DP250" s="45">
        <f t="shared" si="494"/>
        <v>0</v>
      </c>
      <c r="DQ250" s="45"/>
      <c r="DR250" s="45">
        <f t="shared" si="495"/>
        <v>0</v>
      </c>
      <c r="DS250" s="45"/>
      <c r="DT250" s="45">
        <f t="shared" si="496"/>
        <v>2.336448598130841E-2</v>
      </c>
    </row>
    <row r="251" spans="1:124" ht="15.75" hidden="1" customHeight="1" x14ac:dyDescent="0.25">
      <c r="A251" s="41" t="s">
        <v>47</v>
      </c>
      <c r="B251" s="41" t="s">
        <v>114</v>
      </c>
      <c r="C251" s="41" t="s">
        <v>129</v>
      </c>
      <c r="D251" s="41"/>
      <c r="E251" s="41"/>
      <c r="F251" s="41"/>
      <c r="G251" s="41"/>
      <c r="H251" s="41"/>
      <c r="I251" s="41"/>
      <c r="J251" s="41"/>
      <c r="K251" s="41"/>
      <c r="L251" s="41"/>
      <c r="M251" s="42"/>
      <c r="N251" s="42"/>
      <c r="O251" s="42"/>
      <c r="P251" s="41" t="s">
        <v>50</v>
      </c>
      <c r="Q251" s="43"/>
      <c r="R251" s="43"/>
      <c r="S251" s="44"/>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1">
        <v>1</v>
      </c>
      <c r="DL251" s="41">
        <f t="shared" si="0"/>
        <v>0</v>
      </c>
      <c r="DM251" s="45">
        <f t="shared" ref="DM251:DM252" si="497">DL251/DK251</f>
        <v>0</v>
      </c>
      <c r="DN251" s="45"/>
      <c r="DO251" s="45">
        <f t="shared" ref="DO251:DO252" si="498">AVERAGE(DM$251:DM$252)</f>
        <v>0</v>
      </c>
      <c r="DP251" s="45"/>
      <c r="DQ251" s="45">
        <f t="shared" ref="DQ251:DQ252" si="499">AVERAGE(DM$219:DM$262)</f>
        <v>0</v>
      </c>
      <c r="DR251" s="45"/>
      <c r="DS251" s="45">
        <f t="shared" ref="DS251:DS252" si="500">AVERAGE(DM$3:DM$435)</f>
        <v>4.5662100456621002E-2</v>
      </c>
      <c r="DT251" s="45"/>
    </row>
    <row r="252" spans="1:124" ht="15.75" hidden="1" customHeight="1" x14ac:dyDescent="0.25">
      <c r="A252" s="41" t="s">
        <v>47</v>
      </c>
      <c r="B252" s="41" t="s">
        <v>114</v>
      </c>
      <c r="C252" s="41" t="s">
        <v>129</v>
      </c>
      <c r="D252" s="41"/>
      <c r="E252" s="41"/>
      <c r="F252" s="41"/>
      <c r="G252" s="41"/>
      <c r="H252" s="41"/>
      <c r="I252" s="41"/>
      <c r="J252" s="41"/>
      <c r="K252" s="41"/>
      <c r="L252" s="41"/>
      <c r="M252" s="42"/>
      <c r="N252" s="42"/>
      <c r="O252" s="42"/>
      <c r="P252" s="41" t="s">
        <v>50</v>
      </c>
      <c r="Q252" s="43"/>
      <c r="R252" s="43"/>
      <c r="S252" s="44"/>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1">
        <v>1</v>
      </c>
      <c r="DL252" s="41">
        <f t="shared" si="0"/>
        <v>0</v>
      </c>
      <c r="DM252" s="45">
        <f t="shared" si="497"/>
        <v>0</v>
      </c>
      <c r="DN252" s="45"/>
      <c r="DO252" s="45">
        <f t="shared" si="498"/>
        <v>0</v>
      </c>
      <c r="DP252" s="45"/>
      <c r="DQ252" s="45">
        <f t="shared" si="499"/>
        <v>0</v>
      </c>
      <c r="DR252" s="45"/>
      <c r="DS252" s="45">
        <f t="shared" si="500"/>
        <v>4.5662100456621002E-2</v>
      </c>
      <c r="DT252" s="45"/>
    </row>
    <row r="253" spans="1:124" ht="15.75" hidden="1" customHeight="1" x14ac:dyDescent="0.25">
      <c r="A253" s="41" t="s">
        <v>47</v>
      </c>
      <c r="B253" s="41" t="s">
        <v>114</v>
      </c>
      <c r="C253" s="41" t="s">
        <v>129</v>
      </c>
      <c r="D253" s="41"/>
      <c r="E253" s="41"/>
      <c r="F253" s="41"/>
      <c r="G253" s="41"/>
      <c r="H253" s="41"/>
      <c r="I253" s="41"/>
      <c r="J253" s="41"/>
      <c r="K253" s="41"/>
      <c r="L253" s="41"/>
      <c r="M253" s="42"/>
      <c r="N253" s="42"/>
      <c r="O253" s="42"/>
      <c r="P253" s="41" t="s">
        <v>51</v>
      </c>
      <c r="Q253" s="43"/>
      <c r="R253" s="43"/>
      <c r="S253" s="44"/>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1">
        <v>1</v>
      </c>
      <c r="DL253" s="41">
        <f t="shared" si="0"/>
        <v>0</v>
      </c>
      <c r="DM253" s="45"/>
      <c r="DN253" s="45">
        <f t="shared" ref="DN253:DN254" si="501">DL253/DK253</f>
        <v>0</v>
      </c>
      <c r="DO253" s="45"/>
      <c r="DP253" s="45">
        <f t="shared" ref="DP253:DP254" si="502">AVERAGE(DN$253:DN$254)</f>
        <v>0</v>
      </c>
      <c r="DQ253" s="45"/>
      <c r="DR253" s="45">
        <f t="shared" ref="DR253:DR254" si="503">AVERAGE(DN$219:DN$262)</f>
        <v>0</v>
      </c>
      <c r="DS253" s="45"/>
      <c r="DT253" s="45">
        <f t="shared" ref="DT253:DT254" si="504">AVERAGE(DN$3:DN$435)</f>
        <v>2.336448598130841E-2</v>
      </c>
    </row>
    <row r="254" spans="1:124" ht="15.75" hidden="1" customHeight="1" x14ac:dyDescent="0.25">
      <c r="A254" s="41" t="s">
        <v>47</v>
      </c>
      <c r="B254" s="41" t="s">
        <v>114</v>
      </c>
      <c r="C254" s="41" t="s">
        <v>129</v>
      </c>
      <c r="D254" s="41"/>
      <c r="E254" s="41"/>
      <c r="F254" s="41"/>
      <c r="G254" s="41"/>
      <c r="H254" s="41"/>
      <c r="I254" s="41"/>
      <c r="J254" s="41"/>
      <c r="K254" s="41"/>
      <c r="L254" s="41"/>
      <c r="M254" s="42"/>
      <c r="N254" s="42"/>
      <c r="O254" s="42"/>
      <c r="P254" s="41" t="s">
        <v>51</v>
      </c>
      <c r="Q254" s="43"/>
      <c r="R254" s="43"/>
      <c r="S254" s="44"/>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1">
        <v>1</v>
      </c>
      <c r="DL254" s="41">
        <f t="shared" si="0"/>
        <v>0</v>
      </c>
      <c r="DM254" s="45"/>
      <c r="DN254" s="45">
        <f t="shared" si="501"/>
        <v>0</v>
      </c>
      <c r="DO254" s="45"/>
      <c r="DP254" s="45">
        <f t="shared" si="502"/>
        <v>0</v>
      </c>
      <c r="DQ254" s="45"/>
      <c r="DR254" s="45">
        <f t="shared" si="503"/>
        <v>0</v>
      </c>
      <c r="DS254" s="45"/>
      <c r="DT254" s="45">
        <f t="shared" si="504"/>
        <v>2.336448598130841E-2</v>
      </c>
    </row>
    <row r="255" spans="1:124" ht="15.75" hidden="1" customHeight="1" x14ac:dyDescent="0.25">
      <c r="A255" s="41" t="s">
        <v>47</v>
      </c>
      <c r="B255" s="41" t="s">
        <v>114</v>
      </c>
      <c r="C255" s="41" t="s">
        <v>130</v>
      </c>
      <c r="D255" s="41"/>
      <c r="E255" s="41"/>
      <c r="F255" s="41"/>
      <c r="G255" s="41"/>
      <c r="H255" s="41"/>
      <c r="I255" s="41"/>
      <c r="J255" s="41"/>
      <c r="K255" s="41"/>
      <c r="L255" s="41"/>
      <c r="M255" s="42"/>
      <c r="N255" s="42"/>
      <c r="O255" s="42"/>
      <c r="P255" s="41" t="s">
        <v>50</v>
      </c>
      <c r="Q255" s="43"/>
      <c r="R255" s="43"/>
      <c r="S255" s="44"/>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1">
        <v>1</v>
      </c>
      <c r="DL255" s="41">
        <f t="shared" si="0"/>
        <v>0</v>
      </c>
      <c r="DM255" s="45">
        <f t="shared" ref="DM255:DM256" si="505">DL255/DK255</f>
        <v>0</v>
      </c>
      <c r="DN255" s="45"/>
      <c r="DO255" s="45">
        <f t="shared" ref="DO255:DO256" si="506">AVERAGE(DM$255:DM$256)</f>
        <v>0</v>
      </c>
      <c r="DP255" s="45"/>
      <c r="DQ255" s="45">
        <f t="shared" ref="DQ255:DQ256" si="507">AVERAGE(DM$219:DM$262)</f>
        <v>0</v>
      </c>
      <c r="DR255" s="45"/>
      <c r="DS255" s="45">
        <f t="shared" ref="DS255:DS256" si="508">AVERAGE(DM$3:DM$435)</f>
        <v>4.5662100456621002E-2</v>
      </c>
      <c r="DT255" s="45"/>
    </row>
    <row r="256" spans="1:124" ht="15.75" hidden="1" customHeight="1" x14ac:dyDescent="0.25">
      <c r="A256" s="41" t="s">
        <v>47</v>
      </c>
      <c r="B256" s="41" t="s">
        <v>114</v>
      </c>
      <c r="C256" s="41" t="s">
        <v>130</v>
      </c>
      <c r="D256" s="41"/>
      <c r="E256" s="41"/>
      <c r="F256" s="41"/>
      <c r="G256" s="41"/>
      <c r="H256" s="41"/>
      <c r="I256" s="41"/>
      <c r="J256" s="41"/>
      <c r="K256" s="41"/>
      <c r="L256" s="41"/>
      <c r="M256" s="42"/>
      <c r="N256" s="42"/>
      <c r="O256" s="42"/>
      <c r="P256" s="41" t="s">
        <v>50</v>
      </c>
      <c r="Q256" s="43"/>
      <c r="R256" s="43"/>
      <c r="S256" s="44"/>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1">
        <v>1</v>
      </c>
      <c r="DL256" s="41">
        <f t="shared" si="0"/>
        <v>0</v>
      </c>
      <c r="DM256" s="45">
        <f t="shared" si="505"/>
        <v>0</v>
      </c>
      <c r="DN256" s="45"/>
      <c r="DO256" s="45">
        <f t="shared" si="506"/>
        <v>0</v>
      </c>
      <c r="DP256" s="45"/>
      <c r="DQ256" s="45">
        <f t="shared" si="507"/>
        <v>0</v>
      </c>
      <c r="DR256" s="45"/>
      <c r="DS256" s="45">
        <f t="shared" si="508"/>
        <v>4.5662100456621002E-2</v>
      </c>
      <c r="DT256" s="45"/>
    </row>
    <row r="257" spans="1:124" ht="15.75" hidden="1" customHeight="1" x14ac:dyDescent="0.25">
      <c r="A257" s="41" t="s">
        <v>47</v>
      </c>
      <c r="B257" s="41" t="s">
        <v>114</v>
      </c>
      <c r="C257" s="41" t="s">
        <v>130</v>
      </c>
      <c r="D257" s="41"/>
      <c r="E257" s="41"/>
      <c r="F257" s="41"/>
      <c r="G257" s="41"/>
      <c r="H257" s="41"/>
      <c r="I257" s="41"/>
      <c r="J257" s="41"/>
      <c r="K257" s="41"/>
      <c r="L257" s="41"/>
      <c r="M257" s="42"/>
      <c r="N257" s="42"/>
      <c r="O257" s="42"/>
      <c r="P257" s="41" t="s">
        <v>51</v>
      </c>
      <c r="Q257" s="43"/>
      <c r="R257" s="43"/>
      <c r="S257" s="44"/>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1">
        <v>1</v>
      </c>
      <c r="DL257" s="41">
        <f t="shared" si="0"/>
        <v>0</v>
      </c>
      <c r="DM257" s="45"/>
      <c r="DN257" s="45">
        <f t="shared" ref="DN257:DN258" si="509">DL257/DK257</f>
        <v>0</v>
      </c>
      <c r="DO257" s="45"/>
      <c r="DP257" s="45">
        <f t="shared" ref="DP257:DP258" si="510">AVERAGE(DN$257:DN$258)</f>
        <v>0</v>
      </c>
      <c r="DQ257" s="45"/>
      <c r="DR257" s="45">
        <f t="shared" ref="DR257:DR258" si="511">AVERAGE(DN$219:DN$262)</f>
        <v>0</v>
      </c>
      <c r="DS257" s="45"/>
      <c r="DT257" s="45">
        <f t="shared" ref="DT257:DT258" si="512">AVERAGE(DN$3:DN$435)</f>
        <v>2.336448598130841E-2</v>
      </c>
    </row>
    <row r="258" spans="1:124" ht="15.75" hidden="1" customHeight="1" x14ac:dyDescent="0.25">
      <c r="A258" s="41" t="s">
        <v>47</v>
      </c>
      <c r="B258" s="41" t="s">
        <v>114</v>
      </c>
      <c r="C258" s="41" t="s">
        <v>130</v>
      </c>
      <c r="D258" s="41"/>
      <c r="E258" s="41"/>
      <c r="F258" s="41"/>
      <c r="G258" s="41"/>
      <c r="H258" s="41"/>
      <c r="I258" s="41"/>
      <c r="J258" s="41"/>
      <c r="K258" s="41"/>
      <c r="L258" s="41"/>
      <c r="M258" s="42"/>
      <c r="N258" s="42"/>
      <c r="O258" s="42"/>
      <c r="P258" s="41" t="s">
        <v>51</v>
      </c>
      <c r="Q258" s="43"/>
      <c r="R258" s="43"/>
      <c r="S258" s="44"/>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1">
        <v>1</v>
      </c>
      <c r="DL258" s="41">
        <f t="shared" ref="DL258:DL435" si="513">COUNTA(S258,AA258,AI258,AQ258,AY258,BG258,BO258,BW258,CE258,CM258,CU258,DC258)</f>
        <v>0</v>
      </c>
      <c r="DM258" s="45"/>
      <c r="DN258" s="45">
        <f t="shared" si="509"/>
        <v>0</v>
      </c>
      <c r="DO258" s="45"/>
      <c r="DP258" s="45">
        <f t="shared" si="510"/>
        <v>0</v>
      </c>
      <c r="DQ258" s="45"/>
      <c r="DR258" s="45">
        <f t="shared" si="511"/>
        <v>0</v>
      </c>
      <c r="DS258" s="45"/>
      <c r="DT258" s="45">
        <f t="shared" si="512"/>
        <v>2.336448598130841E-2</v>
      </c>
    </row>
    <row r="259" spans="1:124" ht="15.75" hidden="1" customHeight="1" x14ac:dyDescent="0.25">
      <c r="A259" s="41" t="s">
        <v>47</v>
      </c>
      <c r="B259" s="41" t="s">
        <v>114</v>
      </c>
      <c r="C259" s="41" t="s">
        <v>131</v>
      </c>
      <c r="D259" s="41"/>
      <c r="E259" s="41"/>
      <c r="F259" s="41"/>
      <c r="G259" s="41"/>
      <c r="H259" s="41"/>
      <c r="I259" s="41"/>
      <c r="J259" s="41"/>
      <c r="K259" s="41"/>
      <c r="L259" s="41"/>
      <c r="M259" s="42"/>
      <c r="N259" s="42"/>
      <c r="O259" s="42"/>
      <c r="P259" s="41" t="s">
        <v>50</v>
      </c>
      <c r="Q259" s="43"/>
      <c r="R259" s="43"/>
      <c r="S259" s="44"/>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1">
        <v>1</v>
      </c>
      <c r="DL259" s="41">
        <f t="shared" si="513"/>
        <v>0</v>
      </c>
      <c r="DM259" s="45">
        <f t="shared" ref="DM259:DM260" si="514">DL259/DK259</f>
        <v>0</v>
      </c>
      <c r="DN259" s="45"/>
      <c r="DO259" s="45">
        <f t="shared" ref="DO259:DO260" si="515">AVERAGE(DM$259:DM$260)</f>
        <v>0</v>
      </c>
      <c r="DP259" s="45"/>
      <c r="DQ259" s="45">
        <f t="shared" ref="DQ259:DQ260" si="516">AVERAGE(DM$219:DM$262)</f>
        <v>0</v>
      </c>
      <c r="DR259" s="45"/>
      <c r="DS259" s="45">
        <f t="shared" ref="DS259:DS260" si="517">AVERAGE(DM$3:DM$435)</f>
        <v>4.5662100456621002E-2</v>
      </c>
      <c r="DT259" s="45"/>
    </row>
    <row r="260" spans="1:124" ht="15.75" hidden="1" customHeight="1" x14ac:dyDescent="0.25">
      <c r="A260" s="41" t="s">
        <v>47</v>
      </c>
      <c r="B260" s="41" t="s">
        <v>114</v>
      </c>
      <c r="C260" s="41" t="s">
        <v>131</v>
      </c>
      <c r="D260" s="41"/>
      <c r="E260" s="41"/>
      <c r="F260" s="41"/>
      <c r="G260" s="41"/>
      <c r="H260" s="41"/>
      <c r="I260" s="41"/>
      <c r="J260" s="41"/>
      <c r="K260" s="41"/>
      <c r="L260" s="41"/>
      <c r="M260" s="42"/>
      <c r="N260" s="42"/>
      <c r="O260" s="42"/>
      <c r="P260" s="41" t="s">
        <v>50</v>
      </c>
      <c r="Q260" s="43"/>
      <c r="R260" s="43"/>
      <c r="S260" s="44"/>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1">
        <v>1</v>
      </c>
      <c r="DL260" s="41">
        <f t="shared" si="513"/>
        <v>0</v>
      </c>
      <c r="DM260" s="45">
        <f t="shared" si="514"/>
        <v>0</v>
      </c>
      <c r="DN260" s="45"/>
      <c r="DO260" s="45">
        <f t="shared" si="515"/>
        <v>0</v>
      </c>
      <c r="DP260" s="45"/>
      <c r="DQ260" s="45">
        <f t="shared" si="516"/>
        <v>0</v>
      </c>
      <c r="DR260" s="45"/>
      <c r="DS260" s="45">
        <f t="shared" si="517"/>
        <v>4.5662100456621002E-2</v>
      </c>
      <c r="DT260" s="45"/>
    </row>
    <row r="261" spans="1:124" ht="15.75" hidden="1" customHeight="1" x14ac:dyDescent="0.25">
      <c r="A261" s="41" t="s">
        <v>47</v>
      </c>
      <c r="B261" s="41" t="s">
        <v>114</v>
      </c>
      <c r="C261" s="41" t="s">
        <v>131</v>
      </c>
      <c r="D261" s="41"/>
      <c r="E261" s="41"/>
      <c r="F261" s="41"/>
      <c r="G261" s="41"/>
      <c r="H261" s="41"/>
      <c r="I261" s="41"/>
      <c r="J261" s="41"/>
      <c r="K261" s="41"/>
      <c r="L261" s="41"/>
      <c r="M261" s="42"/>
      <c r="N261" s="42"/>
      <c r="O261" s="42"/>
      <c r="P261" s="41" t="s">
        <v>51</v>
      </c>
      <c r="Q261" s="43"/>
      <c r="R261" s="43"/>
      <c r="S261" s="44"/>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1">
        <v>1</v>
      </c>
      <c r="DL261" s="41">
        <f t="shared" si="513"/>
        <v>0</v>
      </c>
      <c r="DM261" s="45"/>
      <c r="DN261" s="45">
        <f t="shared" ref="DN261:DN262" si="518">DL261/DK261</f>
        <v>0</v>
      </c>
      <c r="DO261" s="45"/>
      <c r="DP261" s="45">
        <f t="shared" ref="DP261:DP262" si="519">AVERAGE(DN$261:DN$262)</f>
        <v>0</v>
      </c>
      <c r="DQ261" s="45"/>
      <c r="DR261" s="45">
        <f t="shared" ref="DR261:DR262" si="520">AVERAGE(DN$219:DN$262)</f>
        <v>0</v>
      </c>
      <c r="DS261" s="45"/>
      <c r="DT261" s="45">
        <f t="shared" ref="DT261:DT262" si="521">AVERAGE(DN$3:DN$435)</f>
        <v>2.336448598130841E-2</v>
      </c>
    </row>
    <row r="262" spans="1:124" ht="15.75" hidden="1" customHeight="1" x14ac:dyDescent="0.25">
      <c r="A262" s="41" t="s">
        <v>47</v>
      </c>
      <c r="B262" s="41" t="s">
        <v>114</v>
      </c>
      <c r="C262" s="41" t="s">
        <v>131</v>
      </c>
      <c r="D262" s="41"/>
      <c r="E262" s="41"/>
      <c r="F262" s="41"/>
      <c r="G262" s="41"/>
      <c r="H262" s="41"/>
      <c r="I262" s="41"/>
      <c r="J262" s="41"/>
      <c r="K262" s="41"/>
      <c r="L262" s="41"/>
      <c r="M262" s="42"/>
      <c r="N262" s="42"/>
      <c r="O262" s="42"/>
      <c r="P262" s="41" t="s">
        <v>51</v>
      </c>
      <c r="Q262" s="43"/>
      <c r="R262" s="43"/>
      <c r="S262" s="44"/>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1">
        <v>1</v>
      </c>
      <c r="DL262" s="41">
        <f t="shared" si="513"/>
        <v>0</v>
      </c>
      <c r="DM262" s="45"/>
      <c r="DN262" s="45">
        <f t="shared" si="518"/>
        <v>0</v>
      </c>
      <c r="DO262" s="45"/>
      <c r="DP262" s="45">
        <f t="shared" si="519"/>
        <v>0</v>
      </c>
      <c r="DQ262" s="45"/>
      <c r="DR262" s="45">
        <f t="shared" si="520"/>
        <v>0</v>
      </c>
      <c r="DS262" s="45"/>
      <c r="DT262" s="45">
        <f t="shared" si="521"/>
        <v>2.336448598130841E-2</v>
      </c>
    </row>
    <row r="263" spans="1:124" ht="15.75" hidden="1" customHeight="1" x14ac:dyDescent="0.25">
      <c r="A263" s="51" t="s">
        <v>47</v>
      </c>
      <c r="B263" s="51" t="s">
        <v>132</v>
      </c>
      <c r="C263" s="51" t="s">
        <v>133</v>
      </c>
      <c r="D263" s="51"/>
      <c r="E263" s="51"/>
      <c r="F263" s="51"/>
      <c r="G263" s="51"/>
      <c r="H263" s="51"/>
      <c r="I263" s="51"/>
      <c r="J263" s="51"/>
      <c r="K263" s="51"/>
      <c r="L263" s="51"/>
      <c r="M263" s="52"/>
      <c r="N263" s="52"/>
      <c r="O263" s="52"/>
      <c r="P263" s="51" t="s">
        <v>50</v>
      </c>
      <c r="Q263" s="53"/>
      <c r="R263" s="53"/>
      <c r="S263" s="54"/>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v>1</v>
      </c>
      <c r="DL263" s="51">
        <f t="shared" si="513"/>
        <v>0</v>
      </c>
      <c r="DM263" s="55">
        <f t="shared" ref="DM263:DM264" si="522">DL263/DK263</f>
        <v>0</v>
      </c>
      <c r="DN263" s="55"/>
      <c r="DO263" s="55">
        <f t="shared" ref="DO263:DO264" si="523">AVERAGE(DM$263:DM$264)</f>
        <v>0</v>
      </c>
      <c r="DP263" s="55"/>
      <c r="DQ263" s="55">
        <f t="shared" ref="DQ263:DQ264" si="524">AVERAGE(DM$263:DM$294)</f>
        <v>0</v>
      </c>
      <c r="DR263" s="55"/>
      <c r="DS263" s="56">
        <f t="shared" ref="DS263:DS264" si="525">AVERAGE(DM$3:DM$435)</f>
        <v>4.5662100456621002E-2</v>
      </c>
      <c r="DT263" s="56"/>
    </row>
    <row r="264" spans="1:124" ht="15.75" hidden="1" customHeight="1" x14ac:dyDescent="0.25">
      <c r="A264" s="51" t="s">
        <v>47</v>
      </c>
      <c r="B264" s="51" t="s">
        <v>132</v>
      </c>
      <c r="C264" s="51" t="s">
        <v>133</v>
      </c>
      <c r="D264" s="51"/>
      <c r="E264" s="51"/>
      <c r="F264" s="51"/>
      <c r="G264" s="51"/>
      <c r="H264" s="51"/>
      <c r="I264" s="51"/>
      <c r="J264" s="51"/>
      <c r="K264" s="51"/>
      <c r="L264" s="51"/>
      <c r="M264" s="52"/>
      <c r="N264" s="52"/>
      <c r="O264" s="52"/>
      <c r="P264" s="51" t="s">
        <v>50</v>
      </c>
      <c r="Q264" s="53"/>
      <c r="R264" s="53"/>
      <c r="S264" s="54"/>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v>1</v>
      </c>
      <c r="DL264" s="51">
        <f t="shared" si="513"/>
        <v>0</v>
      </c>
      <c r="DM264" s="55">
        <f t="shared" si="522"/>
        <v>0</v>
      </c>
      <c r="DN264" s="55"/>
      <c r="DO264" s="55">
        <f t="shared" si="523"/>
        <v>0</v>
      </c>
      <c r="DP264" s="55"/>
      <c r="DQ264" s="55">
        <f t="shared" si="524"/>
        <v>0</v>
      </c>
      <c r="DR264" s="55"/>
      <c r="DS264" s="56">
        <f t="shared" si="525"/>
        <v>4.5662100456621002E-2</v>
      </c>
      <c r="DT264" s="56"/>
    </row>
    <row r="265" spans="1:124" ht="15.75" hidden="1" customHeight="1" x14ac:dyDescent="0.25">
      <c r="A265" s="51" t="s">
        <v>47</v>
      </c>
      <c r="B265" s="51" t="s">
        <v>132</v>
      </c>
      <c r="C265" s="51" t="s">
        <v>133</v>
      </c>
      <c r="D265" s="51"/>
      <c r="E265" s="51"/>
      <c r="F265" s="51"/>
      <c r="G265" s="51"/>
      <c r="H265" s="51"/>
      <c r="I265" s="51"/>
      <c r="J265" s="51"/>
      <c r="K265" s="51"/>
      <c r="L265" s="51"/>
      <c r="M265" s="52"/>
      <c r="N265" s="52"/>
      <c r="O265" s="52"/>
      <c r="P265" s="51" t="s">
        <v>51</v>
      </c>
      <c r="Q265" s="53"/>
      <c r="R265" s="53"/>
      <c r="S265" s="54"/>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v>1</v>
      </c>
      <c r="DL265" s="51">
        <f t="shared" si="513"/>
        <v>0</v>
      </c>
      <c r="DM265" s="55"/>
      <c r="DN265" s="55">
        <f t="shared" ref="DN265:DN266" si="526">DL265/DK265</f>
        <v>0</v>
      </c>
      <c r="DO265" s="55"/>
      <c r="DP265" s="55">
        <f t="shared" ref="DP265:DP266" si="527">AVERAGE(DN$265:DN$266)</f>
        <v>0</v>
      </c>
      <c r="DQ265" s="55"/>
      <c r="DR265" s="55">
        <f t="shared" ref="DR265:DR266" si="528">AVERAGE(DN$263:DN$294)</f>
        <v>0</v>
      </c>
      <c r="DS265" s="56"/>
      <c r="DT265" s="56">
        <f t="shared" ref="DT265:DT266" si="529">AVERAGE(DN$3:DN$435)</f>
        <v>2.336448598130841E-2</v>
      </c>
    </row>
    <row r="266" spans="1:124" ht="15.75" hidden="1" customHeight="1" x14ac:dyDescent="0.25">
      <c r="A266" s="51" t="s">
        <v>47</v>
      </c>
      <c r="B266" s="51" t="s">
        <v>132</v>
      </c>
      <c r="C266" s="51" t="s">
        <v>133</v>
      </c>
      <c r="D266" s="51"/>
      <c r="E266" s="51"/>
      <c r="F266" s="51"/>
      <c r="G266" s="51"/>
      <c r="H266" s="51"/>
      <c r="I266" s="51"/>
      <c r="J266" s="51"/>
      <c r="K266" s="51"/>
      <c r="L266" s="51"/>
      <c r="M266" s="52"/>
      <c r="N266" s="52"/>
      <c r="O266" s="52"/>
      <c r="P266" s="51" t="s">
        <v>51</v>
      </c>
      <c r="Q266" s="53"/>
      <c r="R266" s="53"/>
      <c r="S266" s="54"/>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v>1</v>
      </c>
      <c r="DL266" s="51">
        <f t="shared" si="513"/>
        <v>0</v>
      </c>
      <c r="DM266" s="55"/>
      <c r="DN266" s="55">
        <f t="shared" si="526"/>
        <v>0</v>
      </c>
      <c r="DO266" s="55"/>
      <c r="DP266" s="55">
        <f t="shared" si="527"/>
        <v>0</v>
      </c>
      <c r="DQ266" s="55"/>
      <c r="DR266" s="55">
        <f t="shared" si="528"/>
        <v>0</v>
      </c>
      <c r="DS266" s="56"/>
      <c r="DT266" s="56">
        <f t="shared" si="529"/>
        <v>2.336448598130841E-2</v>
      </c>
    </row>
    <row r="267" spans="1:124" ht="15.75" hidden="1" customHeight="1" x14ac:dyDescent="0.25">
      <c r="A267" s="51" t="s">
        <v>47</v>
      </c>
      <c r="B267" s="51" t="s">
        <v>132</v>
      </c>
      <c r="C267" s="51" t="s">
        <v>134</v>
      </c>
      <c r="D267" s="51"/>
      <c r="E267" s="51"/>
      <c r="F267" s="51"/>
      <c r="G267" s="51"/>
      <c r="H267" s="51"/>
      <c r="I267" s="51"/>
      <c r="J267" s="51"/>
      <c r="K267" s="51"/>
      <c r="L267" s="51"/>
      <c r="M267" s="52"/>
      <c r="N267" s="52"/>
      <c r="O267" s="52"/>
      <c r="P267" s="51" t="s">
        <v>50</v>
      </c>
      <c r="Q267" s="53"/>
      <c r="R267" s="53"/>
      <c r="S267" s="54"/>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v>1</v>
      </c>
      <c r="DL267" s="51">
        <f t="shared" si="513"/>
        <v>0</v>
      </c>
      <c r="DM267" s="55">
        <f t="shared" ref="DM267:DM268" si="530">DL267/DK267</f>
        <v>0</v>
      </c>
      <c r="DN267" s="55"/>
      <c r="DO267" s="55">
        <f t="shared" ref="DO267:DO268" si="531">AVERAGE(DM$267:DM$268)</f>
        <v>0</v>
      </c>
      <c r="DP267" s="55"/>
      <c r="DQ267" s="55">
        <f t="shared" ref="DQ267:DQ268" si="532">AVERAGE(DM$263:DM$294)</f>
        <v>0</v>
      </c>
      <c r="DR267" s="55"/>
      <c r="DS267" s="56">
        <f t="shared" ref="DS267:DS268" si="533">AVERAGE(DM$3:DM$435)</f>
        <v>4.5662100456621002E-2</v>
      </c>
      <c r="DT267" s="56"/>
    </row>
    <row r="268" spans="1:124" ht="15.75" hidden="1" customHeight="1" x14ac:dyDescent="0.25">
      <c r="A268" s="51" t="s">
        <v>47</v>
      </c>
      <c r="B268" s="51" t="s">
        <v>132</v>
      </c>
      <c r="C268" s="51" t="s">
        <v>134</v>
      </c>
      <c r="D268" s="51"/>
      <c r="E268" s="51"/>
      <c r="F268" s="51"/>
      <c r="G268" s="51"/>
      <c r="H268" s="51"/>
      <c r="I268" s="51"/>
      <c r="J268" s="51"/>
      <c r="K268" s="51"/>
      <c r="L268" s="51"/>
      <c r="M268" s="52"/>
      <c r="N268" s="52"/>
      <c r="O268" s="52"/>
      <c r="P268" s="51" t="s">
        <v>50</v>
      </c>
      <c r="Q268" s="53"/>
      <c r="R268" s="53"/>
      <c r="S268" s="54"/>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v>1</v>
      </c>
      <c r="DL268" s="51">
        <f t="shared" si="513"/>
        <v>0</v>
      </c>
      <c r="DM268" s="55">
        <f t="shared" si="530"/>
        <v>0</v>
      </c>
      <c r="DN268" s="55"/>
      <c r="DO268" s="55">
        <f t="shared" si="531"/>
        <v>0</v>
      </c>
      <c r="DP268" s="55"/>
      <c r="DQ268" s="55">
        <f t="shared" si="532"/>
        <v>0</v>
      </c>
      <c r="DR268" s="55"/>
      <c r="DS268" s="56">
        <f t="shared" si="533"/>
        <v>4.5662100456621002E-2</v>
      </c>
      <c r="DT268" s="56"/>
    </row>
    <row r="269" spans="1:124" ht="15.75" hidden="1" customHeight="1" x14ac:dyDescent="0.25">
      <c r="A269" s="51" t="s">
        <v>47</v>
      </c>
      <c r="B269" s="51" t="s">
        <v>132</v>
      </c>
      <c r="C269" s="51" t="s">
        <v>134</v>
      </c>
      <c r="D269" s="51"/>
      <c r="E269" s="51"/>
      <c r="F269" s="51"/>
      <c r="G269" s="51"/>
      <c r="H269" s="51"/>
      <c r="I269" s="51"/>
      <c r="J269" s="51"/>
      <c r="K269" s="51"/>
      <c r="L269" s="51"/>
      <c r="M269" s="52"/>
      <c r="N269" s="52"/>
      <c r="O269" s="52"/>
      <c r="P269" s="51" t="s">
        <v>51</v>
      </c>
      <c r="Q269" s="53"/>
      <c r="R269" s="53"/>
      <c r="S269" s="54"/>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v>1</v>
      </c>
      <c r="DL269" s="51">
        <f t="shared" si="513"/>
        <v>0</v>
      </c>
      <c r="DM269" s="55"/>
      <c r="DN269" s="55">
        <f t="shared" ref="DN269:DN270" si="534">DL269/DK269</f>
        <v>0</v>
      </c>
      <c r="DO269" s="55"/>
      <c r="DP269" s="55">
        <f t="shared" ref="DP269:DP270" si="535">AVERAGE(DN$269:DN$270)</f>
        <v>0</v>
      </c>
      <c r="DQ269" s="55"/>
      <c r="DR269" s="55">
        <f t="shared" ref="DR269:DR270" si="536">AVERAGE(DN$263:DN$294)</f>
        <v>0</v>
      </c>
      <c r="DS269" s="56"/>
      <c r="DT269" s="56">
        <f t="shared" ref="DT269:DT270" si="537">AVERAGE(DN$3:DN$435)</f>
        <v>2.336448598130841E-2</v>
      </c>
    </row>
    <row r="270" spans="1:124" ht="15.75" hidden="1" customHeight="1" x14ac:dyDescent="0.25">
      <c r="A270" s="51" t="s">
        <v>47</v>
      </c>
      <c r="B270" s="51" t="s">
        <v>132</v>
      </c>
      <c r="C270" s="51" t="s">
        <v>134</v>
      </c>
      <c r="D270" s="51"/>
      <c r="E270" s="51"/>
      <c r="F270" s="51"/>
      <c r="G270" s="51"/>
      <c r="H270" s="51"/>
      <c r="I270" s="51"/>
      <c r="J270" s="51"/>
      <c r="K270" s="51"/>
      <c r="L270" s="51"/>
      <c r="M270" s="52"/>
      <c r="N270" s="52"/>
      <c r="O270" s="52"/>
      <c r="P270" s="51" t="s">
        <v>51</v>
      </c>
      <c r="Q270" s="53"/>
      <c r="R270" s="53"/>
      <c r="S270" s="54"/>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v>1</v>
      </c>
      <c r="DL270" s="51">
        <f t="shared" si="513"/>
        <v>0</v>
      </c>
      <c r="DM270" s="55"/>
      <c r="DN270" s="55">
        <f t="shared" si="534"/>
        <v>0</v>
      </c>
      <c r="DO270" s="55"/>
      <c r="DP270" s="55">
        <f t="shared" si="535"/>
        <v>0</v>
      </c>
      <c r="DQ270" s="55"/>
      <c r="DR270" s="55">
        <f t="shared" si="536"/>
        <v>0</v>
      </c>
      <c r="DS270" s="56"/>
      <c r="DT270" s="56">
        <f t="shared" si="537"/>
        <v>2.336448598130841E-2</v>
      </c>
    </row>
    <row r="271" spans="1:124" ht="15.75" hidden="1" customHeight="1" x14ac:dyDescent="0.25">
      <c r="A271" s="51" t="s">
        <v>47</v>
      </c>
      <c r="B271" s="51" t="s">
        <v>132</v>
      </c>
      <c r="C271" s="51" t="s">
        <v>135</v>
      </c>
      <c r="D271" s="51"/>
      <c r="E271" s="51"/>
      <c r="F271" s="51"/>
      <c r="G271" s="51"/>
      <c r="H271" s="51"/>
      <c r="I271" s="51"/>
      <c r="J271" s="51"/>
      <c r="K271" s="51"/>
      <c r="L271" s="51"/>
      <c r="M271" s="52"/>
      <c r="N271" s="52"/>
      <c r="O271" s="52"/>
      <c r="P271" s="51" t="s">
        <v>50</v>
      </c>
      <c r="Q271" s="53"/>
      <c r="R271" s="53"/>
      <c r="S271" s="54"/>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v>1</v>
      </c>
      <c r="DL271" s="51">
        <f t="shared" si="513"/>
        <v>0</v>
      </c>
      <c r="DM271" s="55">
        <f t="shared" ref="DM271:DM272" si="538">DL271/DK271</f>
        <v>0</v>
      </c>
      <c r="DN271" s="55"/>
      <c r="DO271" s="55">
        <f t="shared" ref="DO271:DO272" si="539">AVERAGE(DM$271:DM$272)</f>
        <v>0</v>
      </c>
      <c r="DP271" s="55"/>
      <c r="DQ271" s="55">
        <f t="shared" ref="DQ271:DQ272" si="540">AVERAGE(DM$263:DM$294)</f>
        <v>0</v>
      </c>
      <c r="DR271" s="55"/>
      <c r="DS271" s="56">
        <f t="shared" ref="DS271:DS272" si="541">AVERAGE(DM$3:DM$435)</f>
        <v>4.5662100456621002E-2</v>
      </c>
      <c r="DT271" s="56"/>
    </row>
    <row r="272" spans="1:124" ht="15.75" hidden="1" customHeight="1" x14ac:dyDescent="0.25">
      <c r="A272" s="51" t="s">
        <v>47</v>
      </c>
      <c r="B272" s="51" t="s">
        <v>132</v>
      </c>
      <c r="C272" s="51" t="s">
        <v>135</v>
      </c>
      <c r="D272" s="51"/>
      <c r="E272" s="51"/>
      <c r="F272" s="51"/>
      <c r="G272" s="51"/>
      <c r="H272" s="51"/>
      <c r="I272" s="51"/>
      <c r="J272" s="51"/>
      <c r="K272" s="51"/>
      <c r="L272" s="51"/>
      <c r="M272" s="52"/>
      <c r="N272" s="52"/>
      <c r="O272" s="52"/>
      <c r="P272" s="51" t="s">
        <v>50</v>
      </c>
      <c r="Q272" s="53"/>
      <c r="R272" s="53"/>
      <c r="S272" s="54"/>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v>1</v>
      </c>
      <c r="DL272" s="51">
        <f t="shared" si="513"/>
        <v>0</v>
      </c>
      <c r="DM272" s="55">
        <f t="shared" si="538"/>
        <v>0</v>
      </c>
      <c r="DN272" s="55"/>
      <c r="DO272" s="55">
        <f t="shared" si="539"/>
        <v>0</v>
      </c>
      <c r="DP272" s="55"/>
      <c r="DQ272" s="55">
        <f t="shared" si="540"/>
        <v>0</v>
      </c>
      <c r="DR272" s="55"/>
      <c r="DS272" s="56">
        <f t="shared" si="541"/>
        <v>4.5662100456621002E-2</v>
      </c>
      <c r="DT272" s="56"/>
    </row>
    <row r="273" spans="1:124" ht="15.75" hidden="1" customHeight="1" x14ac:dyDescent="0.25">
      <c r="A273" s="51" t="s">
        <v>47</v>
      </c>
      <c r="B273" s="51" t="s">
        <v>132</v>
      </c>
      <c r="C273" s="51" t="s">
        <v>135</v>
      </c>
      <c r="D273" s="51"/>
      <c r="E273" s="51"/>
      <c r="F273" s="51"/>
      <c r="G273" s="51"/>
      <c r="H273" s="51"/>
      <c r="I273" s="51"/>
      <c r="J273" s="51"/>
      <c r="K273" s="51"/>
      <c r="L273" s="51"/>
      <c r="M273" s="52"/>
      <c r="N273" s="52"/>
      <c r="O273" s="52"/>
      <c r="P273" s="51" t="s">
        <v>51</v>
      </c>
      <c r="Q273" s="53"/>
      <c r="R273" s="53"/>
      <c r="S273" s="54"/>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v>1</v>
      </c>
      <c r="DL273" s="51">
        <f t="shared" si="513"/>
        <v>0</v>
      </c>
      <c r="DM273" s="55"/>
      <c r="DN273" s="55">
        <f t="shared" ref="DN273:DN274" si="542">DL273/DK273</f>
        <v>0</v>
      </c>
      <c r="DO273" s="55"/>
      <c r="DP273" s="55">
        <f t="shared" ref="DP273:DP274" si="543">AVERAGE(DN$273:DN$274)</f>
        <v>0</v>
      </c>
      <c r="DQ273" s="55"/>
      <c r="DR273" s="55">
        <f t="shared" ref="DR273:DR274" si="544">AVERAGE(DN$263:DN$294)</f>
        <v>0</v>
      </c>
      <c r="DS273" s="56"/>
      <c r="DT273" s="56">
        <f t="shared" ref="DT273:DT274" si="545">AVERAGE(DN$3:DN$435)</f>
        <v>2.336448598130841E-2</v>
      </c>
    </row>
    <row r="274" spans="1:124" ht="15.75" hidden="1" customHeight="1" x14ac:dyDescent="0.25">
      <c r="A274" s="51" t="s">
        <v>47</v>
      </c>
      <c r="B274" s="51" t="s">
        <v>132</v>
      </c>
      <c r="C274" s="51" t="s">
        <v>135</v>
      </c>
      <c r="D274" s="51"/>
      <c r="E274" s="51"/>
      <c r="F274" s="51"/>
      <c r="G274" s="51"/>
      <c r="H274" s="51"/>
      <c r="I274" s="51"/>
      <c r="J274" s="51"/>
      <c r="K274" s="51"/>
      <c r="L274" s="51"/>
      <c r="M274" s="52"/>
      <c r="N274" s="52"/>
      <c r="O274" s="52"/>
      <c r="P274" s="51" t="s">
        <v>51</v>
      </c>
      <c r="Q274" s="53"/>
      <c r="R274" s="53"/>
      <c r="S274" s="54"/>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v>1</v>
      </c>
      <c r="DL274" s="51">
        <f t="shared" si="513"/>
        <v>0</v>
      </c>
      <c r="DM274" s="55"/>
      <c r="DN274" s="55">
        <f t="shared" si="542"/>
        <v>0</v>
      </c>
      <c r="DO274" s="55"/>
      <c r="DP274" s="55">
        <f t="shared" si="543"/>
        <v>0</v>
      </c>
      <c r="DQ274" s="55"/>
      <c r="DR274" s="55">
        <f t="shared" si="544"/>
        <v>0</v>
      </c>
      <c r="DS274" s="56"/>
      <c r="DT274" s="56">
        <f t="shared" si="545"/>
        <v>2.336448598130841E-2</v>
      </c>
    </row>
    <row r="275" spans="1:124" ht="15.75" hidden="1" customHeight="1" x14ac:dyDescent="0.25">
      <c r="A275" s="51" t="s">
        <v>47</v>
      </c>
      <c r="B275" s="51" t="s">
        <v>132</v>
      </c>
      <c r="C275" s="51" t="s">
        <v>136</v>
      </c>
      <c r="D275" s="51"/>
      <c r="E275" s="51"/>
      <c r="F275" s="51"/>
      <c r="G275" s="51"/>
      <c r="H275" s="51"/>
      <c r="I275" s="51"/>
      <c r="J275" s="51"/>
      <c r="K275" s="51"/>
      <c r="L275" s="51"/>
      <c r="M275" s="52"/>
      <c r="N275" s="52"/>
      <c r="O275" s="52"/>
      <c r="P275" s="51" t="s">
        <v>50</v>
      </c>
      <c r="Q275" s="53"/>
      <c r="R275" s="53"/>
      <c r="S275" s="54"/>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v>1</v>
      </c>
      <c r="DL275" s="51">
        <f t="shared" si="513"/>
        <v>0</v>
      </c>
      <c r="DM275" s="55">
        <f t="shared" ref="DM275:DM276" si="546">DL275/DK275</f>
        <v>0</v>
      </c>
      <c r="DN275" s="55"/>
      <c r="DO275" s="55">
        <f t="shared" ref="DO275:DO276" si="547">AVERAGE(DM$275:DM$276)</f>
        <v>0</v>
      </c>
      <c r="DP275" s="55"/>
      <c r="DQ275" s="55">
        <f t="shared" ref="DQ275:DQ276" si="548">AVERAGE(DM$263:DM$294)</f>
        <v>0</v>
      </c>
      <c r="DR275" s="55"/>
      <c r="DS275" s="56">
        <f t="shared" ref="DS275:DS276" si="549">AVERAGE(DM$3:DM$435)</f>
        <v>4.5662100456621002E-2</v>
      </c>
      <c r="DT275" s="56"/>
    </row>
    <row r="276" spans="1:124" ht="15.75" hidden="1" customHeight="1" x14ac:dyDescent="0.25">
      <c r="A276" s="51" t="s">
        <v>47</v>
      </c>
      <c r="B276" s="51" t="s">
        <v>132</v>
      </c>
      <c r="C276" s="51" t="s">
        <v>136</v>
      </c>
      <c r="D276" s="51"/>
      <c r="E276" s="51"/>
      <c r="F276" s="51"/>
      <c r="G276" s="51"/>
      <c r="H276" s="51"/>
      <c r="I276" s="51"/>
      <c r="J276" s="51"/>
      <c r="K276" s="51"/>
      <c r="L276" s="51"/>
      <c r="M276" s="52"/>
      <c r="N276" s="52"/>
      <c r="O276" s="52"/>
      <c r="P276" s="51" t="s">
        <v>50</v>
      </c>
      <c r="Q276" s="53"/>
      <c r="R276" s="53"/>
      <c r="S276" s="54"/>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v>1</v>
      </c>
      <c r="DL276" s="51">
        <f t="shared" si="513"/>
        <v>0</v>
      </c>
      <c r="DM276" s="55">
        <f t="shared" si="546"/>
        <v>0</v>
      </c>
      <c r="DN276" s="55"/>
      <c r="DO276" s="55">
        <f t="shared" si="547"/>
        <v>0</v>
      </c>
      <c r="DP276" s="55"/>
      <c r="DQ276" s="55">
        <f t="shared" si="548"/>
        <v>0</v>
      </c>
      <c r="DR276" s="55"/>
      <c r="DS276" s="56">
        <f t="shared" si="549"/>
        <v>4.5662100456621002E-2</v>
      </c>
      <c r="DT276" s="56"/>
    </row>
    <row r="277" spans="1:124" ht="15.75" hidden="1" customHeight="1" x14ac:dyDescent="0.25">
      <c r="A277" s="51" t="s">
        <v>47</v>
      </c>
      <c r="B277" s="51" t="s">
        <v>132</v>
      </c>
      <c r="C277" s="51" t="s">
        <v>136</v>
      </c>
      <c r="D277" s="51"/>
      <c r="E277" s="51"/>
      <c r="F277" s="51"/>
      <c r="G277" s="51"/>
      <c r="H277" s="51"/>
      <c r="I277" s="51"/>
      <c r="J277" s="51"/>
      <c r="K277" s="51"/>
      <c r="L277" s="51"/>
      <c r="M277" s="52"/>
      <c r="N277" s="52"/>
      <c r="O277" s="52"/>
      <c r="P277" s="51" t="s">
        <v>51</v>
      </c>
      <c r="Q277" s="53"/>
      <c r="R277" s="53"/>
      <c r="S277" s="54"/>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v>1</v>
      </c>
      <c r="DL277" s="51">
        <f t="shared" si="513"/>
        <v>0</v>
      </c>
      <c r="DM277" s="55"/>
      <c r="DN277" s="55">
        <f t="shared" ref="DN277:DN278" si="550">DL277/DK277</f>
        <v>0</v>
      </c>
      <c r="DO277" s="55"/>
      <c r="DP277" s="55">
        <f t="shared" ref="DP277:DP278" si="551">AVERAGE(DN$277:DN$278)</f>
        <v>0</v>
      </c>
      <c r="DQ277" s="55"/>
      <c r="DR277" s="55">
        <f t="shared" ref="DR277:DR278" si="552">AVERAGE(DN$263:DN$294)</f>
        <v>0</v>
      </c>
      <c r="DS277" s="56"/>
      <c r="DT277" s="56">
        <f t="shared" ref="DT277:DT278" si="553">AVERAGE(DN$3:DN$435)</f>
        <v>2.336448598130841E-2</v>
      </c>
    </row>
    <row r="278" spans="1:124" ht="15.75" hidden="1" customHeight="1" x14ac:dyDescent="0.25">
      <c r="A278" s="51" t="s">
        <v>47</v>
      </c>
      <c r="B278" s="51" t="s">
        <v>132</v>
      </c>
      <c r="C278" s="51" t="s">
        <v>136</v>
      </c>
      <c r="D278" s="51"/>
      <c r="E278" s="51"/>
      <c r="F278" s="51"/>
      <c r="G278" s="51"/>
      <c r="H278" s="51"/>
      <c r="I278" s="51"/>
      <c r="J278" s="51"/>
      <c r="K278" s="51"/>
      <c r="L278" s="51"/>
      <c r="M278" s="52"/>
      <c r="N278" s="52"/>
      <c r="O278" s="52"/>
      <c r="P278" s="51" t="s">
        <v>51</v>
      </c>
      <c r="Q278" s="53"/>
      <c r="R278" s="53"/>
      <c r="S278" s="54"/>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v>1</v>
      </c>
      <c r="DL278" s="51">
        <f t="shared" si="513"/>
        <v>0</v>
      </c>
      <c r="DM278" s="55"/>
      <c r="DN278" s="55">
        <f t="shared" si="550"/>
        <v>0</v>
      </c>
      <c r="DO278" s="55"/>
      <c r="DP278" s="55">
        <f t="shared" si="551"/>
        <v>0</v>
      </c>
      <c r="DQ278" s="55"/>
      <c r="DR278" s="55">
        <f t="shared" si="552"/>
        <v>0</v>
      </c>
      <c r="DS278" s="56"/>
      <c r="DT278" s="56">
        <f t="shared" si="553"/>
        <v>2.336448598130841E-2</v>
      </c>
    </row>
    <row r="279" spans="1:124" ht="15.75" hidden="1" customHeight="1" x14ac:dyDescent="0.25">
      <c r="A279" s="51" t="s">
        <v>47</v>
      </c>
      <c r="B279" s="51" t="s">
        <v>132</v>
      </c>
      <c r="C279" s="51" t="s">
        <v>137</v>
      </c>
      <c r="D279" s="51"/>
      <c r="E279" s="51"/>
      <c r="F279" s="51"/>
      <c r="G279" s="51"/>
      <c r="H279" s="51"/>
      <c r="I279" s="51"/>
      <c r="J279" s="51"/>
      <c r="K279" s="51"/>
      <c r="L279" s="51"/>
      <c r="M279" s="52"/>
      <c r="N279" s="52"/>
      <c r="O279" s="52"/>
      <c r="P279" s="51" t="s">
        <v>50</v>
      </c>
      <c r="Q279" s="53"/>
      <c r="R279" s="53"/>
      <c r="S279" s="54"/>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v>1</v>
      </c>
      <c r="DL279" s="51">
        <f t="shared" si="513"/>
        <v>0</v>
      </c>
      <c r="DM279" s="55">
        <f t="shared" ref="DM279:DM280" si="554">DL279/DK279</f>
        <v>0</v>
      </c>
      <c r="DN279" s="55"/>
      <c r="DO279" s="55">
        <f t="shared" ref="DO279:DO280" si="555">AVERAGE(DM$279:DM$280)</f>
        <v>0</v>
      </c>
      <c r="DP279" s="55"/>
      <c r="DQ279" s="55">
        <f t="shared" ref="DQ279:DQ280" si="556">AVERAGE(DM$263:DM$294)</f>
        <v>0</v>
      </c>
      <c r="DR279" s="55"/>
      <c r="DS279" s="56">
        <f t="shared" ref="DS279:DS280" si="557">AVERAGE(DM$3:DM$435)</f>
        <v>4.5662100456621002E-2</v>
      </c>
      <c r="DT279" s="56"/>
    </row>
    <row r="280" spans="1:124" ht="15.75" hidden="1" customHeight="1" x14ac:dyDescent="0.25">
      <c r="A280" s="51" t="s">
        <v>47</v>
      </c>
      <c r="B280" s="51" t="s">
        <v>132</v>
      </c>
      <c r="C280" s="51" t="s">
        <v>137</v>
      </c>
      <c r="D280" s="51"/>
      <c r="E280" s="51"/>
      <c r="F280" s="51"/>
      <c r="G280" s="51"/>
      <c r="H280" s="51"/>
      <c r="I280" s="51"/>
      <c r="J280" s="51"/>
      <c r="K280" s="51"/>
      <c r="L280" s="51"/>
      <c r="M280" s="52"/>
      <c r="N280" s="52"/>
      <c r="O280" s="52"/>
      <c r="P280" s="51" t="s">
        <v>50</v>
      </c>
      <c r="Q280" s="53"/>
      <c r="R280" s="53"/>
      <c r="S280" s="54"/>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v>1</v>
      </c>
      <c r="DL280" s="51">
        <f t="shared" si="513"/>
        <v>0</v>
      </c>
      <c r="DM280" s="55">
        <f t="shared" si="554"/>
        <v>0</v>
      </c>
      <c r="DN280" s="55"/>
      <c r="DO280" s="55">
        <f t="shared" si="555"/>
        <v>0</v>
      </c>
      <c r="DP280" s="55"/>
      <c r="DQ280" s="55">
        <f t="shared" si="556"/>
        <v>0</v>
      </c>
      <c r="DR280" s="55"/>
      <c r="DS280" s="56">
        <f t="shared" si="557"/>
        <v>4.5662100456621002E-2</v>
      </c>
      <c r="DT280" s="56"/>
    </row>
    <row r="281" spans="1:124" ht="15.75" hidden="1" customHeight="1" x14ac:dyDescent="0.25">
      <c r="A281" s="51" t="s">
        <v>47</v>
      </c>
      <c r="B281" s="51" t="s">
        <v>132</v>
      </c>
      <c r="C281" s="51" t="s">
        <v>137</v>
      </c>
      <c r="D281" s="51"/>
      <c r="E281" s="51"/>
      <c r="F281" s="51"/>
      <c r="G281" s="51"/>
      <c r="H281" s="51"/>
      <c r="I281" s="51"/>
      <c r="J281" s="51"/>
      <c r="K281" s="51"/>
      <c r="L281" s="51"/>
      <c r="M281" s="52"/>
      <c r="N281" s="52"/>
      <c r="O281" s="52"/>
      <c r="P281" s="51" t="s">
        <v>51</v>
      </c>
      <c r="Q281" s="53"/>
      <c r="R281" s="53"/>
      <c r="S281" s="54"/>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v>1</v>
      </c>
      <c r="DL281" s="51">
        <f t="shared" si="513"/>
        <v>0</v>
      </c>
      <c r="DM281" s="55"/>
      <c r="DN281" s="55">
        <f t="shared" ref="DN281:DN282" si="558">DL281/DK281</f>
        <v>0</v>
      </c>
      <c r="DO281" s="55"/>
      <c r="DP281" s="55">
        <f t="shared" ref="DP281:DP282" si="559">AVERAGE(DN$281:DN$282)</f>
        <v>0</v>
      </c>
      <c r="DQ281" s="55"/>
      <c r="DR281" s="55">
        <f t="shared" ref="DR281:DR282" si="560">AVERAGE(DN$263:DN$294)</f>
        <v>0</v>
      </c>
      <c r="DS281" s="56"/>
      <c r="DT281" s="56">
        <f t="shared" ref="DT281:DT282" si="561">AVERAGE(DN$3:DN$435)</f>
        <v>2.336448598130841E-2</v>
      </c>
    </row>
    <row r="282" spans="1:124" ht="15.75" hidden="1" customHeight="1" x14ac:dyDescent="0.25">
      <c r="A282" s="51" t="s">
        <v>47</v>
      </c>
      <c r="B282" s="51" t="s">
        <v>132</v>
      </c>
      <c r="C282" s="51" t="s">
        <v>137</v>
      </c>
      <c r="D282" s="51"/>
      <c r="E282" s="51"/>
      <c r="F282" s="51"/>
      <c r="G282" s="51"/>
      <c r="H282" s="51"/>
      <c r="I282" s="51"/>
      <c r="J282" s="51"/>
      <c r="K282" s="51"/>
      <c r="L282" s="51"/>
      <c r="M282" s="52"/>
      <c r="N282" s="52"/>
      <c r="O282" s="52"/>
      <c r="P282" s="51" t="s">
        <v>51</v>
      </c>
      <c r="Q282" s="53"/>
      <c r="R282" s="53"/>
      <c r="S282" s="54"/>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v>1</v>
      </c>
      <c r="DL282" s="51">
        <f t="shared" si="513"/>
        <v>0</v>
      </c>
      <c r="DM282" s="55"/>
      <c r="DN282" s="55">
        <f t="shared" si="558"/>
        <v>0</v>
      </c>
      <c r="DO282" s="55"/>
      <c r="DP282" s="55">
        <f t="shared" si="559"/>
        <v>0</v>
      </c>
      <c r="DQ282" s="55"/>
      <c r="DR282" s="55">
        <f t="shared" si="560"/>
        <v>0</v>
      </c>
      <c r="DS282" s="56"/>
      <c r="DT282" s="56">
        <f t="shared" si="561"/>
        <v>2.336448598130841E-2</v>
      </c>
    </row>
    <row r="283" spans="1:124" ht="15.75" hidden="1" customHeight="1" x14ac:dyDescent="0.25">
      <c r="A283" s="51" t="s">
        <v>47</v>
      </c>
      <c r="B283" s="51" t="s">
        <v>132</v>
      </c>
      <c r="C283" s="51" t="s">
        <v>138</v>
      </c>
      <c r="D283" s="51"/>
      <c r="E283" s="51"/>
      <c r="F283" s="51"/>
      <c r="G283" s="51"/>
      <c r="H283" s="51"/>
      <c r="I283" s="51"/>
      <c r="J283" s="51"/>
      <c r="K283" s="51"/>
      <c r="L283" s="51"/>
      <c r="M283" s="52"/>
      <c r="N283" s="52"/>
      <c r="O283" s="52"/>
      <c r="P283" s="51" t="s">
        <v>50</v>
      </c>
      <c r="Q283" s="53"/>
      <c r="R283" s="53"/>
      <c r="S283" s="54"/>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v>1</v>
      </c>
      <c r="DL283" s="51">
        <f t="shared" si="513"/>
        <v>0</v>
      </c>
      <c r="DM283" s="55">
        <f t="shared" ref="DM283:DM284" si="562">DL283/DK283</f>
        <v>0</v>
      </c>
      <c r="DN283" s="55"/>
      <c r="DO283" s="55">
        <f t="shared" ref="DO283:DO284" si="563">AVERAGE(DM$283:DM$284)</f>
        <v>0</v>
      </c>
      <c r="DP283" s="55"/>
      <c r="DQ283" s="55">
        <f t="shared" ref="DQ283:DQ284" si="564">AVERAGE(DM$263:DM$294)</f>
        <v>0</v>
      </c>
      <c r="DR283" s="55"/>
      <c r="DS283" s="56">
        <f t="shared" ref="DS283:DS284" si="565">AVERAGE(DM$3:DM$435)</f>
        <v>4.5662100456621002E-2</v>
      </c>
      <c r="DT283" s="56"/>
    </row>
    <row r="284" spans="1:124" ht="15.75" hidden="1" customHeight="1" x14ac:dyDescent="0.25">
      <c r="A284" s="51" t="s">
        <v>47</v>
      </c>
      <c r="B284" s="51" t="s">
        <v>132</v>
      </c>
      <c r="C284" s="51" t="s">
        <v>138</v>
      </c>
      <c r="D284" s="51"/>
      <c r="E284" s="51"/>
      <c r="F284" s="51"/>
      <c r="G284" s="51"/>
      <c r="H284" s="51"/>
      <c r="I284" s="51"/>
      <c r="J284" s="51"/>
      <c r="K284" s="51"/>
      <c r="L284" s="51"/>
      <c r="M284" s="52"/>
      <c r="N284" s="52"/>
      <c r="O284" s="52"/>
      <c r="P284" s="51" t="s">
        <v>50</v>
      </c>
      <c r="Q284" s="53"/>
      <c r="R284" s="53"/>
      <c r="S284" s="54"/>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v>1</v>
      </c>
      <c r="DL284" s="51">
        <f t="shared" si="513"/>
        <v>0</v>
      </c>
      <c r="DM284" s="55">
        <f t="shared" si="562"/>
        <v>0</v>
      </c>
      <c r="DN284" s="55"/>
      <c r="DO284" s="55">
        <f t="shared" si="563"/>
        <v>0</v>
      </c>
      <c r="DP284" s="55"/>
      <c r="DQ284" s="55">
        <f t="shared" si="564"/>
        <v>0</v>
      </c>
      <c r="DR284" s="55"/>
      <c r="DS284" s="56">
        <f t="shared" si="565"/>
        <v>4.5662100456621002E-2</v>
      </c>
      <c r="DT284" s="56"/>
    </row>
    <row r="285" spans="1:124" ht="15.75" hidden="1" customHeight="1" x14ac:dyDescent="0.25">
      <c r="A285" s="51" t="s">
        <v>47</v>
      </c>
      <c r="B285" s="51" t="s">
        <v>132</v>
      </c>
      <c r="C285" s="51" t="s">
        <v>138</v>
      </c>
      <c r="D285" s="51"/>
      <c r="E285" s="51"/>
      <c r="F285" s="51"/>
      <c r="G285" s="51"/>
      <c r="H285" s="51"/>
      <c r="I285" s="51"/>
      <c r="J285" s="51"/>
      <c r="K285" s="51"/>
      <c r="L285" s="51"/>
      <c r="M285" s="52"/>
      <c r="N285" s="52"/>
      <c r="O285" s="52"/>
      <c r="P285" s="51" t="s">
        <v>51</v>
      </c>
      <c r="Q285" s="53"/>
      <c r="R285" s="53"/>
      <c r="S285" s="54"/>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v>1</v>
      </c>
      <c r="DL285" s="51">
        <f t="shared" si="513"/>
        <v>0</v>
      </c>
      <c r="DM285" s="55"/>
      <c r="DN285" s="55">
        <f t="shared" ref="DN285:DN286" si="566">DL285/DK285</f>
        <v>0</v>
      </c>
      <c r="DO285" s="55"/>
      <c r="DP285" s="55">
        <f t="shared" ref="DP285:DP286" si="567">AVERAGE(DN$285:DN$286)</f>
        <v>0</v>
      </c>
      <c r="DQ285" s="55"/>
      <c r="DR285" s="55">
        <f t="shared" ref="DR285:DR286" si="568">AVERAGE(DN$263:DN$294)</f>
        <v>0</v>
      </c>
      <c r="DS285" s="56"/>
      <c r="DT285" s="56">
        <f t="shared" ref="DT285:DT286" si="569">AVERAGE(DN$3:DN$435)</f>
        <v>2.336448598130841E-2</v>
      </c>
    </row>
    <row r="286" spans="1:124" ht="15.75" hidden="1" customHeight="1" x14ac:dyDescent="0.25">
      <c r="A286" s="51" t="s">
        <v>47</v>
      </c>
      <c r="B286" s="51" t="s">
        <v>132</v>
      </c>
      <c r="C286" s="51" t="s">
        <v>138</v>
      </c>
      <c r="D286" s="51"/>
      <c r="E286" s="51"/>
      <c r="F286" s="51"/>
      <c r="G286" s="51"/>
      <c r="H286" s="51"/>
      <c r="I286" s="51"/>
      <c r="J286" s="51"/>
      <c r="K286" s="51"/>
      <c r="L286" s="51"/>
      <c r="M286" s="52"/>
      <c r="N286" s="52"/>
      <c r="O286" s="52"/>
      <c r="P286" s="51" t="s">
        <v>51</v>
      </c>
      <c r="Q286" s="53"/>
      <c r="R286" s="53"/>
      <c r="S286" s="54"/>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v>1</v>
      </c>
      <c r="DL286" s="51">
        <f t="shared" si="513"/>
        <v>0</v>
      </c>
      <c r="DM286" s="55"/>
      <c r="DN286" s="55">
        <f t="shared" si="566"/>
        <v>0</v>
      </c>
      <c r="DO286" s="55"/>
      <c r="DP286" s="55">
        <f t="shared" si="567"/>
        <v>0</v>
      </c>
      <c r="DQ286" s="55"/>
      <c r="DR286" s="55">
        <f t="shared" si="568"/>
        <v>0</v>
      </c>
      <c r="DS286" s="56"/>
      <c r="DT286" s="56">
        <f t="shared" si="569"/>
        <v>2.336448598130841E-2</v>
      </c>
    </row>
    <row r="287" spans="1:124" ht="15.75" hidden="1" customHeight="1" x14ac:dyDescent="0.25">
      <c r="A287" s="51" t="s">
        <v>47</v>
      </c>
      <c r="B287" s="51" t="s">
        <v>132</v>
      </c>
      <c r="C287" s="51" t="s">
        <v>139</v>
      </c>
      <c r="D287" s="51"/>
      <c r="E287" s="51"/>
      <c r="F287" s="51"/>
      <c r="G287" s="51"/>
      <c r="H287" s="51"/>
      <c r="I287" s="51"/>
      <c r="J287" s="51"/>
      <c r="K287" s="51"/>
      <c r="L287" s="51"/>
      <c r="M287" s="52"/>
      <c r="N287" s="52"/>
      <c r="O287" s="52"/>
      <c r="P287" s="51" t="s">
        <v>50</v>
      </c>
      <c r="Q287" s="53"/>
      <c r="R287" s="53"/>
      <c r="S287" s="54"/>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v>1</v>
      </c>
      <c r="DL287" s="51">
        <f t="shared" si="513"/>
        <v>0</v>
      </c>
      <c r="DM287" s="55">
        <f t="shared" ref="DM287:DM288" si="570">DL287/DK287</f>
        <v>0</v>
      </c>
      <c r="DN287" s="55"/>
      <c r="DO287" s="55">
        <f t="shared" ref="DO287:DO288" si="571">AVERAGE(DM$287:DM$288)</f>
        <v>0</v>
      </c>
      <c r="DP287" s="55"/>
      <c r="DQ287" s="55">
        <f t="shared" ref="DQ287:DQ288" si="572">AVERAGE(DM$263:DM$294)</f>
        <v>0</v>
      </c>
      <c r="DR287" s="55"/>
      <c r="DS287" s="56">
        <f t="shared" ref="DS287:DS288" si="573">AVERAGE(DM$3:DM$435)</f>
        <v>4.5662100456621002E-2</v>
      </c>
      <c r="DT287" s="56"/>
    </row>
    <row r="288" spans="1:124" ht="15.75" hidden="1" customHeight="1" x14ac:dyDescent="0.25">
      <c r="A288" s="51" t="s">
        <v>47</v>
      </c>
      <c r="B288" s="51" t="s">
        <v>132</v>
      </c>
      <c r="C288" s="51" t="s">
        <v>139</v>
      </c>
      <c r="D288" s="51"/>
      <c r="E288" s="51"/>
      <c r="F288" s="51"/>
      <c r="G288" s="51"/>
      <c r="H288" s="51"/>
      <c r="I288" s="51"/>
      <c r="J288" s="51"/>
      <c r="K288" s="51"/>
      <c r="L288" s="51"/>
      <c r="M288" s="52"/>
      <c r="N288" s="52"/>
      <c r="O288" s="52"/>
      <c r="P288" s="51" t="s">
        <v>50</v>
      </c>
      <c r="Q288" s="53"/>
      <c r="R288" s="53"/>
      <c r="S288" s="54"/>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v>1</v>
      </c>
      <c r="DL288" s="51">
        <f t="shared" si="513"/>
        <v>0</v>
      </c>
      <c r="DM288" s="55">
        <f t="shared" si="570"/>
        <v>0</v>
      </c>
      <c r="DN288" s="55"/>
      <c r="DO288" s="55">
        <f t="shared" si="571"/>
        <v>0</v>
      </c>
      <c r="DP288" s="55"/>
      <c r="DQ288" s="55">
        <f t="shared" si="572"/>
        <v>0</v>
      </c>
      <c r="DR288" s="55"/>
      <c r="DS288" s="56">
        <f t="shared" si="573"/>
        <v>4.5662100456621002E-2</v>
      </c>
      <c r="DT288" s="56"/>
    </row>
    <row r="289" spans="1:124" ht="15.75" hidden="1" customHeight="1" x14ac:dyDescent="0.25">
      <c r="A289" s="51" t="s">
        <v>47</v>
      </c>
      <c r="B289" s="51" t="s">
        <v>132</v>
      </c>
      <c r="C289" s="51" t="s">
        <v>139</v>
      </c>
      <c r="D289" s="51"/>
      <c r="E289" s="51"/>
      <c r="F289" s="51"/>
      <c r="G289" s="51"/>
      <c r="H289" s="51"/>
      <c r="I289" s="51"/>
      <c r="J289" s="51"/>
      <c r="K289" s="51"/>
      <c r="L289" s="51"/>
      <c r="M289" s="52"/>
      <c r="N289" s="52"/>
      <c r="O289" s="52"/>
      <c r="P289" s="51" t="s">
        <v>51</v>
      </c>
      <c r="Q289" s="53"/>
      <c r="R289" s="53"/>
      <c r="S289" s="54"/>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v>1</v>
      </c>
      <c r="DL289" s="51">
        <f t="shared" si="513"/>
        <v>0</v>
      </c>
      <c r="DM289" s="55"/>
      <c r="DN289" s="55">
        <f t="shared" ref="DN289:DN290" si="574">DL289/DK289</f>
        <v>0</v>
      </c>
      <c r="DO289" s="55"/>
      <c r="DP289" s="55">
        <f t="shared" ref="DP289:DP290" si="575">AVERAGE(DN$289:DN$290)</f>
        <v>0</v>
      </c>
      <c r="DQ289" s="55"/>
      <c r="DR289" s="55">
        <f t="shared" ref="DR289:DR290" si="576">AVERAGE(DN$263:DN$294)</f>
        <v>0</v>
      </c>
      <c r="DS289" s="56"/>
      <c r="DT289" s="56">
        <f t="shared" ref="DT289:DT290" si="577">AVERAGE(DN$3:DN$435)</f>
        <v>2.336448598130841E-2</v>
      </c>
    </row>
    <row r="290" spans="1:124" ht="15.75" hidden="1" customHeight="1" x14ac:dyDescent="0.25">
      <c r="A290" s="51" t="s">
        <v>47</v>
      </c>
      <c r="B290" s="51" t="s">
        <v>132</v>
      </c>
      <c r="C290" s="51" t="s">
        <v>139</v>
      </c>
      <c r="D290" s="51"/>
      <c r="E290" s="51"/>
      <c r="F290" s="51"/>
      <c r="G290" s="51"/>
      <c r="H290" s="51"/>
      <c r="I290" s="51"/>
      <c r="J290" s="51"/>
      <c r="K290" s="51"/>
      <c r="L290" s="51"/>
      <c r="M290" s="52"/>
      <c r="N290" s="52"/>
      <c r="O290" s="52"/>
      <c r="P290" s="51" t="s">
        <v>51</v>
      </c>
      <c r="Q290" s="53"/>
      <c r="R290" s="53"/>
      <c r="S290" s="54"/>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v>1</v>
      </c>
      <c r="DL290" s="51">
        <f t="shared" si="513"/>
        <v>0</v>
      </c>
      <c r="DM290" s="55"/>
      <c r="DN290" s="55">
        <f t="shared" si="574"/>
        <v>0</v>
      </c>
      <c r="DO290" s="55"/>
      <c r="DP290" s="55">
        <f t="shared" si="575"/>
        <v>0</v>
      </c>
      <c r="DQ290" s="55"/>
      <c r="DR290" s="55">
        <f t="shared" si="576"/>
        <v>0</v>
      </c>
      <c r="DS290" s="56"/>
      <c r="DT290" s="56">
        <f t="shared" si="577"/>
        <v>2.336448598130841E-2</v>
      </c>
    </row>
    <row r="291" spans="1:124" ht="15.75" hidden="1" customHeight="1" x14ac:dyDescent="0.25">
      <c r="A291" s="51" t="s">
        <v>47</v>
      </c>
      <c r="B291" s="51" t="s">
        <v>132</v>
      </c>
      <c r="C291" s="51" t="s">
        <v>140</v>
      </c>
      <c r="D291" s="51"/>
      <c r="E291" s="51"/>
      <c r="F291" s="51"/>
      <c r="G291" s="51"/>
      <c r="H291" s="51"/>
      <c r="I291" s="51"/>
      <c r="J291" s="51"/>
      <c r="K291" s="51"/>
      <c r="L291" s="51"/>
      <c r="M291" s="52"/>
      <c r="N291" s="52"/>
      <c r="O291" s="52"/>
      <c r="P291" s="51" t="s">
        <v>50</v>
      </c>
      <c r="Q291" s="53"/>
      <c r="R291" s="53"/>
      <c r="S291" s="54"/>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v>1</v>
      </c>
      <c r="DL291" s="51">
        <f t="shared" si="513"/>
        <v>0</v>
      </c>
      <c r="DM291" s="55">
        <f t="shared" ref="DM291:DM292" si="578">DL291/DK291</f>
        <v>0</v>
      </c>
      <c r="DN291" s="55"/>
      <c r="DO291" s="55">
        <f t="shared" ref="DO291:DO292" si="579">AVERAGE(DM$291:DM$292)</f>
        <v>0</v>
      </c>
      <c r="DP291" s="55"/>
      <c r="DQ291" s="55">
        <f t="shared" ref="DQ291:DQ292" si="580">AVERAGE(DM$263:DM$294)</f>
        <v>0</v>
      </c>
      <c r="DR291" s="55"/>
      <c r="DS291" s="56">
        <f t="shared" ref="DS291:DS292" si="581">AVERAGE(DM$3:DM$435)</f>
        <v>4.5662100456621002E-2</v>
      </c>
      <c r="DT291" s="56"/>
    </row>
    <row r="292" spans="1:124" ht="15.75" hidden="1" customHeight="1" x14ac:dyDescent="0.25">
      <c r="A292" s="51" t="s">
        <v>47</v>
      </c>
      <c r="B292" s="51" t="s">
        <v>132</v>
      </c>
      <c r="C292" s="51" t="s">
        <v>140</v>
      </c>
      <c r="D292" s="51"/>
      <c r="E292" s="51"/>
      <c r="F292" s="51"/>
      <c r="G292" s="51"/>
      <c r="H292" s="51"/>
      <c r="I292" s="51"/>
      <c r="J292" s="51"/>
      <c r="K292" s="51"/>
      <c r="L292" s="51"/>
      <c r="M292" s="52"/>
      <c r="N292" s="52"/>
      <c r="O292" s="52"/>
      <c r="P292" s="51" t="s">
        <v>50</v>
      </c>
      <c r="Q292" s="53"/>
      <c r="R292" s="53"/>
      <c r="S292" s="54"/>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v>1</v>
      </c>
      <c r="DL292" s="51">
        <f t="shared" si="513"/>
        <v>0</v>
      </c>
      <c r="DM292" s="55">
        <f t="shared" si="578"/>
        <v>0</v>
      </c>
      <c r="DN292" s="55"/>
      <c r="DO292" s="55">
        <f t="shared" si="579"/>
        <v>0</v>
      </c>
      <c r="DP292" s="55"/>
      <c r="DQ292" s="55">
        <f t="shared" si="580"/>
        <v>0</v>
      </c>
      <c r="DR292" s="55"/>
      <c r="DS292" s="56">
        <f t="shared" si="581"/>
        <v>4.5662100456621002E-2</v>
      </c>
      <c r="DT292" s="56"/>
    </row>
    <row r="293" spans="1:124" ht="15.75" hidden="1" customHeight="1" x14ac:dyDescent="0.25">
      <c r="A293" s="51" t="s">
        <v>47</v>
      </c>
      <c r="B293" s="51" t="s">
        <v>132</v>
      </c>
      <c r="C293" s="51" t="s">
        <v>140</v>
      </c>
      <c r="D293" s="51"/>
      <c r="E293" s="51"/>
      <c r="F293" s="51"/>
      <c r="G293" s="51"/>
      <c r="H293" s="51"/>
      <c r="I293" s="51"/>
      <c r="J293" s="51"/>
      <c r="K293" s="51"/>
      <c r="L293" s="51"/>
      <c r="M293" s="52"/>
      <c r="N293" s="52"/>
      <c r="O293" s="52"/>
      <c r="P293" s="51" t="s">
        <v>51</v>
      </c>
      <c r="Q293" s="53"/>
      <c r="R293" s="53"/>
      <c r="S293" s="54"/>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v>1</v>
      </c>
      <c r="DL293" s="51">
        <f t="shared" si="513"/>
        <v>0</v>
      </c>
      <c r="DM293" s="55"/>
      <c r="DN293" s="55">
        <f t="shared" ref="DN293:DN294" si="582">DL293/DK293</f>
        <v>0</v>
      </c>
      <c r="DO293" s="55"/>
      <c r="DP293" s="55">
        <f t="shared" ref="DP293:DP294" si="583">AVERAGE(DN$293:DN$294)</f>
        <v>0</v>
      </c>
      <c r="DQ293" s="55"/>
      <c r="DR293" s="55">
        <f t="shared" ref="DR293:DR294" si="584">AVERAGE(DN$263:DN$294)</f>
        <v>0</v>
      </c>
      <c r="DS293" s="56"/>
      <c r="DT293" s="56">
        <f t="shared" ref="DT293:DT294" si="585">AVERAGE(DN$3:DN$435)</f>
        <v>2.336448598130841E-2</v>
      </c>
    </row>
    <row r="294" spans="1:124" ht="15.75" hidden="1" customHeight="1" x14ac:dyDescent="0.25">
      <c r="A294" s="51" t="s">
        <v>47</v>
      </c>
      <c r="B294" s="51" t="s">
        <v>132</v>
      </c>
      <c r="C294" s="51" t="s">
        <v>140</v>
      </c>
      <c r="D294" s="51"/>
      <c r="E294" s="51"/>
      <c r="F294" s="51"/>
      <c r="G294" s="51"/>
      <c r="H294" s="51"/>
      <c r="I294" s="51"/>
      <c r="J294" s="51"/>
      <c r="K294" s="51"/>
      <c r="L294" s="51"/>
      <c r="M294" s="52"/>
      <c r="N294" s="52"/>
      <c r="O294" s="52"/>
      <c r="P294" s="51" t="s">
        <v>51</v>
      </c>
      <c r="Q294" s="53"/>
      <c r="R294" s="53"/>
      <c r="S294" s="54"/>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v>1</v>
      </c>
      <c r="DL294" s="51">
        <f t="shared" si="513"/>
        <v>0</v>
      </c>
      <c r="DM294" s="55"/>
      <c r="DN294" s="55">
        <f t="shared" si="582"/>
        <v>0</v>
      </c>
      <c r="DO294" s="55"/>
      <c r="DP294" s="55">
        <f t="shared" si="583"/>
        <v>0</v>
      </c>
      <c r="DQ294" s="55"/>
      <c r="DR294" s="55">
        <f t="shared" si="584"/>
        <v>0</v>
      </c>
      <c r="DS294" s="56"/>
      <c r="DT294" s="56">
        <f t="shared" si="585"/>
        <v>2.336448598130841E-2</v>
      </c>
    </row>
    <row r="295" spans="1:124" ht="15.75" hidden="1" customHeight="1" x14ac:dyDescent="0.25">
      <c r="A295" s="21" t="s">
        <v>47</v>
      </c>
      <c r="B295" s="21" t="s">
        <v>141</v>
      </c>
      <c r="C295" s="21" t="s">
        <v>142</v>
      </c>
      <c r="D295" s="21"/>
      <c r="E295" s="21"/>
      <c r="F295" s="21"/>
      <c r="G295" s="21"/>
      <c r="H295" s="21"/>
      <c r="I295" s="21"/>
      <c r="J295" s="21"/>
      <c r="K295" s="21"/>
      <c r="L295" s="21"/>
      <c r="M295" s="22"/>
      <c r="N295" s="22"/>
      <c r="O295" s="22"/>
      <c r="P295" s="21" t="s">
        <v>50</v>
      </c>
      <c r="Q295" s="23"/>
      <c r="R295" s="23"/>
      <c r="S295" s="57"/>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v>1</v>
      </c>
      <c r="DL295" s="21">
        <f t="shared" si="513"/>
        <v>0</v>
      </c>
      <c r="DM295" s="25">
        <f t="shared" ref="DM295:DM296" si="586">DL295/DK295</f>
        <v>0</v>
      </c>
      <c r="DN295" s="25"/>
      <c r="DO295" s="25">
        <f t="shared" ref="DO295:DO296" si="587">AVERAGE(DM$295:DM$296)</f>
        <v>0</v>
      </c>
      <c r="DP295" s="25"/>
      <c r="DQ295" s="25">
        <f t="shared" ref="DQ295:DQ296" si="588">AVERAGE(DM$295:DM$302)</f>
        <v>0</v>
      </c>
      <c r="DR295" s="25"/>
      <c r="DS295" s="25">
        <f t="shared" ref="DS295:DS296" si="589">AVERAGE(DM$3:DM$435)</f>
        <v>4.5662100456621002E-2</v>
      </c>
      <c r="DT295" s="25"/>
    </row>
    <row r="296" spans="1:124" ht="15.75" hidden="1" customHeight="1" x14ac:dyDescent="0.25">
      <c r="A296" s="21" t="s">
        <v>47</v>
      </c>
      <c r="B296" s="21" t="s">
        <v>141</v>
      </c>
      <c r="C296" s="21" t="s">
        <v>142</v>
      </c>
      <c r="D296" s="21"/>
      <c r="E296" s="21"/>
      <c r="F296" s="21"/>
      <c r="G296" s="21"/>
      <c r="H296" s="21"/>
      <c r="I296" s="21"/>
      <c r="J296" s="21"/>
      <c r="K296" s="21"/>
      <c r="L296" s="21"/>
      <c r="M296" s="22"/>
      <c r="N296" s="22"/>
      <c r="O296" s="22"/>
      <c r="P296" s="21" t="s">
        <v>50</v>
      </c>
      <c r="Q296" s="23"/>
      <c r="R296" s="23"/>
      <c r="S296" s="57"/>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v>1</v>
      </c>
      <c r="DL296" s="21">
        <f t="shared" si="513"/>
        <v>0</v>
      </c>
      <c r="DM296" s="25">
        <f t="shared" si="586"/>
        <v>0</v>
      </c>
      <c r="DN296" s="25"/>
      <c r="DO296" s="25">
        <f t="shared" si="587"/>
        <v>0</v>
      </c>
      <c r="DP296" s="25"/>
      <c r="DQ296" s="25">
        <f t="shared" si="588"/>
        <v>0</v>
      </c>
      <c r="DR296" s="25"/>
      <c r="DS296" s="25">
        <f t="shared" si="589"/>
        <v>4.5662100456621002E-2</v>
      </c>
      <c r="DT296" s="25"/>
    </row>
    <row r="297" spans="1:124" ht="15.75" hidden="1" customHeight="1" x14ac:dyDescent="0.25">
      <c r="A297" s="21" t="s">
        <v>47</v>
      </c>
      <c r="B297" s="21" t="s">
        <v>141</v>
      </c>
      <c r="C297" s="21" t="s">
        <v>142</v>
      </c>
      <c r="D297" s="21"/>
      <c r="E297" s="21"/>
      <c r="F297" s="21"/>
      <c r="G297" s="21"/>
      <c r="H297" s="21"/>
      <c r="I297" s="21"/>
      <c r="J297" s="21"/>
      <c r="K297" s="21"/>
      <c r="L297" s="21"/>
      <c r="M297" s="22"/>
      <c r="N297" s="22"/>
      <c r="O297" s="22"/>
      <c r="P297" s="21" t="s">
        <v>51</v>
      </c>
      <c r="Q297" s="23"/>
      <c r="R297" s="23"/>
      <c r="S297" s="57"/>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v>1</v>
      </c>
      <c r="DL297" s="21">
        <f t="shared" si="513"/>
        <v>0</v>
      </c>
      <c r="DM297" s="25"/>
      <c r="DN297" s="25">
        <f t="shared" ref="DN297:DN298" si="590">DL297/DK297</f>
        <v>0</v>
      </c>
      <c r="DO297" s="25"/>
      <c r="DP297" s="25">
        <f t="shared" ref="DP297:DP298" si="591">AVERAGE(DN$297:DN$298)</f>
        <v>0</v>
      </c>
      <c r="DQ297" s="25"/>
      <c r="DR297" s="25">
        <f t="shared" ref="DR297:DR298" si="592">AVERAGE(DN$295:DN$302)</f>
        <v>0</v>
      </c>
      <c r="DS297" s="25"/>
      <c r="DT297" s="25">
        <f t="shared" ref="DT297:DT298" si="593">AVERAGE(DN$3:DN$435)</f>
        <v>2.336448598130841E-2</v>
      </c>
    </row>
    <row r="298" spans="1:124" ht="15.75" hidden="1" customHeight="1" x14ac:dyDescent="0.25">
      <c r="A298" s="21" t="s">
        <v>47</v>
      </c>
      <c r="B298" s="21" t="s">
        <v>141</v>
      </c>
      <c r="C298" s="21" t="s">
        <v>142</v>
      </c>
      <c r="D298" s="21"/>
      <c r="E298" s="21"/>
      <c r="F298" s="21"/>
      <c r="G298" s="21"/>
      <c r="H298" s="21"/>
      <c r="I298" s="21"/>
      <c r="J298" s="21"/>
      <c r="K298" s="21"/>
      <c r="L298" s="21"/>
      <c r="M298" s="22"/>
      <c r="N298" s="22"/>
      <c r="O298" s="22"/>
      <c r="P298" s="21" t="s">
        <v>51</v>
      </c>
      <c r="Q298" s="23"/>
      <c r="R298" s="23"/>
      <c r="S298" s="57"/>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v>1</v>
      </c>
      <c r="DL298" s="21">
        <f t="shared" si="513"/>
        <v>0</v>
      </c>
      <c r="DM298" s="25"/>
      <c r="DN298" s="25">
        <f t="shared" si="590"/>
        <v>0</v>
      </c>
      <c r="DO298" s="25"/>
      <c r="DP298" s="25">
        <f t="shared" si="591"/>
        <v>0</v>
      </c>
      <c r="DQ298" s="25"/>
      <c r="DR298" s="25">
        <f t="shared" si="592"/>
        <v>0</v>
      </c>
      <c r="DS298" s="25"/>
      <c r="DT298" s="25">
        <f t="shared" si="593"/>
        <v>2.336448598130841E-2</v>
      </c>
    </row>
    <row r="299" spans="1:124" ht="15.75" hidden="1" customHeight="1" x14ac:dyDescent="0.25">
      <c r="A299" s="21" t="s">
        <v>47</v>
      </c>
      <c r="B299" s="21" t="s">
        <v>141</v>
      </c>
      <c r="C299" s="21" t="s">
        <v>141</v>
      </c>
      <c r="D299" s="21"/>
      <c r="E299" s="21"/>
      <c r="F299" s="21"/>
      <c r="G299" s="21"/>
      <c r="H299" s="21"/>
      <c r="I299" s="21"/>
      <c r="J299" s="21"/>
      <c r="K299" s="21"/>
      <c r="L299" s="21"/>
      <c r="M299" s="22"/>
      <c r="N299" s="22"/>
      <c r="O299" s="22"/>
      <c r="P299" s="21" t="s">
        <v>50</v>
      </c>
      <c r="Q299" s="23"/>
      <c r="R299" s="23"/>
      <c r="S299" s="57"/>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v>1</v>
      </c>
      <c r="DL299" s="21">
        <f t="shared" si="513"/>
        <v>0</v>
      </c>
      <c r="DM299" s="25">
        <f t="shared" ref="DM299:DM300" si="594">DL299/DK299</f>
        <v>0</v>
      </c>
      <c r="DN299" s="25"/>
      <c r="DO299" s="25">
        <f t="shared" ref="DO299:DO300" si="595">AVERAGE(DM$299:DM$300)</f>
        <v>0</v>
      </c>
      <c r="DP299" s="25"/>
      <c r="DQ299" s="25">
        <f t="shared" ref="DQ299:DQ300" si="596">AVERAGE(DM$295:DM$302)</f>
        <v>0</v>
      </c>
      <c r="DR299" s="25"/>
      <c r="DS299" s="25">
        <f t="shared" ref="DS299:DS300" si="597">AVERAGE(DM$3:DM$435)</f>
        <v>4.5662100456621002E-2</v>
      </c>
      <c r="DT299" s="25"/>
    </row>
    <row r="300" spans="1:124" ht="15.75" hidden="1" customHeight="1" x14ac:dyDescent="0.25">
      <c r="A300" s="21" t="s">
        <v>47</v>
      </c>
      <c r="B300" s="21" t="s">
        <v>141</v>
      </c>
      <c r="C300" s="21" t="s">
        <v>141</v>
      </c>
      <c r="D300" s="21"/>
      <c r="E300" s="21"/>
      <c r="F300" s="21"/>
      <c r="G300" s="21"/>
      <c r="H300" s="21"/>
      <c r="I300" s="21"/>
      <c r="J300" s="21"/>
      <c r="K300" s="21"/>
      <c r="L300" s="21"/>
      <c r="M300" s="22"/>
      <c r="N300" s="22"/>
      <c r="O300" s="22"/>
      <c r="P300" s="21" t="s">
        <v>50</v>
      </c>
      <c r="Q300" s="23"/>
      <c r="R300" s="23"/>
      <c r="S300" s="57"/>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v>1</v>
      </c>
      <c r="DL300" s="21">
        <f t="shared" si="513"/>
        <v>0</v>
      </c>
      <c r="DM300" s="25">
        <f t="shared" si="594"/>
        <v>0</v>
      </c>
      <c r="DN300" s="25"/>
      <c r="DO300" s="25">
        <f t="shared" si="595"/>
        <v>0</v>
      </c>
      <c r="DP300" s="25"/>
      <c r="DQ300" s="25">
        <f t="shared" si="596"/>
        <v>0</v>
      </c>
      <c r="DR300" s="25"/>
      <c r="DS300" s="25">
        <f t="shared" si="597"/>
        <v>4.5662100456621002E-2</v>
      </c>
      <c r="DT300" s="25"/>
    </row>
    <row r="301" spans="1:124" ht="15.75" hidden="1" customHeight="1" x14ac:dyDescent="0.25">
      <c r="A301" s="21" t="s">
        <v>47</v>
      </c>
      <c r="B301" s="21" t="s">
        <v>141</v>
      </c>
      <c r="C301" s="21" t="s">
        <v>141</v>
      </c>
      <c r="D301" s="21"/>
      <c r="E301" s="21"/>
      <c r="F301" s="21"/>
      <c r="G301" s="21"/>
      <c r="H301" s="21"/>
      <c r="I301" s="21"/>
      <c r="J301" s="21"/>
      <c r="K301" s="21"/>
      <c r="L301" s="21"/>
      <c r="M301" s="22"/>
      <c r="N301" s="22"/>
      <c r="O301" s="22"/>
      <c r="P301" s="21" t="s">
        <v>51</v>
      </c>
      <c r="Q301" s="23"/>
      <c r="R301" s="23"/>
      <c r="S301" s="57"/>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v>1</v>
      </c>
      <c r="DL301" s="21">
        <f t="shared" si="513"/>
        <v>0</v>
      </c>
      <c r="DM301" s="25"/>
      <c r="DN301" s="25">
        <f t="shared" ref="DN301:DN302" si="598">DL301/DK301</f>
        <v>0</v>
      </c>
      <c r="DO301" s="25"/>
      <c r="DP301" s="25">
        <f t="shared" ref="DP301:DP302" si="599">AVERAGE(DN$301:DN$302)</f>
        <v>0</v>
      </c>
      <c r="DQ301" s="25"/>
      <c r="DR301" s="25">
        <f t="shared" ref="DR301:DR302" si="600">AVERAGE(DN$295:DN$302)</f>
        <v>0</v>
      </c>
      <c r="DS301" s="25"/>
      <c r="DT301" s="25">
        <f t="shared" ref="DT301:DT302" si="601">AVERAGE(DN$3:DN$435)</f>
        <v>2.336448598130841E-2</v>
      </c>
    </row>
    <row r="302" spans="1:124" ht="15.75" hidden="1" customHeight="1" x14ac:dyDescent="0.25">
      <c r="A302" s="21" t="s">
        <v>47</v>
      </c>
      <c r="B302" s="21" t="s">
        <v>141</v>
      </c>
      <c r="C302" s="21" t="s">
        <v>141</v>
      </c>
      <c r="D302" s="21"/>
      <c r="E302" s="21"/>
      <c r="F302" s="21"/>
      <c r="G302" s="21"/>
      <c r="H302" s="21"/>
      <c r="I302" s="21"/>
      <c r="J302" s="21"/>
      <c r="K302" s="21"/>
      <c r="L302" s="21"/>
      <c r="M302" s="22"/>
      <c r="N302" s="22"/>
      <c r="O302" s="22"/>
      <c r="P302" s="21" t="s">
        <v>51</v>
      </c>
      <c r="Q302" s="23"/>
      <c r="R302" s="23"/>
      <c r="S302" s="57"/>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v>1</v>
      </c>
      <c r="DL302" s="21">
        <f t="shared" si="513"/>
        <v>0</v>
      </c>
      <c r="DM302" s="25"/>
      <c r="DN302" s="25">
        <f t="shared" si="598"/>
        <v>0</v>
      </c>
      <c r="DO302" s="25"/>
      <c r="DP302" s="25">
        <f t="shared" si="599"/>
        <v>0</v>
      </c>
      <c r="DQ302" s="25"/>
      <c r="DR302" s="25">
        <f t="shared" si="600"/>
        <v>0</v>
      </c>
      <c r="DS302" s="25"/>
      <c r="DT302" s="25">
        <f t="shared" si="601"/>
        <v>2.336448598130841E-2</v>
      </c>
    </row>
    <row r="303" spans="1:124" ht="15.75" customHeight="1" x14ac:dyDescent="0.25">
      <c r="A303" s="58" t="s">
        <v>47</v>
      </c>
      <c r="B303" s="58" t="s">
        <v>143</v>
      </c>
      <c r="C303" s="58" t="s">
        <v>144</v>
      </c>
      <c r="D303" s="59" t="s">
        <v>123</v>
      </c>
      <c r="E303" s="59">
        <v>3183382382</v>
      </c>
      <c r="F303" s="60" t="s">
        <v>124</v>
      </c>
      <c r="G303" s="59" t="s">
        <v>145</v>
      </c>
      <c r="H303" s="58">
        <v>3003860993</v>
      </c>
      <c r="I303" s="61" t="s">
        <v>146</v>
      </c>
      <c r="J303" s="59" t="s">
        <v>147</v>
      </c>
      <c r="K303" s="58">
        <v>3114620952</v>
      </c>
      <c r="L303" s="60" t="s">
        <v>148</v>
      </c>
      <c r="M303" s="62"/>
      <c r="N303" s="62"/>
      <c r="O303" s="62"/>
      <c r="P303" s="58" t="s">
        <v>50</v>
      </c>
      <c r="Q303" s="63"/>
      <c r="R303" s="63"/>
      <c r="S303" s="64"/>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58">
        <v>1</v>
      </c>
      <c r="DL303" s="58">
        <f t="shared" si="513"/>
        <v>0</v>
      </c>
      <c r="DM303" s="65">
        <f t="shared" ref="DM303:DM304" si="602">DL303/DK303</f>
        <v>0</v>
      </c>
      <c r="DN303" s="65"/>
      <c r="DO303" s="65">
        <f t="shared" ref="DO303:DO304" si="603">AVERAGE(DM$303:DM$304)</f>
        <v>0</v>
      </c>
      <c r="DP303" s="65"/>
      <c r="DQ303" s="65">
        <f t="shared" ref="DQ303:DQ304" si="604">AVERAGE(DM$303:DM$342)</f>
        <v>0</v>
      </c>
      <c r="DR303" s="65"/>
      <c r="DS303" s="65">
        <f t="shared" ref="DS303:DS304" si="605">AVERAGE(DM$3:DM$435)</f>
        <v>4.5662100456621002E-2</v>
      </c>
      <c r="DT303" s="65"/>
    </row>
    <row r="304" spans="1:124" ht="15.75" customHeight="1" x14ac:dyDescent="0.25">
      <c r="A304" s="58" t="s">
        <v>47</v>
      </c>
      <c r="B304" s="58" t="s">
        <v>143</v>
      </c>
      <c r="C304" s="58" t="s">
        <v>144</v>
      </c>
      <c r="D304" s="59" t="s">
        <v>123</v>
      </c>
      <c r="E304" s="59">
        <v>3183382382</v>
      </c>
      <c r="F304" s="60" t="s">
        <v>124</v>
      </c>
      <c r="G304" s="59" t="s">
        <v>145</v>
      </c>
      <c r="H304" s="58">
        <v>3003860993</v>
      </c>
      <c r="I304" s="61" t="s">
        <v>146</v>
      </c>
      <c r="J304" s="59" t="s">
        <v>147</v>
      </c>
      <c r="K304" s="58">
        <v>3114620952</v>
      </c>
      <c r="L304" s="60" t="s">
        <v>148</v>
      </c>
      <c r="M304" s="62"/>
      <c r="N304" s="62"/>
      <c r="O304" s="62"/>
      <c r="P304" s="58" t="s">
        <v>50</v>
      </c>
      <c r="Q304" s="63"/>
      <c r="R304" s="63"/>
      <c r="S304" s="64"/>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58">
        <v>1</v>
      </c>
      <c r="DL304" s="58">
        <f t="shared" si="513"/>
        <v>0</v>
      </c>
      <c r="DM304" s="65">
        <f t="shared" si="602"/>
        <v>0</v>
      </c>
      <c r="DN304" s="65"/>
      <c r="DO304" s="65">
        <f t="shared" si="603"/>
        <v>0</v>
      </c>
      <c r="DP304" s="65"/>
      <c r="DQ304" s="65">
        <f t="shared" si="604"/>
        <v>0</v>
      </c>
      <c r="DR304" s="65"/>
      <c r="DS304" s="65">
        <f t="shared" si="605"/>
        <v>4.5662100456621002E-2</v>
      </c>
      <c r="DT304" s="65"/>
    </row>
    <row r="305" spans="1:124" ht="15.75" customHeight="1" x14ac:dyDescent="0.25">
      <c r="A305" s="58" t="s">
        <v>47</v>
      </c>
      <c r="B305" s="58" t="s">
        <v>143</v>
      </c>
      <c r="C305" s="58" t="s">
        <v>144</v>
      </c>
      <c r="D305" s="59" t="s">
        <v>123</v>
      </c>
      <c r="E305" s="59">
        <v>3183382382</v>
      </c>
      <c r="F305" s="60" t="s">
        <v>124</v>
      </c>
      <c r="G305" s="59" t="s">
        <v>145</v>
      </c>
      <c r="H305" s="58">
        <v>3003860993</v>
      </c>
      <c r="I305" s="61" t="s">
        <v>146</v>
      </c>
      <c r="J305" s="59" t="s">
        <v>147</v>
      </c>
      <c r="K305" s="58">
        <v>3114620952</v>
      </c>
      <c r="L305" s="60" t="s">
        <v>148</v>
      </c>
      <c r="M305" s="62"/>
      <c r="N305" s="62"/>
      <c r="O305" s="62"/>
      <c r="P305" s="58" t="s">
        <v>51</v>
      </c>
      <c r="Q305" s="63"/>
      <c r="R305" s="63"/>
      <c r="S305" s="64"/>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58">
        <v>1</v>
      </c>
      <c r="DL305" s="58">
        <f t="shared" si="513"/>
        <v>0</v>
      </c>
      <c r="DM305" s="65"/>
      <c r="DN305" s="65">
        <f t="shared" ref="DN305:DN306" si="606">DL305/DK305</f>
        <v>0</v>
      </c>
      <c r="DO305" s="65"/>
      <c r="DP305" s="65">
        <f t="shared" ref="DP305:DP306" si="607">AVERAGE(DN$305:DN$306)</f>
        <v>0</v>
      </c>
      <c r="DQ305" s="65"/>
      <c r="DR305" s="65">
        <f t="shared" ref="DR305:DR306" si="608">AVERAGE(DN$303:DN$342)</f>
        <v>0</v>
      </c>
      <c r="DS305" s="65"/>
      <c r="DT305" s="65">
        <f t="shared" ref="DT305:DT306" si="609">AVERAGE(DN$3:DN$435)</f>
        <v>2.336448598130841E-2</v>
      </c>
    </row>
    <row r="306" spans="1:124" ht="15.75" customHeight="1" x14ac:dyDescent="0.25">
      <c r="A306" s="58" t="s">
        <v>47</v>
      </c>
      <c r="B306" s="58" t="s">
        <v>143</v>
      </c>
      <c r="C306" s="58" t="s">
        <v>144</v>
      </c>
      <c r="D306" s="59" t="s">
        <v>123</v>
      </c>
      <c r="E306" s="59">
        <v>3183382382</v>
      </c>
      <c r="F306" s="60" t="s">
        <v>124</v>
      </c>
      <c r="G306" s="59" t="s">
        <v>145</v>
      </c>
      <c r="H306" s="58">
        <v>3003860993</v>
      </c>
      <c r="I306" s="61" t="s">
        <v>146</v>
      </c>
      <c r="J306" s="59" t="s">
        <v>147</v>
      </c>
      <c r="K306" s="58">
        <v>3114620952</v>
      </c>
      <c r="L306" s="60" t="s">
        <v>148</v>
      </c>
      <c r="M306" s="62"/>
      <c r="N306" s="62"/>
      <c r="O306" s="62"/>
      <c r="P306" s="58" t="s">
        <v>51</v>
      </c>
      <c r="Q306" s="63"/>
      <c r="R306" s="63"/>
      <c r="S306" s="64"/>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58">
        <v>1</v>
      </c>
      <c r="DL306" s="58">
        <f t="shared" si="513"/>
        <v>0</v>
      </c>
      <c r="DM306" s="65"/>
      <c r="DN306" s="65">
        <f t="shared" si="606"/>
        <v>0</v>
      </c>
      <c r="DO306" s="65"/>
      <c r="DP306" s="65">
        <f t="shared" si="607"/>
        <v>0</v>
      </c>
      <c r="DQ306" s="65"/>
      <c r="DR306" s="65">
        <f t="shared" si="608"/>
        <v>0</v>
      </c>
      <c r="DS306" s="65"/>
      <c r="DT306" s="65">
        <f t="shared" si="609"/>
        <v>2.336448598130841E-2</v>
      </c>
    </row>
    <row r="307" spans="1:124" ht="15.75" hidden="1" customHeight="1" x14ac:dyDescent="0.25">
      <c r="A307" s="58" t="s">
        <v>47</v>
      </c>
      <c r="B307" s="58" t="s">
        <v>143</v>
      </c>
      <c r="C307" s="58" t="s">
        <v>149</v>
      </c>
      <c r="D307" s="58"/>
      <c r="E307" s="58"/>
      <c r="F307" s="58"/>
      <c r="G307" s="58"/>
      <c r="H307" s="58"/>
      <c r="I307" s="58"/>
      <c r="J307" s="58"/>
      <c r="K307" s="58"/>
      <c r="L307" s="58"/>
      <c r="M307" s="62"/>
      <c r="N307" s="62"/>
      <c r="O307" s="62"/>
      <c r="P307" s="58" t="s">
        <v>50</v>
      </c>
      <c r="Q307" s="63"/>
      <c r="R307" s="63"/>
      <c r="S307" s="64"/>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58">
        <v>1</v>
      </c>
      <c r="DL307" s="58">
        <f t="shared" si="513"/>
        <v>0</v>
      </c>
      <c r="DM307" s="65">
        <f t="shared" ref="DM307:DM308" si="610">DL307/DK307</f>
        <v>0</v>
      </c>
      <c r="DN307" s="65"/>
      <c r="DO307" s="65">
        <f t="shared" ref="DO307:DO308" si="611">AVERAGE(DM$307:DM$308)</f>
        <v>0</v>
      </c>
      <c r="DP307" s="65"/>
      <c r="DQ307" s="65">
        <f t="shared" ref="DQ307:DQ308" si="612">AVERAGE(DM$303:DM$342)</f>
        <v>0</v>
      </c>
      <c r="DR307" s="65"/>
      <c r="DS307" s="65">
        <f t="shared" ref="DS307:DS308" si="613">AVERAGE(DM$3:DM$435)</f>
        <v>4.5662100456621002E-2</v>
      </c>
      <c r="DT307" s="65"/>
    </row>
    <row r="308" spans="1:124" ht="15.75" hidden="1" customHeight="1" x14ac:dyDescent="0.25">
      <c r="A308" s="58" t="s">
        <v>47</v>
      </c>
      <c r="B308" s="58" t="s">
        <v>143</v>
      </c>
      <c r="C308" s="58" t="s">
        <v>149</v>
      </c>
      <c r="D308" s="58"/>
      <c r="E308" s="58"/>
      <c r="F308" s="58"/>
      <c r="G308" s="58"/>
      <c r="H308" s="58"/>
      <c r="I308" s="58"/>
      <c r="J308" s="58"/>
      <c r="K308" s="58"/>
      <c r="L308" s="58"/>
      <c r="M308" s="62"/>
      <c r="N308" s="62"/>
      <c r="O308" s="62"/>
      <c r="P308" s="58" t="s">
        <v>50</v>
      </c>
      <c r="Q308" s="63"/>
      <c r="R308" s="63"/>
      <c r="S308" s="64"/>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58">
        <v>1</v>
      </c>
      <c r="DL308" s="58">
        <f t="shared" si="513"/>
        <v>0</v>
      </c>
      <c r="DM308" s="65">
        <f t="shared" si="610"/>
        <v>0</v>
      </c>
      <c r="DN308" s="65"/>
      <c r="DO308" s="65">
        <f t="shared" si="611"/>
        <v>0</v>
      </c>
      <c r="DP308" s="65"/>
      <c r="DQ308" s="65">
        <f t="shared" si="612"/>
        <v>0</v>
      </c>
      <c r="DR308" s="65"/>
      <c r="DS308" s="65">
        <f t="shared" si="613"/>
        <v>4.5662100456621002E-2</v>
      </c>
      <c r="DT308" s="65"/>
    </row>
    <row r="309" spans="1:124" ht="15.75" hidden="1" customHeight="1" x14ac:dyDescent="0.25">
      <c r="A309" s="58" t="s">
        <v>47</v>
      </c>
      <c r="B309" s="58" t="s">
        <v>143</v>
      </c>
      <c r="C309" s="58" t="s">
        <v>149</v>
      </c>
      <c r="D309" s="58"/>
      <c r="E309" s="58"/>
      <c r="F309" s="58"/>
      <c r="G309" s="58"/>
      <c r="H309" s="58"/>
      <c r="I309" s="58"/>
      <c r="J309" s="58"/>
      <c r="K309" s="58"/>
      <c r="L309" s="58"/>
      <c r="M309" s="62"/>
      <c r="N309" s="62"/>
      <c r="O309" s="62"/>
      <c r="P309" s="58" t="s">
        <v>51</v>
      </c>
      <c r="Q309" s="63"/>
      <c r="R309" s="63"/>
      <c r="S309" s="64"/>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58">
        <v>1</v>
      </c>
      <c r="DL309" s="58">
        <f t="shared" si="513"/>
        <v>0</v>
      </c>
      <c r="DM309" s="65"/>
      <c r="DN309" s="65">
        <f t="shared" ref="DN309:DN310" si="614">DL309/DK309</f>
        <v>0</v>
      </c>
      <c r="DO309" s="65"/>
      <c r="DP309" s="65">
        <f t="shared" ref="DP309:DP310" si="615">AVERAGE(DN$309:DN$310)</f>
        <v>0</v>
      </c>
      <c r="DQ309" s="65"/>
      <c r="DR309" s="65">
        <f t="shared" ref="DR309:DR310" si="616">AVERAGE(DN$303:DN$342)</f>
        <v>0</v>
      </c>
      <c r="DS309" s="65"/>
      <c r="DT309" s="65">
        <f t="shared" ref="DT309:DT310" si="617">AVERAGE(DN$3:DN$435)</f>
        <v>2.336448598130841E-2</v>
      </c>
    </row>
    <row r="310" spans="1:124" ht="15.75" hidden="1" customHeight="1" x14ac:dyDescent="0.25">
      <c r="A310" s="58" t="s">
        <v>47</v>
      </c>
      <c r="B310" s="58" t="s">
        <v>143</v>
      </c>
      <c r="C310" s="58" t="s">
        <v>149</v>
      </c>
      <c r="D310" s="58"/>
      <c r="E310" s="58"/>
      <c r="F310" s="58"/>
      <c r="G310" s="58"/>
      <c r="H310" s="58"/>
      <c r="I310" s="58"/>
      <c r="J310" s="58"/>
      <c r="K310" s="58"/>
      <c r="L310" s="58"/>
      <c r="M310" s="62"/>
      <c r="N310" s="62"/>
      <c r="O310" s="62"/>
      <c r="P310" s="58" t="s">
        <v>51</v>
      </c>
      <c r="Q310" s="63"/>
      <c r="R310" s="63"/>
      <c r="S310" s="64"/>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58">
        <v>1</v>
      </c>
      <c r="DL310" s="58">
        <f t="shared" si="513"/>
        <v>0</v>
      </c>
      <c r="DM310" s="65"/>
      <c r="DN310" s="65">
        <f t="shared" si="614"/>
        <v>0</v>
      </c>
      <c r="DO310" s="65"/>
      <c r="DP310" s="65">
        <f t="shared" si="615"/>
        <v>0</v>
      </c>
      <c r="DQ310" s="65"/>
      <c r="DR310" s="65">
        <f t="shared" si="616"/>
        <v>0</v>
      </c>
      <c r="DS310" s="65"/>
      <c r="DT310" s="65">
        <f t="shared" si="617"/>
        <v>2.336448598130841E-2</v>
      </c>
    </row>
    <row r="311" spans="1:124" ht="15.75" hidden="1" customHeight="1" x14ac:dyDescent="0.25">
      <c r="A311" s="58" t="s">
        <v>47</v>
      </c>
      <c r="B311" s="58" t="s">
        <v>143</v>
      </c>
      <c r="C311" s="58" t="s">
        <v>150</v>
      </c>
      <c r="D311" s="58"/>
      <c r="E311" s="58"/>
      <c r="F311" s="58"/>
      <c r="G311" s="58"/>
      <c r="H311" s="58"/>
      <c r="I311" s="58"/>
      <c r="J311" s="58"/>
      <c r="K311" s="58"/>
      <c r="L311" s="58"/>
      <c r="M311" s="62"/>
      <c r="N311" s="62"/>
      <c r="O311" s="62"/>
      <c r="P311" s="58" t="s">
        <v>50</v>
      </c>
      <c r="Q311" s="63"/>
      <c r="R311" s="63"/>
      <c r="S311" s="64"/>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58">
        <v>1</v>
      </c>
      <c r="DL311" s="58">
        <f t="shared" si="513"/>
        <v>0</v>
      </c>
      <c r="DM311" s="65">
        <f t="shared" ref="DM311:DM312" si="618">DL311/DK311</f>
        <v>0</v>
      </c>
      <c r="DN311" s="65"/>
      <c r="DO311" s="65">
        <f t="shared" ref="DO311:DO312" si="619">AVERAGE(DM$311:DM$312)</f>
        <v>0</v>
      </c>
      <c r="DP311" s="65"/>
      <c r="DQ311" s="65">
        <f t="shared" ref="DQ311:DQ312" si="620">AVERAGE(DM$303:DM$342)</f>
        <v>0</v>
      </c>
      <c r="DR311" s="65"/>
      <c r="DS311" s="65">
        <f t="shared" ref="DS311:DS312" si="621">AVERAGE(DM$3:DM$435)</f>
        <v>4.5662100456621002E-2</v>
      </c>
      <c r="DT311" s="65"/>
    </row>
    <row r="312" spans="1:124" ht="15.75" hidden="1" customHeight="1" x14ac:dyDescent="0.25">
      <c r="A312" s="58" t="s">
        <v>47</v>
      </c>
      <c r="B312" s="58" t="s">
        <v>143</v>
      </c>
      <c r="C312" s="58" t="s">
        <v>150</v>
      </c>
      <c r="D312" s="58"/>
      <c r="E312" s="58"/>
      <c r="F312" s="58"/>
      <c r="G312" s="58"/>
      <c r="H312" s="58"/>
      <c r="I312" s="58"/>
      <c r="J312" s="58"/>
      <c r="K312" s="58"/>
      <c r="L312" s="58"/>
      <c r="M312" s="62"/>
      <c r="N312" s="62"/>
      <c r="O312" s="62"/>
      <c r="P312" s="58" t="s">
        <v>50</v>
      </c>
      <c r="Q312" s="63"/>
      <c r="R312" s="63"/>
      <c r="S312" s="64"/>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58">
        <v>1</v>
      </c>
      <c r="DL312" s="58">
        <f t="shared" si="513"/>
        <v>0</v>
      </c>
      <c r="DM312" s="65">
        <f t="shared" si="618"/>
        <v>0</v>
      </c>
      <c r="DN312" s="65"/>
      <c r="DO312" s="65">
        <f t="shared" si="619"/>
        <v>0</v>
      </c>
      <c r="DP312" s="65"/>
      <c r="DQ312" s="65">
        <f t="shared" si="620"/>
        <v>0</v>
      </c>
      <c r="DR312" s="65"/>
      <c r="DS312" s="65">
        <f t="shared" si="621"/>
        <v>4.5662100456621002E-2</v>
      </c>
      <c r="DT312" s="65"/>
    </row>
    <row r="313" spans="1:124" ht="15.75" hidden="1" customHeight="1" x14ac:dyDescent="0.25">
      <c r="A313" s="58" t="s">
        <v>47</v>
      </c>
      <c r="B313" s="58" t="s">
        <v>143</v>
      </c>
      <c r="C313" s="58" t="s">
        <v>150</v>
      </c>
      <c r="D313" s="58"/>
      <c r="E313" s="58"/>
      <c r="F313" s="58"/>
      <c r="G313" s="58"/>
      <c r="H313" s="58"/>
      <c r="I313" s="58"/>
      <c r="J313" s="58"/>
      <c r="K313" s="58"/>
      <c r="L313" s="58"/>
      <c r="M313" s="62"/>
      <c r="N313" s="62"/>
      <c r="O313" s="62"/>
      <c r="P313" s="58" t="s">
        <v>51</v>
      </c>
      <c r="Q313" s="63"/>
      <c r="R313" s="63"/>
      <c r="S313" s="64"/>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58">
        <v>1</v>
      </c>
      <c r="DL313" s="58">
        <f t="shared" si="513"/>
        <v>0</v>
      </c>
      <c r="DM313" s="65"/>
      <c r="DN313" s="65">
        <f t="shared" ref="DN313:DN314" si="622">DL313/DK313</f>
        <v>0</v>
      </c>
      <c r="DO313" s="65"/>
      <c r="DP313" s="65">
        <f t="shared" ref="DP313:DP314" si="623">AVERAGE(DN$313:DN$314)</f>
        <v>0</v>
      </c>
      <c r="DQ313" s="65"/>
      <c r="DR313" s="65">
        <f t="shared" ref="DR313:DR314" si="624">AVERAGE(DN$303:DN$342)</f>
        <v>0</v>
      </c>
      <c r="DS313" s="65"/>
      <c r="DT313" s="65">
        <f t="shared" ref="DT313:DT314" si="625">AVERAGE(DN$3:DN$435)</f>
        <v>2.336448598130841E-2</v>
      </c>
    </row>
    <row r="314" spans="1:124" ht="15.75" hidden="1" customHeight="1" x14ac:dyDescent="0.25">
      <c r="A314" s="58" t="s">
        <v>47</v>
      </c>
      <c r="B314" s="58" t="s">
        <v>143</v>
      </c>
      <c r="C314" s="58" t="s">
        <v>150</v>
      </c>
      <c r="D314" s="58"/>
      <c r="E314" s="58"/>
      <c r="F314" s="58"/>
      <c r="G314" s="58"/>
      <c r="H314" s="58"/>
      <c r="I314" s="58"/>
      <c r="J314" s="58"/>
      <c r="K314" s="58"/>
      <c r="L314" s="58"/>
      <c r="M314" s="62"/>
      <c r="N314" s="62"/>
      <c r="O314" s="62"/>
      <c r="P314" s="58" t="s">
        <v>51</v>
      </c>
      <c r="Q314" s="63"/>
      <c r="R314" s="63"/>
      <c r="S314" s="64"/>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58">
        <v>1</v>
      </c>
      <c r="DL314" s="58">
        <f t="shared" si="513"/>
        <v>0</v>
      </c>
      <c r="DM314" s="65"/>
      <c r="DN314" s="65">
        <f t="shared" si="622"/>
        <v>0</v>
      </c>
      <c r="DO314" s="65"/>
      <c r="DP314" s="65">
        <f t="shared" si="623"/>
        <v>0</v>
      </c>
      <c r="DQ314" s="65"/>
      <c r="DR314" s="65">
        <f t="shared" si="624"/>
        <v>0</v>
      </c>
      <c r="DS314" s="65"/>
      <c r="DT314" s="65">
        <f t="shared" si="625"/>
        <v>2.336448598130841E-2</v>
      </c>
    </row>
    <row r="315" spans="1:124" ht="15.75" customHeight="1" x14ac:dyDescent="0.25">
      <c r="A315" s="58" t="s">
        <v>47</v>
      </c>
      <c r="B315" s="58" t="s">
        <v>143</v>
      </c>
      <c r="C315" s="58" t="s">
        <v>151</v>
      </c>
      <c r="D315" s="59" t="s">
        <v>123</v>
      </c>
      <c r="E315" s="59">
        <v>3183382382</v>
      </c>
      <c r="F315" s="60" t="s">
        <v>124</v>
      </c>
      <c r="G315" s="59" t="s">
        <v>145</v>
      </c>
      <c r="H315" s="58">
        <v>3003860993</v>
      </c>
      <c r="I315" s="61" t="s">
        <v>146</v>
      </c>
      <c r="J315" s="59" t="s">
        <v>152</v>
      </c>
      <c r="K315" s="58">
        <v>3112555438</v>
      </c>
      <c r="L315" s="60" t="s">
        <v>153</v>
      </c>
      <c r="M315" s="62"/>
      <c r="N315" s="62"/>
      <c r="O315" s="62"/>
      <c r="P315" s="58" t="s">
        <v>50</v>
      </c>
      <c r="Q315" s="63"/>
      <c r="R315" s="63"/>
      <c r="S315" s="64"/>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58">
        <v>1</v>
      </c>
      <c r="DL315" s="58">
        <f t="shared" si="513"/>
        <v>0</v>
      </c>
      <c r="DM315" s="65">
        <f t="shared" ref="DM315:DM316" si="626">DL315/DK315</f>
        <v>0</v>
      </c>
      <c r="DN315" s="65"/>
      <c r="DO315" s="65">
        <f t="shared" ref="DO315:DO316" si="627">AVERAGE(DM$315:DM$316)</f>
        <v>0</v>
      </c>
      <c r="DP315" s="65"/>
      <c r="DQ315" s="65">
        <f t="shared" ref="DQ315:DQ316" si="628">AVERAGE(DM$303:DM$342)</f>
        <v>0</v>
      </c>
      <c r="DR315" s="65"/>
      <c r="DS315" s="65">
        <f t="shared" ref="DS315:DS316" si="629">AVERAGE(DM$3:DM$435)</f>
        <v>4.5662100456621002E-2</v>
      </c>
      <c r="DT315" s="65"/>
    </row>
    <row r="316" spans="1:124" ht="15.75" customHeight="1" x14ac:dyDescent="0.25">
      <c r="A316" s="58" t="s">
        <v>47</v>
      </c>
      <c r="B316" s="58" t="s">
        <v>143</v>
      </c>
      <c r="C316" s="58" t="s">
        <v>151</v>
      </c>
      <c r="D316" s="59" t="s">
        <v>123</v>
      </c>
      <c r="E316" s="59">
        <v>3183382382</v>
      </c>
      <c r="F316" s="60" t="s">
        <v>124</v>
      </c>
      <c r="G316" s="59" t="s">
        <v>145</v>
      </c>
      <c r="H316" s="58">
        <v>3003860993</v>
      </c>
      <c r="I316" s="61" t="s">
        <v>146</v>
      </c>
      <c r="J316" s="59" t="s">
        <v>152</v>
      </c>
      <c r="K316" s="58">
        <v>3112555438</v>
      </c>
      <c r="L316" s="60" t="s">
        <v>153</v>
      </c>
      <c r="M316" s="62"/>
      <c r="N316" s="62"/>
      <c r="O316" s="62"/>
      <c r="P316" s="58" t="s">
        <v>50</v>
      </c>
      <c r="Q316" s="63"/>
      <c r="R316" s="63"/>
      <c r="S316" s="64"/>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58">
        <v>1</v>
      </c>
      <c r="DL316" s="58">
        <f t="shared" si="513"/>
        <v>0</v>
      </c>
      <c r="DM316" s="65">
        <f t="shared" si="626"/>
        <v>0</v>
      </c>
      <c r="DN316" s="65"/>
      <c r="DO316" s="65">
        <f t="shared" si="627"/>
        <v>0</v>
      </c>
      <c r="DP316" s="65"/>
      <c r="DQ316" s="65">
        <f t="shared" si="628"/>
        <v>0</v>
      </c>
      <c r="DR316" s="65"/>
      <c r="DS316" s="65">
        <f t="shared" si="629"/>
        <v>4.5662100456621002E-2</v>
      </c>
      <c r="DT316" s="65"/>
    </row>
    <row r="317" spans="1:124" ht="15.75" customHeight="1" x14ac:dyDescent="0.25">
      <c r="A317" s="58" t="s">
        <v>47</v>
      </c>
      <c r="B317" s="58" t="s">
        <v>143</v>
      </c>
      <c r="C317" s="58" t="s">
        <v>151</v>
      </c>
      <c r="D317" s="59" t="s">
        <v>123</v>
      </c>
      <c r="E317" s="59">
        <v>3183382382</v>
      </c>
      <c r="F317" s="60" t="s">
        <v>124</v>
      </c>
      <c r="G317" s="59" t="s">
        <v>145</v>
      </c>
      <c r="H317" s="58">
        <v>3003860993</v>
      </c>
      <c r="I317" s="61" t="s">
        <v>146</v>
      </c>
      <c r="J317" s="59" t="s">
        <v>152</v>
      </c>
      <c r="K317" s="58">
        <v>3112555438</v>
      </c>
      <c r="L317" s="60" t="s">
        <v>153</v>
      </c>
      <c r="M317" s="62"/>
      <c r="N317" s="62"/>
      <c r="O317" s="62"/>
      <c r="P317" s="58" t="s">
        <v>51</v>
      </c>
      <c r="Q317" s="63"/>
      <c r="R317" s="63"/>
      <c r="S317" s="64"/>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58">
        <v>1</v>
      </c>
      <c r="DL317" s="58">
        <f t="shared" si="513"/>
        <v>0</v>
      </c>
      <c r="DM317" s="65"/>
      <c r="DN317" s="65">
        <f t="shared" ref="DN317:DN318" si="630">DL317/DK317</f>
        <v>0</v>
      </c>
      <c r="DO317" s="65"/>
      <c r="DP317" s="65">
        <f t="shared" ref="DP317:DP318" si="631">AVERAGE(DN$317:DN$318)</f>
        <v>0</v>
      </c>
      <c r="DQ317" s="65"/>
      <c r="DR317" s="65">
        <f t="shared" ref="DR317:DR318" si="632">AVERAGE(DN$303:DN$342)</f>
        <v>0</v>
      </c>
      <c r="DS317" s="65"/>
      <c r="DT317" s="65">
        <f t="shared" ref="DT317:DT318" si="633">AVERAGE(DN$3:DN$435)</f>
        <v>2.336448598130841E-2</v>
      </c>
    </row>
    <row r="318" spans="1:124" ht="15.75" customHeight="1" x14ac:dyDescent="0.25">
      <c r="A318" s="58" t="s">
        <v>47</v>
      </c>
      <c r="B318" s="58" t="s">
        <v>143</v>
      </c>
      <c r="C318" s="58" t="s">
        <v>151</v>
      </c>
      <c r="D318" s="59" t="s">
        <v>123</v>
      </c>
      <c r="E318" s="59">
        <v>3183382382</v>
      </c>
      <c r="F318" s="60" t="s">
        <v>124</v>
      </c>
      <c r="G318" s="59" t="s">
        <v>145</v>
      </c>
      <c r="H318" s="58">
        <v>3003860993</v>
      </c>
      <c r="I318" s="61" t="s">
        <v>146</v>
      </c>
      <c r="J318" s="59" t="s">
        <v>152</v>
      </c>
      <c r="K318" s="58">
        <v>3112555438</v>
      </c>
      <c r="L318" s="60" t="s">
        <v>153</v>
      </c>
      <c r="M318" s="62"/>
      <c r="N318" s="62"/>
      <c r="O318" s="62"/>
      <c r="P318" s="58" t="s">
        <v>51</v>
      </c>
      <c r="Q318" s="63"/>
      <c r="R318" s="63"/>
      <c r="S318" s="64"/>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58">
        <v>1</v>
      </c>
      <c r="DL318" s="58">
        <f t="shared" si="513"/>
        <v>0</v>
      </c>
      <c r="DM318" s="65"/>
      <c r="DN318" s="65">
        <f t="shared" si="630"/>
        <v>0</v>
      </c>
      <c r="DO318" s="65"/>
      <c r="DP318" s="65">
        <f t="shared" si="631"/>
        <v>0</v>
      </c>
      <c r="DQ318" s="65"/>
      <c r="DR318" s="65">
        <f t="shared" si="632"/>
        <v>0</v>
      </c>
      <c r="DS318" s="65"/>
      <c r="DT318" s="65">
        <f t="shared" si="633"/>
        <v>2.336448598130841E-2</v>
      </c>
    </row>
    <row r="319" spans="1:124" ht="15.75" hidden="1" customHeight="1" x14ac:dyDescent="0.25">
      <c r="A319" s="58" t="s">
        <v>47</v>
      </c>
      <c r="B319" s="58" t="s">
        <v>143</v>
      </c>
      <c r="C319" s="58" t="s">
        <v>154</v>
      </c>
      <c r="D319" s="58"/>
      <c r="E319" s="58"/>
      <c r="F319" s="58"/>
      <c r="G319" s="58"/>
      <c r="H319" s="58"/>
      <c r="I319" s="58"/>
      <c r="J319" s="58"/>
      <c r="K319" s="58"/>
      <c r="L319" s="58"/>
      <c r="M319" s="62"/>
      <c r="N319" s="62"/>
      <c r="O319" s="62"/>
      <c r="P319" s="58" t="s">
        <v>50</v>
      </c>
      <c r="Q319" s="63"/>
      <c r="R319" s="63"/>
      <c r="S319" s="64"/>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58">
        <v>1</v>
      </c>
      <c r="DL319" s="58">
        <f t="shared" si="513"/>
        <v>0</v>
      </c>
      <c r="DM319" s="65">
        <f t="shared" ref="DM319:DM320" si="634">DL319/DK319</f>
        <v>0</v>
      </c>
      <c r="DN319" s="65"/>
      <c r="DO319" s="65">
        <f t="shared" ref="DO319:DO320" si="635">AVERAGE(DM$319:DM$320)</f>
        <v>0</v>
      </c>
      <c r="DP319" s="65"/>
      <c r="DQ319" s="65">
        <f t="shared" ref="DQ319:DQ320" si="636">AVERAGE(DM$303:DM$342)</f>
        <v>0</v>
      </c>
      <c r="DR319" s="65"/>
      <c r="DS319" s="65">
        <f t="shared" ref="DS319:DS320" si="637">AVERAGE(DM$3:DM$435)</f>
        <v>4.5662100456621002E-2</v>
      </c>
      <c r="DT319" s="65"/>
    </row>
    <row r="320" spans="1:124" ht="15.75" hidden="1" customHeight="1" x14ac:dyDescent="0.25">
      <c r="A320" s="58" t="s">
        <v>47</v>
      </c>
      <c r="B320" s="58" t="s">
        <v>143</v>
      </c>
      <c r="C320" s="58" t="s">
        <v>154</v>
      </c>
      <c r="D320" s="58"/>
      <c r="E320" s="58"/>
      <c r="F320" s="58"/>
      <c r="G320" s="58"/>
      <c r="H320" s="58"/>
      <c r="I320" s="58"/>
      <c r="J320" s="58"/>
      <c r="K320" s="58"/>
      <c r="L320" s="58"/>
      <c r="M320" s="62"/>
      <c r="N320" s="62"/>
      <c r="O320" s="62"/>
      <c r="P320" s="58" t="s">
        <v>50</v>
      </c>
      <c r="Q320" s="63"/>
      <c r="R320" s="63"/>
      <c r="S320" s="64"/>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58">
        <v>1</v>
      </c>
      <c r="DL320" s="58">
        <f t="shared" si="513"/>
        <v>0</v>
      </c>
      <c r="DM320" s="65">
        <f t="shared" si="634"/>
        <v>0</v>
      </c>
      <c r="DN320" s="65"/>
      <c r="DO320" s="65">
        <f t="shared" si="635"/>
        <v>0</v>
      </c>
      <c r="DP320" s="65"/>
      <c r="DQ320" s="65">
        <f t="shared" si="636"/>
        <v>0</v>
      </c>
      <c r="DR320" s="65"/>
      <c r="DS320" s="65">
        <f t="shared" si="637"/>
        <v>4.5662100456621002E-2</v>
      </c>
      <c r="DT320" s="65"/>
    </row>
    <row r="321" spans="1:124" ht="15.75" hidden="1" customHeight="1" x14ac:dyDescent="0.25">
      <c r="A321" s="58" t="s">
        <v>47</v>
      </c>
      <c r="B321" s="58" t="s">
        <v>143</v>
      </c>
      <c r="C321" s="58" t="s">
        <v>154</v>
      </c>
      <c r="D321" s="58"/>
      <c r="E321" s="58"/>
      <c r="F321" s="58"/>
      <c r="G321" s="58"/>
      <c r="H321" s="58"/>
      <c r="I321" s="58"/>
      <c r="J321" s="58"/>
      <c r="K321" s="58"/>
      <c r="L321" s="58"/>
      <c r="M321" s="62"/>
      <c r="N321" s="62"/>
      <c r="O321" s="62"/>
      <c r="P321" s="58" t="s">
        <v>51</v>
      </c>
      <c r="Q321" s="63"/>
      <c r="R321" s="63"/>
      <c r="S321" s="64"/>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58">
        <v>1</v>
      </c>
      <c r="DL321" s="58">
        <f t="shared" si="513"/>
        <v>0</v>
      </c>
      <c r="DM321" s="65"/>
      <c r="DN321" s="65">
        <f t="shared" ref="DN321:DN322" si="638">DL321/DK321</f>
        <v>0</v>
      </c>
      <c r="DO321" s="65"/>
      <c r="DP321" s="65">
        <f t="shared" ref="DP321:DP322" si="639">AVERAGE(DN$321:DN$322)</f>
        <v>0</v>
      </c>
      <c r="DQ321" s="65"/>
      <c r="DR321" s="65">
        <f t="shared" ref="DR321:DR322" si="640">AVERAGE(DN$303:DN$342)</f>
        <v>0</v>
      </c>
      <c r="DS321" s="65"/>
      <c r="DT321" s="65">
        <f t="shared" ref="DT321:DT322" si="641">AVERAGE(DN$3:DN$435)</f>
        <v>2.336448598130841E-2</v>
      </c>
    </row>
    <row r="322" spans="1:124" ht="15.75" hidden="1" customHeight="1" x14ac:dyDescent="0.25">
      <c r="A322" s="58" t="s">
        <v>47</v>
      </c>
      <c r="B322" s="58" t="s">
        <v>143</v>
      </c>
      <c r="C322" s="58" t="s">
        <v>154</v>
      </c>
      <c r="D322" s="58"/>
      <c r="E322" s="58"/>
      <c r="F322" s="58"/>
      <c r="G322" s="58"/>
      <c r="H322" s="58"/>
      <c r="I322" s="58"/>
      <c r="J322" s="58"/>
      <c r="K322" s="58"/>
      <c r="L322" s="58"/>
      <c r="M322" s="62"/>
      <c r="N322" s="62"/>
      <c r="O322" s="62"/>
      <c r="P322" s="58" t="s">
        <v>51</v>
      </c>
      <c r="Q322" s="63"/>
      <c r="R322" s="63"/>
      <c r="S322" s="64"/>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58">
        <v>1</v>
      </c>
      <c r="DL322" s="58">
        <f t="shared" si="513"/>
        <v>0</v>
      </c>
      <c r="DM322" s="65"/>
      <c r="DN322" s="65">
        <f t="shared" si="638"/>
        <v>0</v>
      </c>
      <c r="DO322" s="65"/>
      <c r="DP322" s="65">
        <f t="shared" si="639"/>
        <v>0</v>
      </c>
      <c r="DQ322" s="65"/>
      <c r="DR322" s="65">
        <f t="shared" si="640"/>
        <v>0</v>
      </c>
      <c r="DS322" s="65"/>
      <c r="DT322" s="65">
        <f t="shared" si="641"/>
        <v>2.336448598130841E-2</v>
      </c>
    </row>
    <row r="323" spans="1:124" ht="15.75" hidden="1" customHeight="1" x14ac:dyDescent="0.25">
      <c r="A323" s="58" t="s">
        <v>47</v>
      </c>
      <c r="B323" s="58" t="s">
        <v>143</v>
      </c>
      <c r="C323" s="58" t="s">
        <v>155</v>
      </c>
      <c r="D323" s="58"/>
      <c r="E323" s="58"/>
      <c r="F323" s="58"/>
      <c r="G323" s="58"/>
      <c r="H323" s="58"/>
      <c r="I323" s="58"/>
      <c r="J323" s="58"/>
      <c r="K323" s="58"/>
      <c r="L323" s="58"/>
      <c r="M323" s="62"/>
      <c r="N323" s="62"/>
      <c r="O323" s="62"/>
      <c r="P323" s="58" t="s">
        <v>50</v>
      </c>
      <c r="Q323" s="63"/>
      <c r="R323" s="63"/>
      <c r="S323" s="64"/>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58">
        <v>1</v>
      </c>
      <c r="DL323" s="58">
        <f t="shared" si="513"/>
        <v>0</v>
      </c>
      <c r="DM323" s="65">
        <f t="shared" ref="DM323:DM324" si="642">DL323/DK323</f>
        <v>0</v>
      </c>
      <c r="DN323" s="65"/>
      <c r="DO323" s="65">
        <f t="shared" ref="DO323:DO324" si="643">AVERAGE(DM$323:DM$324)</f>
        <v>0</v>
      </c>
      <c r="DP323" s="65"/>
      <c r="DQ323" s="65">
        <f t="shared" ref="DQ323:DQ324" si="644">AVERAGE(DM$303:DM$342)</f>
        <v>0</v>
      </c>
      <c r="DR323" s="65"/>
      <c r="DS323" s="65">
        <f t="shared" ref="DS323:DS324" si="645">AVERAGE(DM$3:DM$435)</f>
        <v>4.5662100456621002E-2</v>
      </c>
      <c r="DT323" s="65"/>
    </row>
    <row r="324" spans="1:124" ht="15.75" hidden="1" customHeight="1" x14ac:dyDescent="0.25">
      <c r="A324" s="58" t="s">
        <v>47</v>
      </c>
      <c r="B324" s="58" t="s">
        <v>143</v>
      </c>
      <c r="C324" s="58" t="s">
        <v>155</v>
      </c>
      <c r="D324" s="58"/>
      <c r="E324" s="58"/>
      <c r="F324" s="58"/>
      <c r="G324" s="58"/>
      <c r="H324" s="58"/>
      <c r="I324" s="58"/>
      <c r="J324" s="58"/>
      <c r="K324" s="58"/>
      <c r="L324" s="58"/>
      <c r="M324" s="62"/>
      <c r="N324" s="62"/>
      <c r="O324" s="62"/>
      <c r="P324" s="58" t="s">
        <v>50</v>
      </c>
      <c r="Q324" s="63"/>
      <c r="R324" s="63"/>
      <c r="S324" s="64"/>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58">
        <v>1</v>
      </c>
      <c r="DL324" s="58">
        <f t="shared" si="513"/>
        <v>0</v>
      </c>
      <c r="DM324" s="65">
        <f t="shared" si="642"/>
        <v>0</v>
      </c>
      <c r="DN324" s="65"/>
      <c r="DO324" s="65">
        <f t="shared" si="643"/>
        <v>0</v>
      </c>
      <c r="DP324" s="65"/>
      <c r="DQ324" s="65">
        <f t="shared" si="644"/>
        <v>0</v>
      </c>
      <c r="DR324" s="65"/>
      <c r="DS324" s="65">
        <f t="shared" si="645"/>
        <v>4.5662100456621002E-2</v>
      </c>
      <c r="DT324" s="65"/>
    </row>
    <row r="325" spans="1:124" ht="15.75" hidden="1" customHeight="1" x14ac:dyDescent="0.25">
      <c r="A325" s="58" t="s">
        <v>47</v>
      </c>
      <c r="B325" s="58" t="s">
        <v>143</v>
      </c>
      <c r="C325" s="58" t="s">
        <v>155</v>
      </c>
      <c r="D325" s="58"/>
      <c r="E325" s="58"/>
      <c r="F325" s="58"/>
      <c r="G325" s="58"/>
      <c r="H325" s="58"/>
      <c r="I325" s="58"/>
      <c r="J325" s="58"/>
      <c r="K325" s="58"/>
      <c r="L325" s="58"/>
      <c r="M325" s="62"/>
      <c r="N325" s="62"/>
      <c r="O325" s="62"/>
      <c r="P325" s="58" t="s">
        <v>51</v>
      </c>
      <c r="Q325" s="63"/>
      <c r="R325" s="63"/>
      <c r="S325" s="64"/>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58">
        <v>1</v>
      </c>
      <c r="DL325" s="58">
        <f t="shared" si="513"/>
        <v>0</v>
      </c>
      <c r="DM325" s="65"/>
      <c r="DN325" s="65">
        <f t="shared" ref="DN325:DN326" si="646">DL325/DK325</f>
        <v>0</v>
      </c>
      <c r="DO325" s="65"/>
      <c r="DP325" s="65">
        <f t="shared" ref="DP325:DP326" si="647">AVERAGE(DN$325:DN$326)</f>
        <v>0</v>
      </c>
      <c r="DQ325" s="65"/>
      <c r="DR325" s="65">
        <f t="shared" ref="DR325:DR326" si="648">AVERAGE(DN$303:DN$342)</f>
        <v>0</v>
      </c>
      <c r="DS325" s="65"/>
      <c r="DT325" s="65">
        <f t="shared" ref="DT325:DT326" si="649">AVERAGE(DN$3:DN$435)</f>
        <v>2.336448598130841E-2</v>
      </c>
    </row>
    <row r="326" spans="1:124" ht="15.75" hidden="1" customHeight="1" x14ac:dyDescent="0.25">
      <c r="A326" s="58" t="s">
        <v>47</v>
      </c>
      <c r="B326" s="58" t="s">
        <v>143</v>
      </c>
      <c r="C326" s="58" t="s">
        <v>155</v>
      </c>
      <c r="D326" s="58"/>
      <c r="E326" s="58"/>
      <c r="F326" s="58"/>
      <c r="G326" s="58"/>
      <c r="H326" s="58"/>
      <c r="I326" s="58"/>
      <c r="J326" s="58"/>
      <c r="K326" s="58"/>
      <c r="L326" s="58"/>
      <c r="M326" s="62"/>
      <c r="N326" s="62"/>
      <c r="O326" s="62"/>
      <c r="P326" s="58" t="s">
        <v>51</v>
      </c>
      <c r="Q326" s="63"/>
      <c r="R326" s="63"/>
      <c r="S326" s="64"/>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58">
        <v>1</v>
      </c>
      <c r="DL326" s="58">
        <f t="shared" si="513"/>
        <v>0</v>
      </c>
      <c r="DM326" s="65"/>
      <c r="DN326" s="65">
        <f t="shared" si="646"/>
        <v>0</v>
      </c>
      <c r="DO326" s="65"/>
      <c r="DP326" s="65">
        <f t="shared" si="647"/>
        <v>0</v>
      </c>
      <c r="DQ326" s="65"/>
      <c r="DR326" s="65">
        <f t="shared" si="648"/>
        <v>0</v>
      </c>
      <c r="DS326" s="65"/>
      <c r="DT326" s="65">
        <f t="shared" si="649"/>
        <v>2.336448598130841E-2</v>
      </c>
    </row>
    <row r="327" spans="1:124" ht="15.75" hidden="1" customHeight="1" x14ac:dyDescent="0.25">
      <c r="A327" s="58" t="s">
        <v>47</v>
      </c>
      <c r="B327" s="58" t="s">
        <v>143</v>
      </c>
      <c r="C327" s="58" t="s">
        <v>156</v>
      </c>
      <c r="D327" s="58"/>
      <c r="E327" s="58"/>
      <c r="F327" s="58"/>
      <c r="G327" s="58"/>
      <c r="H327" s="58"/>
      <c r="I327" s="58"/>
      <c r="J327" s="58"/>
      <c r="K327" s="58"/>
      <c r="L327" s="58"/>
      <c r="M327" s="62"/>
      <c r="N327" s="62"/>
      <c r="O327" s="62"/>
      <c r="P327" s="58" t="s">
        <v>50</v>
      </c>
      <c r="Q327" s="63"/>
      <c r="R327" s="63"/>
      <c r="S327" s="64"/>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58">
        <v>1</v>
      </c>
      <c r="DL327" s="58">
        <f t="shared" si="513"/>
        <v>0</v>
      </c>
      <c r="DM327" s="65">
        <f t="shared" ref="DM327:DM328" si="650">DL327/DK327</f>
        <v>0</v>
      </c>
      <c r="DN327" s="65"/>
      <c r="DO327" s="65">
        <f t="shared" ref="DO327:DO328" si="651">AVERAGE(DM$327:DM$328)</f>
        <v>0</v>
      </c>
      <c r="DP327" s="65"/>
      <c r="DQ327" s="65">
        <f t="shared" ref="DQ327:DQ328" si="652">AVERAGE(DM$303:DM$342)</f>
        <v>0</v>
      </c>
      <c r="DR327" s="65"/>
      <c r="DS327" s="65">
        <f t="shared" ref="DS327:DS328" si="653">AVERAGE(DM$3:DM$435)</f>
        <v>4.5662100456621002E-2</v>
      </c>
      <c r="DT327" s="65"/>
    </row>
    <row r="328" spans="1:124" ht="15.75" hidden="1" customHeight="1" x14ac:dyDescent="0.25">
      <c r="A328" s="58" t="s">
        <v>47</v>
      </c>
      <c r="B328" s="58" t="s">
        <v>143</v>
      </c>
      <c r="C328" s="58" t="s">
        <v>156</v>
      </c>
      <c r="D328" s="58"/>
      <c r="E328" s="58"/>
      <c r="F328" s="58"/>
      <c r="G328" s="58"/>
      <c r="H328" s="58"/>
      <c r="I328" s="58"/>
      <c r="J328" s="58"/>
      <c r="K328" s="58"/>
      <c r="L328" s="58"/>
      <c r="M328" s="62"/>
      <c r="N328" s="62"/>
      <c r="O328" s="62"/>
      <c r="P328" s="58" t="s">
        <v>50</v>
      </c>
      <c r="Q328" s="63"/>
      <c r="R328" s="63"/>
      <c r="S328" s="64"/>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58">
        <v>1</v>
      </c>
      <c r="DL328" s="58">
        <f t="shared" si="513"/>
        <v>0</v>
      </c>
      <c r="DM328" s="65">
        <f t="shared" si="650"/>
        <v>0</v>
      </c>
      <c r="DN328" s="65"/>
      <c r="DO328" s="65">
        <f t="shared" si="651"/>
        <v>0</v>
      </c>
      <c r="DP328" s="65"/>
      <c r="DQ328" s="65">
        <f t="shared" si="652"/>
        <v>0</v>
      </c>
      <c r="DR328" s="65"/>
      <c r="DS328" s="65">
        <f t="shared" si="653"/>
        <v>4.5662100456621002E-2</v>
      </c>
      <c r="DT328" s="65"/>
    </row>
    <row r="329" spans="1:124" ht="15.75" hidden="1" customHeight="1" x14ac:dyDescent="0.25">
      <c r="A329" s="58" t="s">
        <v>47</v>
      </c>
      <c r="B329" s="58" t="s">
        <v>143</v>
      </c>
      <c r="C329" s="58" t="s">
        <v>156</v>
      </c>
      <c r="D329" s="58"/>
      <c r="E329" s="58"/>
      <c r="F329" s="58"/>
      <c r="G329" s="58"/>
      <c r="H329" s="58"/>
      <c r="I329" s="58"/>
      <c r="J329" s="58"/>
      <c r="K329" s="58"/>
      <c r="L329" s="58"/>
      <c r="M329" s="62"/>
      <c r="N329" s="62"/>
      <c r="O329" s="62"/>
      <c r="P329" s="58" t="s">
        <v>51</v>
      </c>
      <c r="Q329" s="63"/>
      <c r="R329" s="63"/>
      <c r="S329" s="64"/>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58">
        <v>1</v>
      </c>
      <c r="DL329" s="58">
        <f t="shared" si="513"/>
        <v>0</v>
      </c>
      <c r="DM329" s="65"/>
      <c r="DN329" s="65">
        <f t="shared" ref="DN329:DN330" si="654">DL329/DK329</f>
        <v>0</v>
      </c>
      <c r="DO329" s="65"/>
      <c r="DP329" s="65">
        <f t="shared" ref="DP329:DP330" si="655">AVERAGE(DN$329:DN$330)</f>
        <v>0</v>
      </c>
      <c r="DQ329" s="65"/>
      <c r="DR329" s="65">
        <f t="shared" ref="DR329:DR330" si="656">AVERAGE(DN$303:DN$342)</f>
        <v>0</v>
      </c>
      <c r="DS329" s="65"/>
      <c r="DT329" s="65">
        <f t="shared" ref="DT329:DT330" si="657">AVERAGE(DN$3:DN$435)</f>
        <v>2.336448598130841E-2</v>
      </c>
    </row>
    <row r="330" spans="1:124" ht="15.75" hidden="1" customHeight="1" x14ac:dyDescent="0.25">
      <c r="A330" s="58" t="s">
        <v>47</v>
      </c>
      <c r="B330" s="58" t="s">
        <v>143</v>
      </c>
      <c r="C330" s="58" t="s">
        <v>156</v>
      </c>
      <c r="D330" s="58"/>
      <c r="E330" s="58"/>
      <c r="F330" s="58"/>
      <c r="G330" s="58"/>
      <c r="H330" s="58"/>
      <c r="I330" s="58"/>
      <c r="J330" s="58"/>
      <c r="K330" s="58"/>
      <c r="L330" s="58"/>
      <c r="M330" s="62"/>
      <c r="N330" s="62"/>
      <c r="O330" s="62"/>
      <c r="P330" s="58" t="s">
        <v>51</v>
      </c>
      <c r="Q330" s="63"/>
      <c r="R330" s="63"/>
      <c r="S330" s="64"/>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58">
        <v>1</v>
      </c>
      <c r="DL330" s="58">
        <f t="shared" si="513"/>
        <v>0</v>
      </c>
      <c r="DM330" s="65"/>
      <c r="DN330" s="65">
        <f t="shared" si="654"/>
        <v>0</v>
      </c>
      <c r="DO330" s="65"/>
      <c r="DP330" s="65">
        <f t="shared" si="655"/>
        <v>0</v>
      </c>
      <c r="DQ330" s="65"/>
      <c r="DR330" s="65">
        <f t="shared" si="656"/>
        <v>0</v>
      </c>
      <c r="DS330" s="65"/>
      <c r="DT330" s="65">
        <f t="shared" si="657"/>
        <v>2.336448598130841E-2</v>
      </c>
    </row>
    <row r="331" spans="1:124" ht="15.75" customHeight="1" x14ac:dyDescent="0.25">
      <c r="A331" s="58" t="s">
        <v>47</v>
      </c>
      <c r="B331" s="58" t="s">
        <v>143</v>
      </c>
      <c r="C331" s="58" t="s">
        <v>157</v>
      </c>
      <c r="D331" s="59" t="s">
        <v>123</v>
      </c>
      <c r="E331" s="59">
        <v>3183382382</v>
      </c>
      <c r="F331" s="60" t="s">
        <v>124</v>
      </c>
      <c r="G331" s="59" t="s">
        <v>145</v>
      </c>
      <c r="H331" s="58">
        <v>3003860993</v>
      </c>
      <c r="I331" s="61" t="s">
        <v>146</v>
      </c>
      <c r="J331" s="59" t="s">
        <v>158</v>
      </c>
      <c r="K331" s="58">
        <v>3214795278</v>
      </c>
      <c r="L331" s="60" t="s">
        <v>159</v>
      </c>
      <c r="M331" s="62"/>
      <c r="N331" s="62"/>
      <c r="O331" s="62"/>
      <c r="P331" s="58" t="s">
        <v>50</v>
      </c>
      <c r="Q331" s="63"/>
      <c r="R331" s="63"/>
      <c r="S331" s="64"/>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58">
        <v>1</v>
      </c>
      <c r="DL331" s="58">
        <f t="shared" si="513"/>
        <v>0</v>
      </c>
      <c r="DM331" s="65">
        <f t="shared" ref="DM331:DM332" si="658">DL331/DK331</f>
        <v>0</v>
      </c>
      <c r="DN331" s="65"/>
      <c r="DO331" s="65">
        <f t="shared" ref="DO331:DO332" si="659">AVERAGE(DM$331:DM$332)</f>
        <v>0</v>
      </c>
      <c r="DP331" s="65"/>
      <c r="DQ331" s="65">
        <f t="shared" ref="DQ331:DQ332" si="660">AVERAGE(DM$303:DM$342)</f>
        <v>0</v>
      </c>
      <c r="DR331" s="65"/>
      <c r="DS331" s="65">
        <f t="shared" ref="DS331:DS332" si="661">AVERAGE(DM$3:DM$435)</f>
        <v>4.5662100456621002E-2</v>
      </c>
      <c r="DT331" s="65"/>
    </row>
    <row r="332" spans="1:124" ht="15.75" customHeight="1" x14ac:dyDescent="0.25">
      <c r="A332" s="58" t="s">
        <v>47</v>
      </c>
      <c r="B332" s="58" t="s">
        <v>143</v>
      </c>
      <c r="C332" s="58" t="s">
        <v>157</v>
      </c>
      <c r="D332" s="59" t="s">
        <v>123</v>
      </c>
      <c r="E332" s="59">
        <v>3183382382</v>
      </c>
      <c r="F332" s="60" t="s">
        <v>124</v>
      </c>
      <c r="G332" s="59" t="s">
        <v>145</v>
      </c>
      <c r="H332" s="58">
        <v>3003860993</v>
      </c>
      <c r="I332" s="61" t="s">
        <v>146</v>
      </c>
      <c r="J332" s="59" t="s">
        <v>158</v>
      </c>
      <c r="K332" s="58">
        <v>3214795278</v>
      </c>
      <c r="L332" s="60" t="s">
        <v>159</v>
      </c>
      <c r="M332" s="62"/>
      <c r="N332" s="62"/>
      <c r="O332" s="62"/>
      <c r="P332" s="58" t="s">
        <v>50</v>
      </c>
      <c r="Q332" s="63"/>
      <c r="R332" s="63"/>
      <c r="S332" s="64"/>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58">
        <v>1</v>
      </c>
      <c r="DL332" s="58">
        <f t="shared" si="513"/>
        <v>0</v>
      </c>
      <c r="DM332" s="65">
        <f t="shared" si="658"/>
        <v>0</v>
      </c>
      <c r="DN332" s="65"/>
      <c r="DO332" s="65">
        <f t="shared" si="659"/>
        <v>0</v>
      </c>
      <c r="DP332" s="65"/>
      <c r="DQ332" s="65">
        <f t="shared" si="660"/>
        <v>0</v>
      </c>
      <c r="DR332" s="65"/>
      <c r="DS332" s="65">
        <f t="shared" si="661"/>
        <v>4.5662100456621002E-2</v>
      </c>
      <c r="DT332" s="65"/>
    </row>
    <row r="333" spans="1:124" ht="15.75" customHeight="1" x14ac:dyDescent="0.25">
      <c r="A333" s="58" t="s">
        <v>47</v>
      </c>
      <c r="B333" s="58" t="s">
        <v>143</v>
      </c>
      <c r="C333" s="58" t="s">
        <v>157</v>
      </c>
      <c r="D333" s="59" t="s">
        <v>123</v>
      </c>
      <c r="E333" s="59">
        <v>3183382382</v>
      </c>
      <c r="F333" s="60" t="s">
        <v>124</v>
      </c>
      <c r="G333" s="59" t="s">
        <v>145</v>
      </c>
      <c r="H333" s="58">
        <v>3003860993</v>
      </c>
      <c r="I333" s="61" t="s">
        <v>146</v>
      </c>
      <c r="J333" s="59" t="s">
        <v>158</v>
      </c>
      <c r="K333" s="58">
        <v>3214795278</v>
      </c>
      <c r="L333" s="60" t="s">
        <v>159</v>
      </c>
      <c r="M333" s="62"/>
      <c r="N333" s="62"/>
      <c r="O333" s="62"/>
      <c r="P333" s="58" t="s">
        <v>51</v>
      </c>
      <c r="Q333" s="63"/>
      <c r="R333" s="63"/>
      <c r="S333" s="64"/>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58">
        <v>1</v>
      </c>
      <c r="DL333" s="58">
        <f t="shared" si="513"/>
        <v>0</v>
      </c>
      <c r="DM333" s="65"/>
      <c r="DN333" s="65">
        <f t="shared" ref="DN333:DN334" si="662">DL333/DK333</f>
        <v>0</v>
      </c>
      <c r="DO333" s="65"/>
      <c r="DP333" s="65">
        <f t="shared" ref="DP333:DP334" si="663">AVERAGE(DN$333:DN$334)</f>
        <v>0</v>
      </c>
      <c r="DQ333" s="65"/>
      <c r="DR333" s="65">
        <f t="shared" ref="DR333:DR334" si="664">AVERAGE(DN$303:DN$342)</f>
        <v>0</v>
      </c>
      <c r="DS333" s="65"/>
      <c r="DT333" s="65">
        <f t="shared" ref="DT333:DT334" si="665">AVERAGE(DN$3:DN$435)</f>
        <v>2.336448598130841E-2</v>
      </c>
    </row>
    <row r="334" spans="1:124" ht="15.75" customHeight="1" x14ac:dyDescent="0.25">
      <c r="A334" s="58" t="s">
        <v>47</v>
      </c>
      <c r="B334" s="58" t="s">
        <v>143</v>
      </c>
      <c r="C334" s="58" t="s">
        <v>157</v>
      </c>
      <c r="D334" s="59" t="s">
        <v>123</v>
      </c>
      <c r="E334" s="59">
        <v>3183382382</v>
      </c>
      <c r="F334" s="60" t="s">
        <v>124</v>
      </c>
      <c r="G334" s="59" t="s">
        <v>145</v>
      </c>
      <c r="H334" s="58">
        <v>3003860993</v>
      </c>
      <c r="I334" s="61" t="s">
        <v>146</v>
      </c>
      <c r="J334" s="59" t="s">
        <v>158</v>
      </c>
      <c r="K334" s="58">
        <v>3214795278</v>
      </c>
      <c r="L334" s="60" t="s">
        <v>159</v>
      </c>
      <c r="M334" s="62"/>
      <c r="N334" s="62"/>
      <c r="O334" s="62"/>
      <c r="P334" s="58" t="s">
        <v>51</v>
      </c>
      <c r="Q334" s="63"/>
      <c r="R334" s="63"/>
      <c r="S334" s="64"/>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58">
        <v>1</v>
      </c>
      <c r="DL334" s="58">
        <f t="shared" si="513"/>
        <v>0</v>
      </c>
      <c r="DM334" s="65"/>
      <c r="DN334" s="65">
        <f t="shared" si="662"/>
        <v>0</v>
      </c>
      <c r="DO334" s="65"/>
      <c r="DP334" s="65">
        <f t="shared" si="663"/>
        <v>0</v>
      </c>
      <c r="DQ334" s="65"/>
      <c r="DR334" s="65">
        <f t="shared" si="664"/>
        <v>0</v>
      </c>
      <c r="DS334" s="65"/>
      <c r="DT334" s="65">
        <f t="shared" si="665"/>
        <v>2.336448598130841E-2</v>
      </c>
    </row>
    <row r="335" spans="1:124" ht="15.75" hidden="1" customHeight="1" x14ac:dyDescent="0.25">
      <c r="A335" s="58" t="s">
        <v>47</v>
      </c>
      <c r="B335" s="58" t="s">
        <v>143</v>
      </c>
      <c r="C335" s="58" t="s">
        <v>160</v>
      </c>
      <c r="D335" s="58"/>
      <c r="E335" s="58"/>
      <c r="F335" s="58"/>
      <c r="G335" s="58"/>
      <c r="H335" s="58"/>
      <c r="I335" s="58"/>
      <c r="J335" s="58"/>
      <c r="K335" s="58"/>
      <c r="L335" s="58"/>
      <c r="M335" s="62"/>
      <c r="N335" s="62"/>
      <c r="O335" s="62"/>
      <c r="P335" s="58" t="s">
        <v>50</v>
      </c>
      <c r="Q335" s="63"/>
      <c r="R335" s="63"/>
      <c r="S335" s="64"/>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58">
        <v>1</v>
      </c>
      <c r="DL335" s="58">
        <f t="shared" si="513"/>
        <v>0</v>
      </c>
      <c r="DM335" s="65">
        <f t="shared" ref="DM335:DM336" si="666">DL335/DK335</f>
        <v>0</v>
      </c>
      <c r="DN335" s="65"/>
      <c r="DO335" s="65">
        <f t="shared" ref="DO335:DO336" si="667">AVERAGE(DM$335:DM$336)</f>
        <v>0</v>
      </c>
      <c r="DP335" s="65"/>
      <c r="DQ335" s="65">
        <f t="shared" ref="DQ335:DQ336" si="668">AVERAGE(DM$303:DM$342)</f>
        <v>0</v>
      </c>
      <c r="DR335" s="65"/>
      <c r="DS335" s="65">
        <f t="shared" ref="DS335:DS336" si="669">AVERAGE(DM$3:DM$435)</f>
        <v>4.5662100456621002E-2</v>
      </c>
      <c r="DT335" s="65"/>
    </row>
    <row r="336" spans="1:124" ht="15.75" hidden="1" customHeight="1" x14ac:dyDescent="0.25">
      <c r="A336" s="58" t="s">
        <v>47</v>
      </c>
      <c r="B336" s="58" t="s">
        <v>143</v>
      </c>
      <c r="C336" s="58" t="s">
        <v>160</v>
      </c>
      <c r="D336" s="58"/>
      <c r="E336" s="58"/>
      <c r="F336" s="58"/>
      <c r="G336" s="58"/>
      <c r="H336" s="58"/>
      <c r="I336" s="58"/>
      <c r="J336" s="58"/>
      <c r="K336" s="58"/>
      <c r="L336" s="58"/>
      <c r="M336" s="62"/>
      <c r="N336" s="62"/>
      <c r="O336" s="62"/>
      <c r="P336" s="58" t="s">
        <v>50</v>
      </c>
      <c r="Q336" s="63"/>
      <c r="R336" s="63"/>
      <c r="S336" s="64"/>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58">
        <v>1</v>
      </c>
      <c r="DL336" s="58">
        <f t="shared" si="513"/>
        <v>0</v>
      </c>
      <c r="DM336" s="65">
        <f t="shared" si="666"/>
        <v>0</v>
      </c>
      <c r="DN336" s="65"/>
      <c r="DO336" s="65">
        <f t="shared" si="667"/>
        <v>0</v>
      </c>
      <c r="DP336" s="65"/>
      <c r="DQ336" s="65">
        <f t="shared" si="668"/>
        <v>0</v>
      </c>
      <c r="DR336" s="65"/>
      <c r="DS336" s="65">
        <f t="shared" si="669"/>
        <v>4.5662100456621002E-2</v>
      </c>
      <c r="DT336" s="65"/>
    </row>
    <row r="337" spans="1:124" ht="15.75" hidden="1" customHeight="1" x14ac:dyDescent="0.25">
      <c r="A337" s="58" t="s">
        <v>47</v>
      </c>
      <c r="B337" s="58" t="s">
        <v>143</v>
      </c>
      <c r="C337" s="58" t="s">
        <v>160</v>
      </c>
      <c r="D337" s="58"/>
      <c r="E337" s="58"/>
      <c r="F337" s="58"/>
      <c r="G337" s="58"/>
      <c r="H337" s="58"/>
      <c r="I337" s="58"/>
      <c r="J337" s="58"/>
      <c r="K337" s="58"/>
      <c r="L337" s="58"/>
      <c r="M337" s="62"/>
      <c r="N337" s="62"/>
      <c r="O337" s="62"/>
      <c r="P337" s="58" t="s">
        <v>51</v>
      </c>
      <c r="Q337" s="63"/>
      <c r="R337" s="63"/>
      <c r="S337" s="64"/>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58">
        <v>1</v>
      </c>
      <c r="DL337" s="58">
        <f t="shared" si="513"/>
        <v>0</v>
      </c>
      <c r="DM337" s="65"/>
      <c r="DN337" s="65">
        <f t="shared" ref="DN337:DN338" si="670">DL337/DK337</f>
        <v>0</v>
      </c>
      <c r="DO337" s="65"/>
      <c r="DP337" s="65">
        <f t="shared" ref="DP337:DP338" si="671">AVERAGE(DN$337:DN$338)</f>
        <v>0</v>
      </c>
      <c r="DQ337" s="65"/>
      <c r="DR337" s="65">
        <f t="shared" ref="DR337:DR338" si="672">AVERAGE(DN$303:DN$342)</f>
        <v>0</v>
      </c>
      <c r="DS337" s="65"/>
      <c r="DT337" s="65">
        <f t="shared" ref="DT337:DT338" si="673">AVERAGE(DN$3:DN$435)</f>
        <v>2.336448598130841E-2</v>
      </c>
    </row>
    <row r="338" spans="1:124" ht="15.75" hidden="1" customHeight="1" x14ac:dyDescent="0.25">
      <c r="A338" s="58" t="s">
        <v>47</v>
      </c>
      <c r="B338" s="58" t="s">
        <v>143</v>
      </c>
      <c r="C338" s="58" t="s">
        <v>160</v>
      </c>
      <c r="D338" s="58"/>
      <c r="E338" s="58"/>
      <c r="F338" s="58"/>
      <c r="G338" s="58"/>
      <c r="H338" s="58"/>
      <c r="I338" s="58"/>
      <c r="J338" s="58"/>
      <c r="K338" s="58"/>
      <c r="L338" s="58"/>
      <c r="M338" s="62"/>
      <c r="N338" s="62"/>
      <c r="O338" s="62"/>
      <c r="P338" s="58" t="s">
        <v>51</v>
      </c>
      <c r="Q338" s="63"/>
      <c r="R338" s="63"/>
      <c r="S338" s="64"/>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58">
        <v>1</v>
      </c>
      <c r="DL338" s="58">
        <f t="shared" si="513"/>
        <v>0</v>
      </c>
      <c r="DM338" s="65"/>
      <c r="DN338" s="65">
        <f t="shared" si="670"/>
        <v>0</v>
      </c>
      <c r="DO338" s="65"/>
      <c r="DP338" s="65">
        <f t="shared" si="671"/>
        <v>0</v>
      </c>
      <c r="DQ338" s="65"/>
      <c r="DR338" s="65">
        <f t="shared" si="672"/>
        <v>0</v>
      </c>
      <c r="DS338" s="65"/>
      <c r="DT338" s="65">
        <f t="shared" si="673"/>
        <v>2.336448598130841E-2</v>
      </c>
    </row>
    <row r="339" spans="1:124" ht="15.75" hidden="1" customHeight="1" x14ac:dyDescent="0.25">
      <c r="A339" s="58" t="s">
        <v>47</v>
      </c>
      <c r="B339" s="58" t="s">
        <v>161</v>
      </c>
      <c r="C339" s="58" t="s">
        <v>162</v>
      </c>
      <c r="D339" s="58"/>
      <c r="E339" s="58"/>
      <c r="F339" s="58"/>
      <c r="G339" s="58"/>
      <c r="H339" s="58"/>
      <c r="I339" s="58"/>
      <c r="J339" s="58"/>
      <c r="K339" s="58"/>
      <c r="L339" s="58"/>
      <c r="M339" s="62"/>
      <c r="N339" s="62"/>
      <c r="O339" s="62"/>
      <c r="P339" s="58" t="s">
        <v>50</v>
      </c>
      <c r="Q339" s="63"/>
      <c r="R339" s="63"/>
      <c r="S339" s="64"/>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58">
        <v>1</v>
      </c>
      <c r="DL339" s="58">
        <f t="shared" si="513"/>
        <v>0</v>
      </c>
      <c r="DM339" s="65">
        <f t="shared" ref="DM339:DM340" si="674">DL339/DK339</f>
        <v>0</v>
      </c>
      <c r="DN339" s="65"/>
      <c r="DO339" s="65">
        <f t="shared" ref="DO339:DO340" si="675">AVERAGE(DM$339:DM$340)</f>
        <v>0</v>
      </c>
      <c r="DP339" s="65"/>
      <c r="DQ339" s="65">
        <f t="shared" ref="DQ339:DQ340" si="676">AVERAGE(DM$303:DM$342)</f>
        <v>0</v>
      </c>
      <c r="DR339" s="65"/>
      <c r="DS339" s="65">
        <f t="shared" ref="DS339:DS340" si="677">AVERAGE(DM$3:DM$435)</f>
        <v>4.5662100456621002E-2</v>
      </c>
      <c r="DT339" s="65"/>
    </row>
    <row r="340" spans="1:124" ht="15.75" hidden="1" customHeight="1" x14ac:dyDescent="0.25">
      <c r="A340" s="58" t="s">
        <v>47</v>
      </c>
      <c r="B340" s="58" t="s">
        <v>161</v>
      </c>
      <c r="C340" s="58" t="s">
        <v>162</v>
      </c>
      <c r="D340" s="58"/>
      <c r="E340" s="58"/>
      <c r="F340" s="58"/>
      <c r="G340" s="58"/>
      <c r="H340" s="58"/>
      <c r="I340" s="58"/>
      <c r="J340" s="58"/>
      <c r="K340" s="58"/>
      <c r="L340" s="58"/>
      <c r="M340" s="62"/>
      <c r="N340" s="62"/>
      <c r="O340" s="62"/>
      <c r="P340" s="58" t="s">
        <v>50</v>
      </c>
      <c r="Q340" s="63"/>
      <c r="R340" s="63"/>
      <c r="S340" s="64"/>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58">
        <v>1</v>
      </c>
      <c r="DL340" s="58">
        <f t="shared" si="513"/>
        <v>0</v>
      </c>
      <c r="DM340" s="65">
        <f t="shared" si="674"/>
        <v>0</v>
      </c>
      <c r="DN340" s="65"/>
      <c r="DO340" s="65">
        <f t="shared" si="675"/>
        <v>0</v>
      </c>
      <c r="DP340" s="65"/>
      <c r="DQ340" s="65">
        <f t="shared" si="676"/>
        <v>0</v>
      </c>
      <c r="DR340" s="65"/>
      <c r="DS340" s="65">
        <f t="shared" si="677"/>
        <v>4.5662100456621002E-2</v>
      </c>
      <c r="DT340" s="65"/>
    </row>
    <row r="341" spans="1:124" ht="15.75" hidden="1" customHeight="1" x14ac:dyDescent="0.25">
      <c r="A341" s="58" t="s">
        <v>47</v>
      </c>
      <c r="B341" s="58" t="s">
        <v>161</v>
      </c>
      <c r="C341" s="58" t="s">
        <v>162</v>
      </c>
      <c r="D341" s="58"/>
      <c r="E341" s="58"/>
      <c r="F341" s="58"/>
      <c r="G341" s="58"/>
      <c r="H341" s="58"/>
      <c r="I341" s="58"/>
      <c r="J341" s="58"/>
      <c r="K341" s="58"/>
      <c r="L341" s="58"/>
      <c r="M341" s="62"/>
      <c r="N341" s="62"/>
      <c r="O341" s="62"/>
      <c r="P341" s="58" t="s">
        <v>51</v>
      </c>
      <c r="Q341" s="63"/>
      <c r="R341" s="63"/>
      <c r="S341" s="64"/>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58">
        <v>1</v>
      </c>
      <c r="DL341" s="58">
        <f t="shared" si="513"/>
        <v>0</v>
      </c>
      <c r="DM341" s="65"/>
      <c r="DN341" s="65">
        <f t="shared" ref="DN341:DN342" si="678">DL341/DK341</f>
        <v>0</v>
      </c>
      <c r="DO341" s="65"/>
      <c r="DP341" s="65">
        <f t="shared" ref="DP341:DP342" si="679">AVERAGE(DN$341:DN$342)</f>
        <v>0</v>
      </c>
      <c r="DQ341" s="65"/>
      <c r="DR341" s="65">
        <f t="shared" ref="DR341:DR342" si="680">AVERAGE(DN$303:DN$342)</f>
        <v>0</v>
      </c>
      <c r="DS341" s="65"/>
      <c r="DT341" s="65">
        <f t="shared" ref="DT341:DT342" si="681">AVERAGE(DN$3:DN$435)</f>
        <v>2.336448598130841E-2</v>
      </c>
    </row>
    <row r="342" spans="1:124" ht="15.75" hidden="1" customHeight="1" x14ac:dyDescent="0.25">
      <c r="A342" s="58" t="s">
        <v>47</v>
      </c>
      <c r="B342" s="58" t="s">
        <v>161</v>
      </c>
      <c r="C342" s="58" t="s">
        <v>162</v>
      </c>
      <c r="D342" s="58"/>
      <c r="E342" s="58"/>
      <c r="F342" s="58"/>
      <c r="G342" s="58"/>
      <c r="H342" s="58"/>
      <c r="I342" s="58"/>
      <c r="J342" s="58"/>
      <c r="K342" s="58"/>
      <c r="L342" s="58"/>
      <c r="M342" s="62"/>
      <c r="N342" s="62"/>
      <c r="O342" s="62"/>
      <c r="P342" s="58" t="s">
        <v>51</v>
      </c>
      <c r="Q342" s="63"/>
      <c r="R342" s="63"/>
      <c r="S342" s="64"/>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58">
        <v>1</v>
      </c>
      <c r="DL342" s="58">
        <f t="shared" si="513"/>
        <v>0</v>
      </c>
      <c r="DM342" s="65"/>
      <c r="DN342" s="65">
        <f t="shared" si="678"/>
        <v>0</v>
      </c>
      <c r="DO342" s="65"/>
      <c r="DP342" s="65">
        <f t="shared" si="679"/>
        <v>0</v>
      </c>
      <c r="DQ342" s="65"/>
      <c r="DR342" s="65">
        <f t="shared" si="680"/>
        <v>0</v>
      </c>
      <c r="DS342" s="65"/>
      <c r="DT342" s="65">
        <f t="shared" si="681"/>
        <v>2.336448598130841E-2</v>
      </c>
    </row>
    <row r="343" spans="1:124" ht="15.75" hidden="1" customHeight="1" x14ac:dyDescent="0.25">
      <c r="A343" s="66" t="s">
        <v>47</v>
      </c>
      <c r="B343" s="66" t="s">
        <v>163</v>
      </c>
      <c r="C343" s="66" t="s">
        <v>164</v>
      </c>
      <c r="D343" s="66"/>
      <c r="E343" s="66"/>
      <c r="F343" s="66"/>
      <c r="G343" s="66"/>
      <c r="H343" s="66"/>
      <c r="I343" s="66"/>
      <c r="J343" s="66"/>
      <c r="K343" s="66"/>
      <c r="L343" s="66"/>
      <c r="M343" s="67"/>
      <c r="N343" s="67"/>
      <c r="O343" s="67"/>
      <c r="P343" s="66" t="s">
        <v>50</v>
      </c>
      <c r="Q343" s="68"/>
      <c r="R343" s="69"/>
      <c r="S343" s="70"/>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66">
        <v>1</v>
      </c>
      <c r="DL343" s="66">
        <f t="shared" si="513"/>
        <v>0</v>
      </c>
      <c r="DM343" s="72">
        <f t="shared" ref="DM343:DM345" si="682">DL343/DK343</f>
        <v>0</v>
      </c>
      <c r="DN343" s="72"/>
      <c r="DO343" s="72">
        <f t="shared" ref="DO343:DO345" si="683">AVERAGE(DM$343:DM$345)</f>
        <v>0</v>
      </c>
      <c r="DP343" s="72"/>
      <c r="DQ343" s="72">
        <f t="shared" ref="DQ343:DQ345" si="684">AVERAGE(DM$343:DM$395)</f>
        <v>0.34482758620689657</v>
      </c>
      <c r="DR343" s="66"/>
      <c r="DS343" s="72">
        <f t="shared" ref="DS343:DS345" si="685">AVERAGE(DM$3:DM$435)</f>
        <v>4.5662100456621002E-2</v>
      </c>
      <c r="DT343" s="72"/>
    </row>
    <row r="344" spans="1:124" ht="15.75" hidden="1" customHeight="1" x14ac:dyDescent="0.25">
      <c r="A344" s="66" t="s">
        <v>47</v>
      </c>
      <c r="B344" s="66" t="s">
        <v>163</v>
      </c>
      <c r="C344" s="66" t="s">
        <v>164</v>
      </c>
      <c r="D344" s="66"/>
      <c r="E344" s="66"/>
      <c r="F344" s="66"/>
      <c r="G344" s="66"/>
      <c r="H344" s="66"/>
      <c r="I344" s="66"/>
      <c r="J344" s="66"/>
      <c r="K344" s="66"/>
      <c r="L344" s="66"/>
      <c r="M344" s="67"/>
      <c r="N344" s="67"/>
      <c r="O344" s="67"/>
      <c r="P344" s="66" t="s">
        <v>50</v>
      </c>
      <c r="Q344" s="68"/>
      <c r="R344" s="69"/>
      <c r="S344" s="70"/>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66">
        <v>1</v>
      </c>
      <c r="DL344" s="66">
        <f t="shared" si="513"/>
        <v>0</v>
      </c>
      <c r="DM344" s="72">
        <f t="shared" si="682"/>
        <v>0</v>
      </c>
      <c r="DN344" s="72"/>
      <c r="DO344" s="72">
        <f t="shared" si="683"/>
        <v>0</v>
      </c>
      <c r="DP344" s="72"/>
      <c r="DQ344" s="72">
        <f t="shared" si="684"/>
        <v>0.34482758620689657</v>
      </c>
      <c r="DR344" s="66"/>
      <c r="DS344" s="72">
        <f t="shared" si="685"/>
        <v>4.5662100456621002E-2</v>
      </c>
      <c r="DT344" s="72"/>
    </row>
    <row r="345" spans="1:124" ht="15.75" hidden="1" customHeight="1" x14ac:dyDescent="0.25">
      <c r="A345" s="66" t="s">
        <v>47</v>
      </c>
      <c r="B345" s="66" t="s">
        <v>163</v>
      </c>
      <c r="C345" s="66" t="s">
        <v>164</v>
      </c>
      <c r="D345" s="66"/>
      <c r="E345" s="66"/>
      <c r="F345" s="66"/>
      <c r="G345" s="66"/>
      <c r="H345" s="66"/>
      <c r="I345" s="66"/>
      <c r="J345" s="66"/>
      <c r="K345" s="66"/>
      <c r="L345" s="66"/>
      <c r="M345" s="67"/>
      <c r="N345" s="67"/>
      <c r="O345" s="67"/>
      <c r="P345" s="66" t="s">
        <v>50</v>
      </c>
      <c r="Q345" s="73"/>
      <c r="R345" s="74"/>
      <c r="S345" s="70"/>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66">
        <v>1</v>
      </c>
      <c r="DL345" s="66">
        <f t="shared" si="513"/>
        <v>0</v>
      </c>
      <c r="DM345" s="72">
        <f t="shared" si="682"/>
        <v>0</v>
      </c>
      <c r="DN345" s="72"/>
      <c r="DO345" s="72">
        <f t="shared" si="683"/>
        <v>0</v>
      </c>
      <c r="DP345" s="72"/>
      <c r="DQ345" s="72">
        <f t="shared" si="684"/>
        <v>0.34482758620689657</v>
      </c>
      <c r="DR345" s="66"/>
      <c r="DS345" s="72">
        <f t="shared" si="685"/>
        <v>4.5662100456621002E-2</v>
      </c>
      <c r="DT345" s="72"/>
    </row>
    <row r="346" spans="1:124" ht="15.75" hidden="1" customHeight="1" x14ac:dyDescent="0.25">
      <c r="A346" s="66" t="s">
        <v>47</v>
      </c>
      <c r="B346" s="66" t="s">
        <v>163</v>
      </c>
      <c r="C346" s="66" t="s">
        <v>164</v>
      </c>
      <c r="D346" s="66"/>
      <c r="E346" s="66"/>
      <c r="F346" s="66"/>
      <c r="G346" s="66"/>
      <c r="H346" s="66"/>
      <c r="I346" s="66"/>
      <c r="J346" s="66"/>
      <c r="K346" s="66"/>
      <c r="L346" s="66"/>
      <c r="M346" s="67"/>
      <c r="N346" s="67"/>
      <c r="O346" s="67"/>
      <c r="P346" s="66" t="s">
        <v>51</v>
      </c>
      <c r="Q346" s="71"/>
      <c r="R346" s="71"/>
      <c r="S346" s="70"/>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66">
        <v>1</v>
      </c>
      <c r="DL346" s="66">
        <f t="shared" si="513"/>
        <v>0</v>
      </c>
      <c r="DM346" s="72"/>
      <c r="DN346" s="72">
        <f t="shared" ref="DN346:DN348" si="686">DL346/DK346</f>
        <v>0</v>
      </c>
      <c r="DO346" s="72"/>
      <c r="DP346" s="72">
        <f t="shared" ref="DP346:DP348" si="687">AVERAGE(DN$346:DN$348)</f>
        <v>0</v>
      </c>
      <c r="DQ346" s="72"/>
      <c r="DR346" s="72">
        <f t="shared" ref="DR346:DR348" si="688">AVERAGE(DN$343:DN$395)</f>
        <v>0.20833333333333334</v>
      </c>
      <c r="DS346" s="72"/>
      <c r="DT346" s="72">
        <f t="shared" ref="DT346:DT348" si="689">AVERAGE(DN$3:DN$435)</f>
        <v>2.336448598130841E-2</v>
      </c>
    </row>
    <row r="347" spans="1:124" ht="15.75" hidden="1" customHeight="1" x14ac:dyDescent="0.25">
      <c r="A347" s="66" t="s">
        <v>47</v>
      </c>
      <c r="B347" s="66" t="s">
        <v>163</v>
      </c>
      <c r="C347" s="66" t="s">
        <v>164</v>
      </c>
      <c r="D347" s="66"/>
      <c r="E347" s="66"/>
      <c r="F347" s="66"/>
      <c r="G347" s="66"/>
      <c r="H347" s="66"/>
      <c r="I347" s="66"/>
      <c r="J347" s="66"/>
      <c r="K347" s="66"/>
      <c r="L347" s="66"/>
      <c r="M347" s="67"/>
      <c r="N347" s="67"/>
      <c r="O347" s="67"/>
      <c r="P347" s="66" t="s">
        <v>51</v>
      </c>
      <c r="Q347" s="71"/>
      <c r="R347" s="71"/>
      <c r="S347" s="70"/>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66">
        <v>1</v>
      </c>
      <c r="DL347" s="66">
        <f t="shared" si="513"/>
        <v>0</v>
      </c>
      <c r="DM347" s="72"/>
      <c r="DN347" s="72">
        <f t="shared" si="686"/>
        <v>0</v>
      </c>
      <c r="DO347" s="72"/>
      <c r="DP347" s="72">
        <f t="shared" si="687"/>
        <v>0</v>
      </c>
      <c r="DQ347" s="72"/>
      <c r="DR347" s="72">
        <f t="shared" si="688"/>
        <v>0.20833333333333334</v>
      </c>
      <c r="DS347" s="72"/>
      <c r="DT347" s="72">
        <f t="shared" si="689"/>
        <v>2.336448598130841E-2</v>
      </c>
    </row>
    <row r="348" spans="1:124" ht="15.75" hidden="1" customHeight="1" x14ac:dyDescent="0.25">
      <c r="A348" s="66" t="s">
        <v>47</v>
      </c>
      <c r="B348" s="66" t="s">
        <v>163</v>
      </c>
      <c r="C348" s="66" t="s">
        <v>164</v>
      </c>
      <c r="D348" s="66"/>
      <c r="E348" s="66"/>
      <c r="F348" s="66"/>
      <c r="G348" s="66"/>
      <c r="H348" s="66"/>
      <c r="I348" s="66"/>
      <c r="J348" s="66"/>
      <c r="K348" s="66"/>
      <c r="L348" s="66"/>
      <c r="M348" s="67"/>
      <c r="N348" s="67"/>
      <c r="O348" s="67"/>
      <c r="P348" s="66" t="s">
        <v>51</v>
      </c>
      <c r="Q348" s="71"/>
      <c r="R348" s="71"/>
      <c r="S348" s="70"/>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66">
        <v>1</v>
      </c>
      <c r="DL348" s="66">
        <f t="shared" si="513"/>
        <v>0</v>
      </c>
      <c r="DM348" s="72"/>
      <c r="DN348" s="72">
        <f t="shared" si="686"/>
        <v>0</v>
      </c>
      <c r="DO348" s="72"/>
      <c r="DP348" s="72">
        <f t="shared" si="687"/>
        <v>0</v>
      </c>
      <c r="DQ348" s="72"/>
      <c r="DR348" s="72">
        <f t="shared" si="688"/>
        <v>0.20833333333333334</v>
      </c>
      <c r="DS348" s="72"/>
      <c r="DT348" s="72">
        <f t="shared" si="689"/>
        <v>2.336448598130841E-2</v>
      </c>
    </row>
    <row r="349" spans="1:124" ht="15.75" hidden="1" customHeight="1" x14ac:dyDescent="0.25">
      <c r="A349" s="66" t="s">
        <v>47</v>
      </c>
      <c r="B349" s="66" t="s">
        <v>163</v>
      </c>
      <c r="C349" s="66" t="s">
        <v>165</v>
      </c>
      <c r="D349" s="66"/>
      <c r="E349" s="66"/>
      <c r="F349" s="66"/>
      <c r="G349" s="66"/>
      <c r="H349" s="66"/>
      <c r="I349" s="66"/>
      <c r="J349" s="66"/>
      <c r="K349" s="66"/>
      <c r="L349" s="66"/>
      <c r="M349" s="67"/>
      <c r="N349" s="67"/>
      <c r="O349" s="67"/>
      <c r="P349" s="66" t="s">
        <v>50</v>
      </c>
      <c r="Q349" s="71"/>
      <c r="R349" s="71"/>
      <c r="S349" s="70"/>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66">
        <v>1</v>
      </c>
      <c r="DL349" s="66">
        <f t="shared" si="513"/>
        <v>0</v>
      </c>
      <c r="DM349" s="72">
        <f t="shared" ref="DM349:DM350" si="690">DL349/DK349</f>
        <v>0</v>
      </c>
      <c r="DN349" s="72"/>
      <c r="DO349" s="72">
        <f t="shared" ref="DO349:DO350" si="691">AVERAGE(DM$349:DM$350)</f>
        <v>0</v>
      </c>
      <c r="DP349" s="72"/>
      <c r="DQ349" s="72">
        <f t="shared" ref="DQ349:DQ350" si="692">AVERAGE(DM$343:DM$395)</f>
        <v>0.34482758620689657</v>
      </c>
      <c r="DR349" s="72"/>
      <c r="DS349" s="72">
        <f t="shared" ref="DS349:DS350" si="693">AVERAGE(DM$3:DM$435)</f>
        <v>4.5662100456621002E-2</v>
      </c>
      <c r="DT349" s="72"/>
    </row>
    <row r="350" spans="1:124" ht="15.75" hidden="1" customHeight="1" x14ac:dyDescent="0.25">
      <c r="A350" s="66" t="s">
        <v>47</v>
      </c>
      <c r="B350" s="66" t="s">
        <v>163</v>
      </c>
      <c r="C350" s="66" t="s">
        <v>165</v>
      </c>
      <c r="D350" s="66"/>
      <c r="E350" s="66"/>
      <c r="F350" s="66"/>
      <c r="G350" s="66"/>
      <c r="H350" s="66"/>
      <c r="I350" s="66"/>
      <c r="J350" s="66"/>
      <c r="K350" s="66"/>
      <c r="L350" s="66"/>
      <c r="M350" s="67"/>
      <c r="N350" s="67"/>
      <c r="O350" s="67"/>
      <c r="P350" s="66" t="s">
        <v>50</v>
      </c>
      <c r="Q350" s="71"/>
      <c r="R350" s="71"/>
      <c r="S350" s="70"/>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66">
        <v>1</v>
      </c>
      <c r="DL350" s="66">
        <f t="shared" si="513"/>
        <v>0</v>
      </c>
      <c r="DM350" s="72">
        <f t="shared" si="690"/>
        <v>0</v>
      </c>
      <c r="DN350" s="72"/>
      <c r="DO350" s="72">
        <f t="shared" si="691"/>
        <v>0</v>
      </c>
      <c r="DP350" s="72"/>
      <c r="DQ350" s="72">
        <f t="shared" si="692"/>
        <v>0.34482758620689657</v>
      </c>
      <c r="DR350" s="72"/>
      <c r="DS350" s="72">
        <f t="shared" si="693"/>
        <v>4.5662100456621002E-2</v>
      </c>
      <c r="DT350" s="72"/>
    </row>
    <row r="351" spans="1:124" ht="15.75" hidden="1" customHeight="1" x14ac:dyDescent="0.25">
      <c r="A351" s="66" t="s">
        <v>47</v>
      </c>
      <c r="B351" s="66" t="s">
        <v>163</v>
      </c>
      <c r="C351" s="66" t="s">
        <v>165</v>
      </c>
      <c r="D351" s="66"/>
      <c r="E351" s="66"/>
      <c r="F351" s="66"/>
      <c r="G351" s="66"/>
      <c r="H351" s="66"/>
      <c r="I351" s="66"/>
      <c r="J351" s="66"/>
      <c r="K351" s="66"/>
      <c r="L351" s="66"/>
      <c r="M351" s="67"/>
      <c r="N351" s="67"/>
      <c r="O351" s="67"/>
      <c r="P351" s="66" t="s">
        <v>51</v>
      </c>
      <c r="Q351" s="71"/>
      <c r="R351" s="71"/>
      <c r="S351" s="70"/>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66">
        <v>1</v>
      </c>
      <c r="DL351" s="66">
        <f t="shared" si="513"/>
        <v>0</v>
      </c>
      <c r="DM351" s="72"/>
      <c r="DN351" s="72">
        <f t="shared" ref="DN351:DN352" si="694">DL351/DK351</f>
        <v>0</v>
      </c>
      <c r="DO351" s="72"/>
      <c r="DP351" s="72">
        <f t="shared" ref="DP351:DP352" si="695">AVERAGE(DN$351:DN$352)</f>
        <v>0</v>
      </c>
      <c r="DQ351" s="72"/>
      <c r="DR351" s="72">
        <f t="shared" ref="DR351:DR352" si="696">AVERAGE(DN$343:DN$395)</f>
        <v>0.20833333333333334</v>
      </c>
      <c r="DS351" s="72"/>
      <c r="DT351" s="72">
        <f t="shared" ref="DT351:DT352" si="697">AVERAGE(DN$3:DN$435)</f>
        <v>2.336448598130841E-2</v>
      </c>
    </row>
    <row r="352" spans="1:124" ht="15.75" hidden="1" customHeight="1" x14ac:dyDescent="0.25">
      <c r="A352" s="66" t="s">
        <v>47</v>
      </c>
      <c r="B352" s="66" t="s">
        <v>163</v>
      </c>
      <c r="C352" s="66" t="s">
        <v>165</v>
      </c>
      <c r="D352" s="66"/>
      <c r="E352" s="66"/>
      <c r="F352" s="66"/>
      <c r="G352" s="66"/>
      <c r="H352" s="66"/>
      <c r="I352" s="66"/>
      <c r="J352" s="66"/>
      <c r="K352" s="66"/>
      <c r="L352" s="66"/>
      <c r="M352" s="67"/>
      <c r="N352" s="67"/>
      <c r="O352" s="67"/>
      <c r="P352" s="66" t="s">
        <v>51</v>
      </c>
      <c r="Q352" s="71"/>
      <c r="R352" s="71"/>
      <c r="S352" s="70"/>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66">
        <v>1</v>
      </c>
      <c r="DL352" s="66">
        <f t="shared" si="513"/>
        <v>0</v>
      </c>
      <c r="DM352" s="72"/>
      <c r="DN352" s="72">
        <f t="shared" si="694"/>
        <v>0</v>
      </c>
      <c r="DO352" s="72"/>
      <c r="DP352" s="72">
        <f t="shared" si="695"/>
        <v>0</v>
      </c>
      <c r="DQ352" s="72"/>
      <c r="DR352" s="72">
        <f t="shared" si="696"/>
        <v>0.20833333333333334</v>
      </c>
      <c r="DS352" s="72"/>
      <c r="DT352" s="72">
        <f t="shared" si="697"/>
        <v>2.336448598130841E-2</v>
      </c>
    </row>
    <row r="353" spans="1:124" ht="15.75" hidden="1" customHeight="1" x14ac:dyDescent="0.25">
      <c r="A353" s="66" t="s">
        <v>47</v>
      </c>
      <c r="B353" s="66" t="s">
        <v>163</v>
      </c>
      <c r="C353" s="66" t="s">
        <v>166</v>
      </c>
      <c r="D353" s="66"/>
      <c r="E353" s="66"/>
      <c r="F353" s="66"/>
      <c r="G353" s="66"/>
      <c r="H353" s="66"/>
      <c r="I353" s="66"/>
      <c r="J353" s="66"/>
      <c r="K353" s="66"/>
      <c r="L353" s="66"/>
      <c r="M353" s="67"/>
      <c r="N353" s="67"/>
      <c r="O353" s="67"/>
      <c r="P353" s="66" t="s">
        <v>50</v>
      </c>
      <c r="Q353" s="71"/>
      <c r="R353" s="71"/>
      <c r="S353" s="70"/>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66">
        <v>1</v>
      </c>
      <c r="DL353" s="66">
        <f t="shared" si="513"/>
        <v>0</v>
      </c>
      <c r="DM353" s="72">
        <f t="shared" ref="DM353:DM354" si="698">DL353/DK353</f>
        <v>0</v>
      </c>
      <c r="DN353" s="72"/>
      <c r="DO353" s="72">
        <f t="shared" ref="DO353:DO354" si="699">AVERAGE(DM$353:DM$354)</f>
        <v>0</v>
      </c>
      <c r="DP353" s="72"/>
      <c r="DQ353" s="72">
        <f t="shared" ref="DQ353:DQ354" si="700">AVERAGE(DM$343:DM$395)</f>
        <v>0.34482758620689657</v>
      </c>
      <c r="DR353" s="72"/>
      <c r="DS353" s="72">
        <f t="shared" ref="DS353:DS354" si="701">AVERAGE(DM$3:DM$435)</f>
        <v>4.5662100456621002E-2</v>
      </c>
      <c r="DT353" s="72"/>
    </row>
    <row r="354" spans="1:124" ht="15.75" hidden="1" customHeight="1" x14ac:dyDescent="0.25">
      <c r="A354" s="66" t="s">
        <v>47</v>
      </c>
      <c r="B354" s="66" t="s">
        <v>163</v>
      </c>
      <c r="C354" s="66" t="s">
        <v>166</v>
      </c>
      <c r="D354" s="66"/>
      <c r="E354" s="66"/>
      <c r="F354" s="66"/>
      <c r="G354" s="66"/>
      <c r="H354" s="66"/>
      <c r="I354" s="66"/>
      <c r="J354" s="66"/>
      <c r="K354" s="66"/>
      <c r="L354" s="66"/>
      <c r="M354" s="67"/>
      <c r="N354" s="67"/>
      <c r="O354" s="67"/>
      <c r="P354" s="66" t="s">
        <v>50</v>
      </c>
      <c r="Q354" s="71"/>
      <c r="R354" s="71"/>
      <c r="S354" s="70"/>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66">
        <v>1</v>
      </c>
      <c r="DL354" s="66">
        <f t="shared" si="513"/>
        <v>0</v>
      </c>
      <c r="DM354" s="72">
        <f t="shared" si="698"/>
        <v>0</v>
      </c>
      <c r="DN354" s="72"/>
      <c r="DO354" s="72">
        <f t="shared" si="699"/>
        <v>0</v>
      </c>
      <c r="DP354" s="72"/>
      <c r="DQ354" s="72">
        <f t="shared" si="700"/>
        <v>0.34482758620689657</v>
      </c>
      <c r="DR354" s="72"/>
      <c r="DS354" s="72">
        <f t="shared" si="701"/>
        <v>4.5662100456621002E-2</v>
      </c>
      <c r="DT354" s="72"/>
    </row>
    <row r="355" spans="1:124" ht="15.75" hidden="1" customHeight="1" x14ac:dyDescent="0.25">
      <c r="A355" s="66" t="s">
        <v>47</v>
      </c>
      <c r="B355" s="66" t="s">
        <v>163</v>
      </c>
      <c r="C355" s="66" t="s">
        <v>166</v>
      </c>
      <c r="D355" s="66"/>
      <c r="E355" s="66"/>
      <c r="F355" s="66"/>
      <c r="G355" s="66"/>
      <c r="H355" s="66"/>
      <c r="I355" s="66"/>
      <c r="J355" s="66"/>
      <c r="K355" s="66"/>
      <c r="L355" s="66"/>
      <c r="M355" s="67"/>
      <c r="N355" s="67"/>
      <c r="O355" s="67"/>
      <c r="P355" s="66" t="s">
        <v>51</v>
      </c>
      <c r="Q355" s="71"/>
      <c r="R355" s="71"/>
      <c r="S355" s="70"/>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66">
        <v>1</v>
      </c>
      <c r="DL355" s="66">
        <f t="shared" si="513"/>
        <v>0</v>
      </c>
      <c r="DM355" s="72"/>
      <c r="DN355" s="72">
        <f t="shared" ref="DN355:DN356" si="702">DL355/DK355</f>
        <v>0</v>
      </c>
      <c r="DO355" s="72"/>
      <c r="DP355" s="72">
        <f t="shared" ref="DP355:DP356" si="703">AVERAGE(DN$355:DN$356)</f>
        <v>0</v>
      </c>
      <c r="DQ355" s="72"/>
      <c r="DR355" s="72">
        <f t="shared" ref="DR355:DR356" si="704">AVERAGE(DN$343:DN$395)</f>
        <v>0.20833333333333334</v>
      </c>
      <c r="DS355" s="72"/>
      <c r="DT355" s="72">
        <f t="shared" ref="DT355:DT356" si="705">AVERAGE(DN$3:DN$435)</f>
        <v>2.336448598130841E-2</v>
      </c>
    </row>
    <row r="356" spans="1:124" ht="15.75" hidden="1" customHeight="1" x14ac:dyDescent="0.25">
      <c r="A356" s="66" t="s">
        <v>47</v>
      </c>
      <c r="B356" s="66" t="s">
        <v>163</v>
      </c>
      <c r="C356" s="66" t="s">
        <v>166</v>
      </c>
      <c r="D356" s="66"/>
      <c r="E356" s="66"/>
      <c r="F356" s="66"/>
      <c r="G356" s="66"/>
      <c r="H356" s="66"/>
      <c r="I356" s="66"/>
      <c r="J356" s="66"/>
      <c r="K356" s="66"/>
      <c r="L356" s="66"/>
      <c r="M356" s="67"/>
      <c r="N356" s="67"/>
      <c r="O356" s="67"/>
      <c r="P356" s="66" t="s">
        <v>51</v>
      </c>
      <c r="Q356" s="71"/>
      <c r="R356" s="71"/>
      <c r="S356" s="70"/>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66">
        <v>1</v>
      </c>
      <c r="DL356" s="66">
        <f t="shared" si="513"/>
        <v>0</v>
      </c>
      <c r="DM356" s="72"/>
      <c r="DN356" s="72">
        <f t="shared" si="702"/>
        <v>0</v>
      </c>
      <c r="DO356" s="72"/>
      <c r="DP356" s="72">
        <f t="shared" si="703"/>
        <v>0</v>
      </c>
      <c r="DQ356" s="72"/>
      <c r="DR356" s="72">
        <f t="shared" si="704"/>
        <v>0.20833333333333334</v>
      </c>
      <c r="DS356" s="72"/>
      <c r="DT356" s="72">
        <f t="shared" si="705"/>
        <v>2.336448598130841E-2</v>
      </c>
    </row>
    <row r="357" spans="1:124" ht="15.75" customHeight="1" x14ac:dyDescent="0.25">
      <c r="A357" s="66" t="s">
        <v>47</v>
      </c>
      <c r="B357" s="66" t="s">
        <v>163</v>
      </c>
      <c r="C357" s="66" t="s">
        <v>167</v>
      </c>
      <c r="D357" s="75" t="s">
        <v>123</v>
      </c>
      <c r="E357" s="75">
        <v>3183382382</v>
      </c>
      <c r="F357" s="76" t="s">
        <v>124</v>
      </c>
      <c r="G357" s="75" t="s">
        <v>168</v>
      </c>
      <c r="H357" s="77">
        <v>3133925964</v>
      </c>
      <c r="I357" s="76" t="s">
        <v>169</v>
      </c>
      <c r="J357" s="66" t="s">
        <v>170</v>
      </c>
      <c r="K357" s="66">
        <v>3142979322</v>
      </c>
      <c r="L357" s="76" t="s">
        <v>171</v>
      </c>
      <c r="M357" s="67"/>
      <c r="N357" s="67"/>
      <c r="O357" s="67"/>
      <c r="P357" s="66" t="s">
        <v>50</v>
      </c>
      <c r="Q357" s="71"/>
      <c r="R357" s="71"/>
      <c r="S357" s="70"/>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66">
        <v>1</v>
      </c>
      <c r="DL357" s="66">
        <f t="shared" si="513"/>
        <v>0</v>
      </c>
      <c r="DM357" s="72">
        <f t="shared" ref="DM357:DM358" si="706">DL357/DK357</f>
        <v>0</v>
      </c>
      <c r="DN357" s="72"/>
      <c r="DO357" s="72">
        <f t="shared" ref="DO357:DO358" si="707">AVERAGE(DM$357:DM$358)</f>
        <v>0</v>
      </c>
      <c r="DP357" s="72"/>
      <c r="DQ357" s="72">
        <f t="shared" ref="DQ357:DQ358" si="708">AVERAGE(DM$343:DM$395)</f>
        <v>0.34482758620689657</v>
      </c>
      <c r="DR357" s="72"/>
      <c r="DS357" s="72">
        <f t="shared" ref="DS357:DS358" si="709">AVERAGE(DM$3:DM$435)</f>
        <v>4.5662100456621002E-2</v>
      </c>
      <c r="DT357" s="72"/>
    </row>
    <row r="358" spans="1:124" ht="15.75" customHeight="1" x14ac:dyDescent="0.25">
      <c r="A358" s="66" t="s">
        <v>47</v>
      </c>
      <c r="B358" s="66" t="s">
        <v>163</v>
      </c>
      <c r="C358" s="66" t="s">
        <v>167</v>
      </c>
      <c r="D358" s="75" t="s">
        <v>123</v>
      </c>
      <c r="E358" s="75">
        <v>3183382382</v>
      </c>
      <c r="F358" s="76" t="s">
        <v>124</v>
      </c>
      <c r="G358" s="75" t="s">
        <v>168</v>
      </c>
      <c r="H358" s="77">
        <v>3133925964</v>
      </c>
      <c r="I358" s="76" t="s">
        <v>169</v>
      </c>
      <c r="J358" s="66" t="s">
        <v>170</v>
      </c>
      <c r="K358" s="66">
        <v>3142979322</v>
      </c>
      <c r="L358" s="76" t="s">
        <v>171</v>
      </c>
      <c r="M358" s="67"/>
      <c r="N358" s="67"/>
      <c r="O358" s="67"/>
      <c r="P358" s="66" t="s">
        <v>50</v>
      </c>
      <c r="Q358" s="71"/>
      <c r="R358" s="71"/>
      <c r="S358" s="70"/>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66">
        <v>1</v>
      </c>
      <c r="DL358" s="66">
        <f t="shared" si="513"/>
        <v>0</v>
      </c>
      <c r="DM358" s="72">
        <f t="shared" si="706"/>
        <v>0</v>
      </c>
      <c r="DN358" s="72"/>
      <c r="DO358" s="72">
        <f t="shared" si="707"/>
        <v>0</v>
      </c>
      <c r="DP358" s="72"/>
      <c r="DQ358" s="72">
        <f t="shared" si="708"/>
        <v>0.34482758620689657</v>
      </c>
      <c r="DR358" s="72"/>
      <c r="DS358" s="72">
        <f t="shared" si="709"/>
        <v>4.5662100456621002E-2</v>
      </c>
      <c r="DT358" s="72"/>
    </row>
    <row r="359" spans="1:124" ht="15.75" customHeight="1" x14ac:dyDescent="0.25">
      <c r="A359" s="66" t="s">
        <v>47</v>
      </c>
      <c r="B359" s="66" t="s">
        <v>163</v>
      </c>
      <c r="C359" s="66" t="s">
        <v>167</v>
      </c>
      <c r="D359" s="75" t="s">
        <v>123</v>
      </c>
      <c r="E359" s="75">
        <v>3183382382</v>
      </c>
      <c r="F359" s="76" t="s">
        <v>124</v>
      </c>
      <c r="G359" s="75" t="s">
        <v>168</v>
      </c>
      <c r="H359" s="77">
        <v>3133925964</v>
      </c>
      <c r="I359" s="76" t="s">
        <v>169</v>
      </c>
      <c r="J359" s="66" t="s">
        <v>170</v>
      </c>
      <c r="K359" s="66">
        <v>3142979322</v>
      </c>
      <c r="L359" s="76" t="s">
        <v>171</v>
      </c>
      <c r="M359" s="67"/>
      <c r="N359" s="67"/>
      <c r="O359" s="67"/>
      <c r="P359" s="66" t="s">
        <v>51</v>
      </c>
      <c r="Q359" s="71"/>
      <c r="R359" s="71"/>
      <c r="S359" s="70"/>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66">
        <v>1</v>
      </c>
      <c r="DL359" s="66">
        <f t="shared" si="513"/>
        <v>0</v>
      </c>
      <c r="DM359" s="72"/>
      <c r="DN359" s="72">
        <f t="shared" ref="DN359:DN360" si="710">DL359/DK359</f>
        <v>0</v>
      </c>
      <c r="DO359" s="72"/>
      <c r="DP359" s="72">
        <f t="shared" ref="DP359:DP360" si="711">AVERAGE(DN$359:DN$360)</f>
        <v>0</v>
      </c>
      <c r="DQ359" s="72"/>
      <c r="DR359" s="72">
        <f t="shared" ref="DR359:DR360" si="712">AVERAGE(DN$343:DN$395)</f>
        <v>0.20833333333333334</v>
      </c>
      <c r="DS359" s="72"/>
      <c r="DT359" s="72">
        <f t="shared" ref="DT359:DT360" si="713">AVERAGE(DN$3:DN$435)</f>
        <v>2.336448598130841E-2</v>
      </c>
    </row>
    <row r="360" spans="1:124" ht="15.75" customHeight="1" x14ac:dyDescent="0.25">
      <c r="A360" s="66" t="s">
        <v>47</v>
      </c>
      <c r="B360" s="66" t="s">
        <v>163</v>
      </c>
      <c r="C360" s="66" t="s">
        <v>167</v>
      </c>
      <c r="D360" s="75" t="s">
        <v>123</v>
      </c>
      <c r="E360" s="75">
        <v>3183382382</v>
      </c>
      <c r="F360" s="76" t="s">
        <v>124</v>
      </c>
      <c r="G360" s="75" t="s">
        <v>168</v>
      </c>
      <c r="H360" s="77">
        <v>3133925964</v>
      </c>
      <c r="I360" s="76" t="s">
        <v>169</v>
      </c>
      <c r="J360" s="66" t="s">
        <v>170</v>
      </c>
      <c r="K360" s="66">
        <v>3142979322</v>
      </c>
      <c r="L360" s="76" t="s">
        <v>171</v>
      </c>
      <c r="M360" s="67"/>
      <c r="N360" s="67"/>
      <c r="O360" s="67"/>
      <c r="P360" s="66" t="s">
        <v>51</v>
      </c>
      <c r="Q360" s="71"/>
      <c r="R360" s="71"/>
      <c r="S360" s="70"/>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66">
        <v>1</v>
      </c>
      <c r="DL360" s="66">
        <f t="shared" si="513"/>
        <v>0</v>
      </c>
      <c r="DM360" s="72"/>
      <c r="DN360" s="72">
        <f t="shared" si="710"/>
        <v>0</v>
      </c>
      <c r="DO360" s="72"/>
      <c r="DP360" s="72">
        <f t="shared" si="711"/>
        <v>0</v>
      </c>
      <c r="DQ360" s="72"/>
      <c r="DR360" s="72">
        <f t="shared" si="712"/>
        <v>0.20833333333333334</v>
      </c>
      <c r="DS360" s="72"/>
      <c r="DT360" s="72">
        <f t="shared" si="713"/>
        <v>2.336448598130841E-2</v>
      </c>
    </row>
    <row r="361" spans="1:124" ht="15.75" customHeight="1" x14ac:dyDescent="0.25">
      <c r="A361" s="66" t="s">
        <v>47</v>
      </c>
      <c r="B361" s="66" t="s">
        <v>163</v>
      </c>
      <c r="C361" s="66" t="s">
        <v>172</v>
      </c>
      <c r="D361" s="75" t="s">
        <v>123</v>
      </c>
      <c r="E361" s="75">
        <v>3183382382</v>
      </c>
      <c r="F361" s="76" t="s">
        <v>124</v>
      </c>
      <c r="G361" s="75" t="s">
        <v>168</v>
      </c>
      <c r="H361" s="77">
        <v>3133925964</v>
      </c>
      <c r="I361" s="76" t="s">
        <v>169</v>
      </c>
      <c r="J361" s="66" t="s">
        <v>173</v>
      </c>
      <c r="K361" s="66">
        <v>3124536008</v>
      </c>
      <c r="L361" s="76" t="s">
        <v>174</v>
      </c>
      <c r="M361" s="67"/>
      <c r="N361" s="67"/>
      <c r="O361" s="67"/>
      <c r="P361" s="66" t="s">
        <v>50</v>
      </c>
      <c r="Q361" s="71"/>
      <c r="R361" s="71"/>
      <c r="S361" s="70"/>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66">
        <v>1</v>
      </c>
      <c r="DL361" s="66">
        <f t="shared" si="513"/>
        <v>0</v>
      </c>
      <c r="DM361" s="72">
        <f t="shared" ref="DM361:DM362" si="714">DL361/DK361</f>
        <v>0</v>
      </c>
      <c r="DN361" s="72"/>
      <c r="DO361" s="72">
        <f t="shared" ref="DO361:DO362" si="715">AVERAGE(DM$361:DM$362)</f>
        <v>0</v>
      </c>
      <c r="DP361" s="72"/>
      <c r="DQ361" s="72">
        <f t="shared" ref="DQ361:DQ362" si="716">AVERAGE(DM$343:DM$395)</f>
        <v>0.34482758620689657</v>
      </c>
      <c r="DR361" s="72"/>
      <c r="DS361" s="72">
        <f t="shared" ref="DS361:DS362" si="717">AVERAGE(DM$3:DM$435)</f>
        <v>4.5662100456621002E-2</v>
      </c>
      <c r="DT361" s="72"/>
    </row>
    <row r="362" spans="1:124" ht="15.75" customHeight="1" x14ac:dyDescent="0.25">
      <c r="A362" s="66" t="s">
        <v>47</v>
      </c>
      <c r="B362" s="66" t="s">
        <v>163</v>
      </c>
      <c r="C362" s="66" t="s">
        <v>172</v>
      </c>
      <c r="D362" s="75" t="s">
        <v>123</v>
      </c>
      <c r="E362" s="75">
        <v>3183382382</v>
      </c>
      <c r="F362" s="76" t="s">
        <v>124</v>
      </c>
      <c r="G362" s="75" t="s">
        <v>168</v>
      </c>
      <c r="H362" s="77">
        <v>3133925964</v>
      </c>
      <c r="I362" s="76" t="s">
        <v>169</v>
      </c>
      <c r="J362" s="66" t="s">
        <v>173</v>
      </c>
      <c r="K362" s="66">
        <v>3124536008</v>
      </c>
      <c r="L362" s="76" t="s">
        <v>174</v>
      </c>
      <c r="M362" s="67"/>
      <c r="N362" s="67"/>
      <c r="O362" s="67"/>
      <c r="P362" s="66" t="s">
        <v>50</v>
      </c>
      <c r="Q362" s="71"/>
      <c r="R362" s="71"/>
      <c r="S362" s="70"/>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66">
        <v>1</v>
      </c>
      <c r="DL362" s="66">
        <f t="shared" si="513"/>
        <v>0</v>
      </c>
      <c r="DM362" s="72">
        <f t="shared" si="714"/>
        <v>0</v>
      </c>
      <c r="DN362" s="72"/>
      <c r="DO362" s="72">
        <f t="shared" si="715"/>
        <v>0</v>
      </c>
      <c r="DP362" s="72"/>
      <c r="DQ362" s="72">
        <f t="shared" si="716"/>
        <v>0.34482758620689657</v>
      </c>
      <c r="DR362" s="72"/>
      <c r="DS362" s="72">
        <f t="shared" si="717"/>
        <v>4.5662100456621002E-2</v>
      </c>
      <c r="DT362" s="72"/>
    </row>
    <row r="363" spans="1:124" ht="15.75" customHeight="1" x14ac:dyDescent="0.25">
      <c r="A363" s="66" t="s">
        <v>47</v>
      </c>
      <c r="B363" s="66" t="s">
        <v>163</v>
      </c>
      <c r="C363" s="66" t="s">
        <v>172</v>
      </c>
      <c r="D363" s="75" t="s">
        <v>123</v>
      </c>
      <c r="E363" s="75">
        <v>3183382382</v>
      </c>
      <c r="F363" s="76" t="s">
        <v>124</v>
      </c>
      <c r="G363" s="75" t="s">
        <v>168</v>
      </c>
      <c r="H363" s="77">
        <v>3133925964</v>
      </c>
      <c r="I363" s="76" t="s">
        <v>169</v>
      </c>
      <c r="J363" s="66" t="s">
        <v>173</v>
      </c>
      <c r="K363" s="66">
        <v>3124536008</v>
      </c>
      <c r="L363" s="76" t="s">
        <v>174</v>
      </c>
      <c r="M363" s="67"/>
      <c r="N363" s="67"/>
      <c r="O363" s="67"/>
      <c r="P363" s="66" t="s">
        <v>51</v>
      </c>
      <c r="Q363" s="71"/>
      <c r="R363" s="71"/>
      <c r="S363" s="70"/>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66">
        <v>1</v>
      </c>
      <c r="DL363" s="66">
        <f t="shared" si="513"/>
        <v>0</v>
      </c>
      <c r="DM363" s="72"/>
      <c r="DN363" s="72">
        <f t="shared" ref="DN363:DN364" si="718">DL363/DK363</f>
        <v>0</v>
      </c>
      <c r="DO363" s="72"/>
      <c r="DP363" s="72">
        <f t="shared" ref="DP363:DP364" si="719">AVERAGE(DN$363:DN$364)</f>
        <v>0</v>
      </c>
      <c r="DQ363" s="72"/>
      <c r="DR363" s="72">
        <f t="shared" ref="DR363:DR364" si="720">AVERAGE(DN$343:DN$395)</f>
        <v>0.20833333333333334</v>
      </c>
      <c r="DS363" s="72"/>
      <c r="DT363" s="72">
        <f t="shared" ref="DT363:DT364" si="721">AVERAGE(DN$3:DN$435)</f>
        <v>2.336448598130841E-2</v>
      </c>
    </row>
    <row r="364" spans="1:124" ht="15.75" customHeight="1" x14ac:dyDescent="0.25">
      <c r="A364" s="66" t="s">
        <v>47</v>
      </c>
      <c r="B364" s="66" t="s">
        <v>163</v>
      </c>
      <c r="C364" s="66" t="s">
        <v>172</v>
      </c>
      <c r="D364" s="75" t="s">
        <v>123</v>
      </c>
      <c r="E364" s="75">
        <v>3183382382</v>
      </c>
      <c r="F364" s="76" t="s">
        <v>124</v>
      </c>
      <c r="G364" s="75" t="s">
        <v>168</v>
      </c>
      <c r="H364" s="77">
        <v>3133925964</v>
      </c>
      <c r="I364" s="76" t="s">
        <v>169</v>
      </c>
      <c r="J364" s="66" t="s">
        <v>173</v>
      </c>
      <c r="K364" s="66">
        <v>3124536008</v>
      </c>
      <c r="L364" s="76" t="s">
        <v>174</v>
      </c>
      <c r="M364" s="67"/>
      <c r="N364" s="67"/>
      <c r="O364" s="67"/>
      <c r="P364" s="66" t="s">
        <v>51</v>
      </c>
      <c r="Q364" s="71"/>
      <c r="R364" s="71"/>
      <c r="S364" s="70"/>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66">
        <v>1</v>
      </c>
      <c r="DL364" s="66">
        <f t="shared" si="513"/>
        <v>0</v>
      </c>
      <c r="DM364" s="72"/>
      <c r="DN364" s="72">
        <f t="shared" si="718"/>
        <v>0</v>
      </c>
      <c r="DO364" s="72"/>
      <c r="DP364" s="72">
        <f t="shared" si="719"/>
        <v>0</v>
      </c>
      <c r="DQ364" s="72"/>
      <c r="DR364" s="72">
        <f t="shared" si="720"/>
        <v>0.20833333333333334</v>
      </c>
      <c r="DS364" s="72"/>
      <c r="DT364" s="72">
        <f t="shared" si="721"/>
        <v>2.336448598130841E-2</v>
      </c>
    </row>
    <row r="365" spans="1:124" ht="15.75" customHeight="1" x14ac:dyDescent="0.25">
      <c r="A365" s="66" t="s">
        <v>47</v>
      </c>
      <c r="B365" s="66" t="s">
        <v>163</v>
      </c>
      <c r="C365" s="66" t="s">
        <v>175</v>
      </c>
      <c r="D365" s="75" t="s">
        <v>123</v>
      </c>
      <c r="E365" s="75">
        <v>3183382382</v>
      </c>
      <c r="F365" s="76" t="s">
        <v>124</v>
      </c>
      <c r="G365" s="75" t="s">
        <v>168</v>
      </c>
      <c r="H365" s="77">
        <v>3133925964</v>
      </c>
      <c r="I365" s="76" t="s">
        <v>169</v>
      </c>
      <c r="J365" s="75" t="s">
        <v>176</v>
      </c>
      <c r="K365" s="66">
        <v>3208342133</v>
      </c>
      <c r="L365" s="76" t="s">
        <v>177</v>
      </c>
      <c r="M365" s="67"/>
      <c r="N365" s="67"/>
      <c r="O365" s="67"/>
      <c r="P365" s="66" t="s">
        <v>50</v>
      </c>
      <c r="Q365" s="71"/>
      <c r="R365" s="71"/>
      <c r="S365" s="70"/>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66">
        <v>1</v>
      </c>
      <c r="DL365" s="66">
        <f t="shared" si="513"/>
        <v>0</v>
      </c>
      <c r="DM365" s="72">
        <f t="shared" ref="DM365:DM366" si="722">DL365/DK365</f>
        <v>0</v>
      </c>
      <c r="DN365" s="72"/>
      <c r="DO365" s="72">
        <f t="shared" ref="DO365:DO366" si="723">AVERAGE(DM$365:DM$366)</f>
        <v>0</v>
      </c>
      <c r="DP365" s="72"/>
      <c r="DQ365" s="72">
        <f t="shared" ref="DQ365:DQ366" si="724">AVERAGE(DM$343:DM$395)</f>
        <v>0.34482758620689657</v>
      </c>
      <c r="DR365" s="72"/>
      <c r="DS365" s="72">
        <f t="shared" ref="DS365:DS366" si="725">AVERAGE(DM$3:DM$435)</f>
        <v>4.5662100456621002E-2</v>
      </c>
      <c r="DT365" s="72"/>
    </row>
    <row r="366" spans="1:124" ht="15.75" customHeight="1" x14ac:dyDescent="0.25">
      <c r="A366" s="66" t="s">
        <v>47</v>
      </c>
      <c r="B366" s="66" t="s">
        <v>163</v>
      </c>
      <c r="C366" s="66" t="s">
        <v>175</v>
      </c>
      <c r="D366" s="75" t="s">
        <v>123</v>
      </c>
      <c r="E366" s="75">
        <v>3183382382</v>
      </c>
      <c r="F366" s="76" t="s">
        <v>124</v>
      </c>
      <c r="G366" s="75" t="s">
        <v>168</v>
      </c>
      <c r="H366" s="77">
        <v>3133925964</v>
      </c>
      <c r="I366" s="76" t="s">
        <v>169</v>
      </c>
      <c r="J366" s="75" t="s">
        <v>176</v>
      </c>
      <c r="K366" s="66">
        <v>3208342133</v>
      </c>
      <c r="L366" s="76" t="s">
        <v>177</v>
      </c>
      <c r="M366" s="67"/>
      <c r="N366" s="67"/>
      <c r="O366" s="67"/>
      <c r="P366" s="66" t="s">
        <v>50</v>
      </c>
      <c r="Q366" s="71"/>
      <c r="R366" s="71"/>
      <c r="S366" s="70"/>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66">
        <v>1</v>
      </c>
      <c r="DL366" s="66">
        <f t="shared" si="513"/>
        <v>0</v>
      </c>
      <c r="DM366" s="72">
        <f t="shared" si="722"/>
        <v>0</v>
      </c>
      <c r="DN366" s="72"/>
      <c r="DO366" s="72">
        <f t="shared" si="723"/>
        <v>0</v>
      </c>
      <c r="DP366" s="72"/>
      <c r="DQ366" s="72">
        <f t="shared" si="724"/>
        <v>0.34482758620689657</v>
      </c>
      <c r="DR366" s="72"/>
      <c r="DS366" s="72">
        <f t="shared" si="725"/>
        <v>4.5662100456621002E-2</v>
      </c>
      <c r="DT366" s="72"/>
    </row>
    <row r="367" spans="1:124" ht="15.75" customHeight="1" x14ac:dyDescent="0.25">
      <c r="A367" s="66" t="s">
        <v>47</v>
      </c>
      <c r="B367" s="66" t="s">
        <v>163</v>
      </c>
      <c r="C367" s="66" t="s">
        <v>175</v>
      </c>
      <c r="D367" s="75" t="s">
        <v>123</v>
      </c>
      <c r="E367" s="75">
        <v>3183382382</v>
      </c>
      <c r="F367" s="76" t="s">
        <v>124</v>
      </c>
      <c r="G367" s="75" t="s">
        <v>168</v>
      </c>
      <c r="H367" s="77">
        <v>3133925964</v>
      </c>
      <c r="I367" s="76" t="s">
        <v>169</v>
      </c>
      <c r="J367" s="75" t="s">
        <v>176</v>
      </c>
      <c r="K367" s="66">
        <v>3208342133</v>
      </c>
      <c r="L367" s="76" t="s">
        <v>177</v>
      </c>
      <c r="M367" s="67"/>
      <c r="N367" s="67"/>
      <c r="O367" s="67"/>
      <c r="P367" s="66" t="s">
        <v>51</v>
      </c>
      <c r="Q367" s="71"/>
      <c r="R367" s="71"/>
      <c r="S367" s="70"/>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66">
        <v>1</v>
      </c>
      <c r="DL367" s="66">
        <f t="shared" si="513"/>
        <v>0</v>
      </c>
      <c r="DM367" s="72"/>
      <c r="DN367" s="72">
        <f t="shared" ref="DN367:DN368" si="726">DL367/DK367</f>
        <v>0</v>
      </c>
      <c r="DO367" s="72"/>
      <c r="DP367" s="72">
        <f t="shared" ref="DP367:DP368" si="727">AVERAGE(DN$367:DN$368)</f>
        <v>0</v>
      </c>
      <c r="DQ367" s="72"/>
      <c r="DR367" s="72">
        <f t="shared" ref="DR367:DR368" si="728">AVERAGE(DN$343:DN$395)</f>
        <v>0.20833333333333334</v>
      </c>
      <c r="DS367" s="72"/>
      <c r="DT367" s="72">
        <f t="shared" ref="DT367:DT368" si="729">AVERAGE(DN$3:DN$435)</f>
        <v>2.336448598130841E-2</v>
      </c>
    </row>
    <row r="368" spans="1:124" ht="15.75" customHeight="1" x14ac:dyDescent="0.25">
      <c r="A368" s="66" t="s">
        <v>47</v>
      </c>
      <c r="B368" s="66" t="s">
        <v>163</v>
      </c>
      <c r="C368" s="66" t="s">
        <v>175</v>
      </c>
      <c r="D368" s="75" t="s">
        <v>123</v>
      </c>
      <c r="E368" s="75">
        <v>3183382382</v>
      </c>
      <c r="F368" s="76" t="s">
        <v>124</v>
      </c>
      <c r="G368" s="75" t="s">
        <v>168</v>
      </c>
      <c r="H368" s="77">
        <v>3133925964</v>
      </c>
      <c r="I368" s="76" t="s">
        <v>169</v>
      </c>
      <c r="J368" s="75" t="s">
        <v>176</v>
      </c>
      <c r="K368" s="66">
        <v>3208342133</v>
      </c>
      <c r="L368" s="76" t="s">
        <v>177</v>
      </c>
      <c r="M368" s="67"/>
      <c r="N368" s="67"/>
      <c r="O368" s="67"/>
      <c r="P368" s="66" t="s">
        <v>51</v>
      </c>
      <c r="Q368" s="71"/>
      <c r="R368" s="71"/>
      <c r="S368" s="70"/>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66">
        <v>1</v>
      </c>
      <c r="DL368" s="66">
        <f t="shared" si="513"/>
        <v>0</v>
      </c>
      <c r="DM368" s="72"/>
      <c r="DN368" s="72">
        <f t="shared" si="726"/>
        <v>0</v>
      </c>
      <c r="DO368" s="72"/>
      <c r="DP368" s="72">
        <f t="shared" si="727"/>
        <v>0</v>
      </c>
      <c r="DQ368" s="72"/>
      <c r="DR368" s="72">
        <f t="shared" si="728"/>
        <v>0.20833333333333334</v>
      </c>
      <c r="DS368" s="72"/>
      <c r="DT368" s="72">
        <f t="shared" si="729"/>
        <v>2.336448598130841E-2</v>
      </c>
    </row>
    <row r="369" spans="1:124" ht="15.75" customHeight="1" x14ac:dyDescent="0.25">
      <c r="A369" s="66" t="s">
        <v>47</v>
      </c>
      <c r="B369" s="66" t="s">
        <v>163</v>
      </c>
      <c r="C369" s="66" t="s">
        <v>178</v>
      </c>
      <c r="D369" s="75" t="s">
        <v>123</v>
      </c>
      <c r="E369" s="75">
        <v>3183382382</v>
      </c>
      <c r="F369" s="76" t="s">
        <v>124</v>
      </c>
      <c r="G369" s="75" t="s">
        <v>168</v>
      </c>
      <c r="H369" s="77">
        <v>3133925964</v>
      </c>
      <c r="I369" s="76" t="s">
        <v>169</v>
      </c>
      <c r="J369" s="66" t="s">
        <v>179</v>
      </c>
      <c r="K369" s="66">
        <v>3156155342</v>
      </c>
      <c r="L369" s="76" t="s">
        <v>180</v>
      </c>
      <c r="M369" s="67"/>
      <c r="N369" s="67"/>
      <c r="O369" s="67"/>
      <c r="P369" s="66" t="s">
        <v>50</v>
      </c>
      <c r="Q369" s="71"/>
      <c r="R369" s="71"/>
      <c r="S369" s="70"/>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66">
        <v>1</v>
      </c>
      <c r="DL369" s="66">
        <f t="shared" si="513"/>
        <v>0</v>
      </c>
      <c r="DM369" s="72">
        <f t="shared" ref="DM369:DM370" si="730">DL369/DK369</f>
        <v>0</v>
      </c>
      <c r="DN369" s="72"/>
      <c r="DO369" s="72">
        <f t="shared" ref="DO369:DO370" si="731">AVERAGE(DM$369:DM$370)</f>
        <v>0</v>
      </c>
      <c r="DP369" s="72"/>
      <c r="DQ369" s="72">
        <f t="shared" ref="DQ369:DQ370" si="732">AVERAGE(DM$343:DM$395)</f>
        <v>0.34482758620689657</v>
      </c>
      <c r="DR369" s="72"/>
      <c r="DS369" s="72">
        <f t="shared" ref="DS369:DS370" si="733">AVERAGE(DM$3:DM$435)</f>
        <v>4.5662100456621002E-2</v>
      </c>
      <c r="DT369" s="72"/>
    </row>
    <row r="370" spans="1:124" ht="15.75" customHeight="1" x14ac:dyDescent="0.25">
      <c r="A370" s="66" t="s">
        <v>47</v>
      </c>
      <c r="B370" s="66" t="s">
        <v>163</v>
      </c>
      <c r="C370" s="66" t="s">
        <v>178</v>
      </c>
      <c r="D370" s="75" t="s">
        <v>123</v>
      </c>
      <c r="E370" s="75">
        <v>3183382382</v>
      </c>
      <c r="F370" s="76" t="s">
        <v>124</v>
      </c>
      <c r="G370" s="75" t="s">
        <v>168</v>
      </c>
      <c r="H370" s="77">
        <v>3133925964</v>
      </c>
      <c r="I370" s="76" t="s">
        <v>169</v>
      </c>
      <c r="J370" s="66" t="s">
        <v>179</v>
      </c>
      <c r="K370" s="66">
        <v>3156155342</v>
      </c>
      <c r="L370" s="76" t="s">
        <v>180</v>
      </c>
      <c r="M370" s="67"/>
      <c r="N370" s="67"/>
      <c r="O370" s="67"/>
      <c r="P370" s="66" t="s">
        <v>50</v>
      </c>
      <c r="Q370" s="71"/>
      <c r="R370" s="71"/>
      <c r="S370" s="70"/>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66">
        <v>1</v>
      </c>
      <c r="DL370" s="66">
        <f t="shared" si="513"/>
        <v>0</v>
      </c>
      <c r="DM370" s="72">
        <f t="shared" si="730"/>
        <v>0</v>
      </c>
      <c r="DN370" s="72"/>
      <c r="DO370" s="72">
        <f t="shared" si="731"/>
        <v>0</v>
      </c>
      <c r="DP370" s="72"/>
      <c r="DQ370" s="72">
        <f t="shared" si="732"/>
        <v>0.34482758620689657</v>
      </c>
      <c r="DR370" s="72"/>
      <c r="DS370" s="72">
        <f t="shared" si="733"/>
        <v>4.5662100456621002E-2</v>
      </c>
      <c r="DT370" s="72"/>
    </row>
    <row r="371" spans="1:124" ht="15.75" customHeight="1" x14ac:dyDescent="0.25">
      <c r="A371" s="66" t="s">
        <v>47</v>
      </c>
      <c r="B371" s="66" t="s">
        <v>163</v>
      </c>
      <c r="C371" s="66" t="s">
        <v>178</v>
      </c>
      <c r="D371" s="75" t="s">
        <v>123</v>
      </c>
      <c r="E371" s="75">
        <v>3183382382</v>
      </c>
      <c r="F371" s="76" t="s">
        <v>124</v>
      </c>
      <c r="G371" s="75" t="s">
        <v>168</v>
      </c>
      <c r="H371" s="77">
        <v>3133925964</v>
      </c>
      <c r="I371" s="76" t="s">
        <v>169</v>
      </c>
      <c r="J371" s="66" t="s">
        <v>179</v>
      </c>
      <c r="K371" s="66">
        <v>3156155342</v>
      </c>
      <c r="L371" s="76" t="s">
        <v>180</v>
      </c>
      <c r="M371" s="67"/>
      <c r="N371" s="67"/>
      <c r="O371" s="67"/>
      <c r="P371" s="66" t="s">
        <v>51</v>
      </c>
      <c r="Q371" s="71"/>
      <c r="R371" s="71"/>
      <c r="S371" s="70"/>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66">
        <v>1</v>
      </c>
      <c r="DL371" s="66">
        <f t="shared" si="513"/>
        <v>0</v>
      </c>
      <c r="DM371" s="78"/>
      <c r="DN371" s="78">
        <f t="shared" ref="DN371:DN372" si="734">DL371/DK371</f>
        <v>0</v>
      </c>
      <c r="DO371" s="78"/>
      <c r="DP371" s="78">
        <f t="shared" ref="DP371:DP372" si="735">AVERAGE(DN$371:DN$372)</f>
        <v>0</v>
      </c>
      <c r="DQ371" s="72"/>
      <c r="DR371" s="72">
        <f t="shared" ref="DR371:DR372" si="736">AVERAGE(DN$343:DN$395)</f>
        <v>0.20833333333333334</v>
      </c>
      <c r="DS371" s="72"/>
      <c r="DT371" s="72">
        <f t="shared" ref="DT371:DT372" si="737">AVERAGE(DN$3:DN$435)</f>
        <v>2.336448598130841E-2</v>
      </c>
    </row>
    <row r="372" spans="1:124" ht="15.75" customHeight="1" x14ac:dyDescent="0.25">
      <c r="A372" s="66" t="s">
        <v>47</v>
      </c>
      <c r="B372" s="66" t="s">
        <v>163</v>
      </c>
      <c r="C372" s="66" t="s">
        <v>178</v>
      </c>
      <c r="D372" s="75" t="s">
        <v>123</v>
      </c>
      <c r="E372" s="75">
        <v>3183382382</v>
      </c>
      <c r="F372" s="76" t="s">
        <v>124</v>
      </c>
      <c r="G372" s="75" t="s">
        <v>168</v>
      </c>
      <c r="H372" s="77">
        <v>3133925964</v>
      </c>
      <c r="I372" s="76" t="s">
        <v>169</v>
      </c>
      <c r="J372" s="66" t="s">
        <v>179</v>
      </c>
      <c r="K372" s="66">
        <v>3156155342</v>
      </c>
      <c r="L372" s="76" t="s">
        <v>180</v>
      </c>
      <c r="M372" s="67"/>
      <c r="N372" s="67"/>
      <c r="O372" s="67"/>
      <c r="P372" s="66" t="s">
        <v>51</v>
      </c>
      <c r="Q372" s="71"/>
      <c r="R372" s="71"/>
      <c r="S372" s="70"/>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66">
        <v>1</v>
      </c>
      <c r="DL372" s="66">
        <f t="shared" si="513"/>
        <v>0</v>
      </c>
      <c r="DM372" s="78"/>
      <c r="DN372" s="78">
        <f t="shared" si="734"/>
        <v>0</v>
      </c>
      <c r="DO372" s="78"/>
      <c r="DP372" s="78">
        <f t="shared" si="735"/>
        <v>0</v>
      </c>
      <c r="DQ372" s="72"/>
      <c r="DR372" s="72">
        <f t="shared" si="736"/>
        <v>0.20833333333333334</v>
      </c>
      <c r="DS372" s="72"/>
      <c r="DT372" s="72">
        <f t="shared" si="737"/>
        <v>2.336448598130841E-2</v>
      </c>
    </row>
    <row r="373" spans="1:124" ht="36" customHeight="1" x14ac:dyDescent="0.25">
      <c r="A373" s="66" t="s">
        <v>47</v>
      </c>
      <c r="B373" s="66" t="s">
        <v>163</v>
      </c>
      <c r="C373" s="75" t="s">
        <v>181</v>
      </c>
      <c r="D373" s="75" t="s">
        <v>123</v>
      </c>
      <c r="E373" s="75">
        <v>3183382382</v>
      </c>
      <c r="F373" s="76" t="s">
        <v>124</v>
      </c>
      <c r="G373" s="75" t="s">
        <v>168</v>
      </c>
      <c r="H373" s="77">
        <v>3133925964</v>
      </c>
      <c r="I373" s="76" t="s">
        <v>169</v>
      </c>
      <c r="J373" s="75" t="s">
        <v>182</v>
      </c>
      <c r="K373" s="75">
        <v>3164969528</v>
      </c>
      <c r="L373" s="76" t="s">
        <v>183</v>
      </c>
      <c r="M373" s="75" t="s">
        <v>184</v>
      </c>
      <c r="N373" s="75" t="s">
        <v>185</v>
      </c>
      <c r="O373" s="70">
        <v>43881</v>
      </c>
      <c r="P373" s="66" t="s">
        <v>50</v>
      </c>
      <c r="Q373" s="68" t="s">
        <v>186</v>
      </c>
      <c r="R373" s="69" t="s">
        <v>187</v>
      </c>
      <c r="S373" s="70">
        <v>43881</v>
      </c>
      <c r="T373" s="68" t="s">
        <v>188</v>
      </c>
      <c r="U373" s="68" t="s">
        <v>189</v>
      </c>
      <c r="V373" s="68" t="s">
        <v>190</v>
      </c>
      <c r="W373" s="79" t="s">
        <v>191</v>
      </c>
      <c r="X373" s="66">
        <v>3108167253</v>
      </c>
      <c r="Y373" s="80" t="s">
        <v>192</v>
      </c>
      <c r="Z373" s="79" t="s">
        <v>193</v>
      </c>
      <c r="AA373" s="70">
        <v>44015</v>
      </c>
      <c r="AB373" s="68" t="s">
        <v>188</v>
      </c>
      <c r="AC373" s="68" t="s">
        <v>189</v>
      </c>
      <c r="AD373" s="68" t="s">
        <v>190</v>
      </c>
      <c r="AE373" s="79" t="s">
        <v>191</v>
      </c>
      <c r="AF373" s="66">
        <v>3108167253</v>
      </c>
      <c r="AG373" s="80" t="s">
        <v>192</v>
      </c>
      <c r="AH373" s="79" t="s">
        <v>193</v>
      </c>
      <c r="AI373" s="66"/>
      <c r="AJ373" s="69"/>
      <c r="AK373" s="69"/>
      <c r="AL373" s="69"/>
      <c r="AM373" s="71"/>
      <c r="AN373" s="71"/>
      <c r="AO373" s="71"/>
      <c r="AP373" s="81"/>
      <c r="AQ373" s="66"/>
      <c r="AR373" s="69"/>
      <c r="AS373" s="69"/>
      <c r="AT373" s="69"/>
      <c r="AU373" s="71"/>
      <c r="AV373" s="71"/>
      <c r="AW373" s="71"/>
      <c r="AX373" s="81"/>
      <c r="AY373" s="66"/>
      <c r="AZ373" s="69"/>
      <c r="BA373" s="69"/>
      <c r="BB373" s="69"/>
      <c r="BC373" s="71"/>
      <c r="BD373" s="71"/>
      <c r="BE373" s="71"/>
      <c r="BF373" s="81"/>
      <c r="BG373" s="66"/>
      <c r="BH373" s="69"/>
      <c r="BI373" s="69"/>
      <c r="BJ373" s="69"/>
      <c r="BK373" s="71"/>
      <c r="BL373" s="71"/>
      <c r="BM373" s="71"/>
      <c r="BN373" s="81"/>
      <c r="BO373" s="66"/>
      <c r="BP373" s="69"/>
      <c r="BQ373" s="69"/>
      <c r="BR373" s="69"/>
      <c r="BS373" s="71"/>
      <c r="BT373" s="71"/>
      <c r="BU373" s="71"/>
      <c r="BV373" s="81"/>
      <c r="BW373" s="66"/>
      <c r="BX373" s="69"/>
      <c r="BY373" s="69"/>
      <c r="BZ373" s="69"/>
      <c r="CA373" s="71"/>
      <c r="CB373" s="71"/>
      <c r="CC373" s="71"/>
      <c r="CD373" s="81"/>
      <c r="CE373" s="66"/>
      <c r="CF373" s="69"/>
      <c r="CG373" s="69"/>
      <c r="CH373" s="69"/>
      <c r="CI373" s="71"/>
      <c r="CJ373" s="71"/>
      <c r="CK373" s="71"/>
      <c r="CL373" s="81"/>
      <c r="CM373" s="66"/>
      <c r="CN373" s="69"/>
      <c r="CO373" s="69"/>
      <c r="CP373" s="69"/>
      <c r="CQ373" s="71"/>
      <c r="CR373" s="71"/>
      <c r="CS373" s="71"/>
      <c r="CT373" s="81"/>
      <c r="CU373" s="66"/>
      <c r="CV373" s="69"/>
      <c r="CW373" s="69"/>
      <c r="CX373" s="69"/>
      <c r="CY373" s="71"/>
      <c r="CZ373" s="71"/>
      <c r="DA373" s="71"/>
      <c r="DB373" s="81"/>
      <c r="DC373" s="66"/>
      <c r="DD373" s="69"/>
      <c r="DE373" s="69"/>
      <c r="DF373" s="69"/>
      <c r="DG373" s="71"/>
      <c r="DH373" s="71"/>
      <c r="DI373" s="71"/>
      <c r="DJ373" s="81"/>
      <c r="DK373" s="66">
        <v>2</v>
      </c>
      <c r="DL373" s="66">
        <f t="shared" si="513"/>
        <v>2</v>
      </c>
      <c r="DM373" s="78">
        <f t="shared" ref="DM373:DM382" si="738">DL373/DK373</f>
        <v>1</v>
      </c>
      <c r="DN373" s="82"/>
      <c r="DO373" s="78">
        <f t="shared" ref="DO373:DO382" si="739">AVERAGE(DM$373:DM$382)</f>
        <v>1</v>
      </c>
      <c r="DP373" s="78"/>
      <c r="DQ373" s="72">
        <f t="shared" ref="DQ373:DQ382" si="740">AVERAGE(DM$343:DM$395)</f>
        <v>0.34482758620689657</v>
      </c>
      <c r="DR373" s="72"/>
      <c r="DS373" s="72">
        <f t="shared" ref="DS373:DS382" si="741">AVERAGE(DM$3:DM$435)</f>
        <v>4.5662100456621002E-2</v>
      </c>
      <c r="DT373" s="72"/>
    </row>
    <row r="374" spans="1:124" ht="15.75" customHeight="1" x14ac:dyDescent="0.25">
      <c r="A374" s="66" t="str">
        <f>A373</f>
        <v>Cundinamarca</v>
      </c>
      <c r="B374" s="66" t="s">
        <v>163</v>
      </c>
      <c r="C374" s="75" t="str">
        <f>C373</f>
        <v>San Antonio del Tequendama</v>
      </c>
      <c r="D374" s="75" t="s">
        <v>123</v>
      </c>
      <c r="E374" s="75">
        <v>3183382382</v>
      </c>
      <c r="F374" s="76" t="s">
        <v>124</v>
      </c>
      <c r="G374" s="75" t="s">
        <v>168</v>
      </c>
      <c r="H374" s="77">
        <v>3133925964</v>
      </c>
      <c r="I374" s="76" t="s">
        <v>169</v>
      </c>
      <c r="J374" s="75" t="s">
        <v>182</v>
      </c>
      <c r="K374" s="75">
        <v>3164969528</v>
      </c>
      <c r="L374" s="76" t="s">
        <v>183</v>
      </c>
      <c r="M374" s="75" t="str">
        <f>M373</f>
        <v>Decreto No. 045 del 15/11/2006</v>
      </c>
      <c r="N374" s="75" t="s">
        <v>185</v>
      </c>
      <c r="O374" s="70">
        <v>43881</v>
      </c>
      <c r="P374" s="66" t="s">
        <v>50</v>
      </c>
      <c r="Q374" s="73" t="s">
        <v>186</v>
      </c>
      <c r="R374" s="74" t="s">
        <v>194</v>
      </c>
      <c r="S374" s="70">
        <v>43881</v>
      </c>
      <c r="T374" s="74"/>
      <c r="U374" s="74"/>
      <c r="V374" s="74"/>
      <c r="W374" s="83"/>
      <c r="X374" s="83"/>
      <c r="Y374" s="84"/>
      <c r="Z374" s="84"/>
      <c r="AA374" s="70">
        <v>44015</v>
      </c>
      <c r="AB374" s="74"/>
      <c r="AC374" s="74"/>
      <c r="AD374" s="74"/>
      <c r="AE374" s="83"/>
      <c r="AF374" s="83"/>
      <c r="AG374" s="83"/>
      <c r="AH374" s="84"/>
      <c r="AI374" s="70"/>
      <c r="AJ374" s="74"/>
      <c r="AK374" s="74"/>
      <c r="AL374" s="74"/>
      <c r="AM374" s="83"/>
      <c r="AN374" s="83"/>
      <c r="AO374" s="83"/>
      <c r="AP374" s="84"/>
      <c r="AQ374" s="70"/>
      <c r="AR374" s="74"/>
      <c r="AS374" s="74"/>
      <c r="AT374" s="74"/>
      <c r="AU374" s="83"/>
      <c r="AV374" s="83"/>
      <c r="AW374" s="83"/>
      <c r="AX374" s="84"/>
      <c r="AY374" s="70"/>
      <c r="AZ374" s="74"/>
      <c r="BA374" s="74"/>
      <c r="BB374" s="74"/>
      <c r="BC374" s="83"/>
      <c r="BD374" s="83"/>
      <c r="BE374" s="83"/>
      <c r="BF374" s="84"/>
      <c r="BG374" s="70"/>
      <c r="BH374" s="74"/>
      <c r="BI374" s="74"/>
      <c r="BJ374" s="74"/>
      <c r="BK374" s="83"/>
      <c r="BL374" s="83"/>
      <c r="BM374" s="83"/>
      <c r="BN374" s="84"/>
      <c r="BO374" s="70"/>
      <c r="BP374" s="74"/>
      <c r="BQ374" s="74"/>
      <c r="BR374" s="74"/>
      <c r="BS374" s="83"/>
      <c r="BT374" s="83"/>
      <c r="BU374" s="83"/>
      <c r="BV374" s="84"/>
      <c r="BW374" s="70"/>
      <c r="BX374" s="74"/>
      <c r="BY374" s="74"/>
      <c r="BZ374" s="74"/>
      <c r="CA374" s="83"/>
      <c r="CB374" s="83"/>
      <c r="CC374" s="83"/>
      <c r="CD374" s="84"/>
      <c r="CE374" s="70"/>
      <c r="CF374" s="74"/>
      <c r="CG374" s="74"/>
      <c r="CH374" s="74"/>
      <c r="CI374" s="83"/>
      <c r="CJ374" s="83"/>
      <c r="CK374" s="83"/>
      <c r="CL374" s="84"/>
      <c r="CM374" s="70"/>
      <c r="CN374" s="74"/>
      <c r="CO374" s="74"/>
      <c r="CP374" s="74"/>
      <c r="CQ374" s="83"/>
      <c r="CR374" s="83"/>
      <c r="CS374" s="83"/>
      <c r="CT374" s="84"/>
      <c r="CU374" s="70"/>
      <c r="CV374" s="74"/>
      <c r="CW374" s="74"/>
      <c r="CX374" s="74"/>
      <c r="CY374" s="83"/>
      <c r="CZ374" s="83"/>
      <c r="DA374" s="83"/>
      <c r="DB374" s="84"/>
      <c r="DC374" s="70"/>
      <c r="DD374" s="74"/>
      <c r="DE374" s="74"/>
      <c r="DF374" s="74"/>
      <c r="DG374" s="83"/>
      <c r="DH374" s="83"/>
      <c r="DI374" s="83"/>
      <c r="DJ374" s="84"/>
      <c r="DK374" s="85">
        <v>2</v>
      </c>
      <c r="DL374" s="66">
        <f t="shared" si="513"/>
        <v>2</v>
      </c>
      <c r="DM374" s="78">
        <f t="shared" si="738"/>
        <v>1</v>
      </c>
      <c r="DN374" s="71"/>
      <c r="DO374" s="78">
        <f t="shared" si="739"/>
        <v>1</v>
      </c>
      <c r="DP374" s="72"/>
      <c r="DQ374" s="72">
        <f t="shared" si="740"/>
        <v>0.34482758620689657</v>
      </c>
      <c r="DR374" s="72"/>
      <c r="DS374" s="72">
        <f t="shared" si="741"/>
        <v>4.5662100456621002E-2</v>
      </c>
      <c r="DT374" s="72"/>
    </row>
    <row r="375" spans="1:124" ht="15.75" customHeight="1" x14ac:dyDescent="0.25">
      <c r="A375" s="66" t="str">
        <f>A373</f>
        <v>Cundinamarca</v>
      </c>
      <c r="B375" s="66" t="s">
        <v>163</v>
      </c>
      <c r="C375" s="75" t="str">
        <f>C373</f>
        <v>San Antonio del Tequendama</v>
      </c>
      <c r="D375" s="75" t="s">
        <v>123</v>
      </c>
      <c r="E375" s="75">
        <v>3183382382</v>
      </c>
      <c r="F375" s="76" t="s">
        <v>124</v>
      </c>
      <c r="G375" s="75" t="s">
        <v>168</v>
      </c>
      <c r="H375" s="77">
        <v>3133925964</v>
      </c>
      <c r="I375" s="76" t="s">
        <v>169</v>
      </c>
      <c r="J375" s="75" t="s">
        <v>182</v>
      </c>
      <c r="K375" s="75">
        <v>3164969528</v>
      </c>
      <c r="L375" s="76" t="s">
        <v>183</v>
      </c>
      <c r="M375" s="75" t="str">
        <f>M373</f>
        <v>Decreto No. 045 del 15/11/2006</v>
      </c>
      <c r="N375" s="75" t="s">
        <v>185</v>
      </c>
      <c r="O375" s="70">
        <v>43881</v>
      </c>
      <c r="P375" s="66" t="s">
        <v>50</v>
      </c>
      <c r="Q375" s="73" t="s">
        <v>186</v>
      </c>
      <c r="R375" s="74" t="s">
        <v>195</v>
      </c>
      <c r="S375" s="70">
        <v>43881</v>
      </c>
      <c r="T375" s="74"/>
      <c r="U375" s="74"/>
      <c r="V375" s="74"/>
      <c r="W375" s="83"/>
      <c r="X375" s="83"/>
      <c r="Y375" s="83"/>
      <c r="Z375" s="83"/>
      <c r="AA375" s="70">
        <v>44015</v>
      </c>
      <c r="AB375" s="74"/>
      <c r="AC375" s="74"/>
      <c r="AD375" s="74"/>
      <c r="AE375" s="83"/>
      <c r="AF375" s="83"/>
      <c r="AG375" s="83"/>
      <c r="AH375" s="83"/>
      <c r="AI375" s="70"/>
      <c r="AJ375" s="74"/>
      <c r="AK375" s="74"/>
      <c r="AL375" s="74"/>
      <c r="AM375" s="83"/>
      <c r="AN375" s="83"/>
      <c r="AO375" s="83"/>
      <c r="AP375" s="83"/>
      <c r="AQ375" s="70"/>
      <c r="AR375" s="74"/>
      <c r="AS375" s="74"/>
      <c r="AT375" s="74"/>
      <c r="AU375" s="83"/>
      <c r="AV375" s="83"/>
      <c r="AW375" s="83"/>
      <c r="AX375" s="83"/>
      <c r="AY375" s="70"/>
      <c r="AZ375" s="74"/>
      <c r="BA375" s="74"/>
      <c r="BB375" s="74"/>
      <c r="BC375" s="83"/>
      <c r="BD375" s="83"/>
      <c r="BE375" s="83"/>
      <c r="BF375" s="83"/>
      <c r="BG375" s="70"/>
      <c r="BH375" s="74"/>
      <c r="BI375" s="74"/>
      <c r="BJ375" s="74"/>
      <c r="BK375" s="83"/>
      <c r="BL375" s="83"/>
      <c r="BM375" s="83"/>
      <c r="BN375" s="83"/>
      <c r="BO375" s="70"/>
      <c r="BP375" s="74"/>
      <c r="BQ375" s="74"/>
      <c r="BR375" s="74"/>
      <c r="BS375" s="83"/>
      <c r="BT375" s="83"/>
      <c r="BU375" s="83"/>
      <c r="BV375" s="83"/>
      <c r="BW375" s="70"/>
      <c r="BX375" s="74"/>
      <c r="BY375" s="74"/>
      <c r="BZ375" s="74"/>
      <c r="CA375" s="83"/>
      <c r="CB375" s="83"/>
      <c r="CC375" s="83"/>
      <c r="CD375" s="83"/>
      <c r="CE375" s="70"/>
      <c r="CF375" s="74"/>
      <c r="CG375" s="74"/>
      <c r="CH375" s="74"/>
      <c r="CI375" s="83"/>
      <c r="CJ375" s="83"/>
      <c r="CK375" s="83"/>
      <c r="CL375" s="83"/>
      <c r="CM375" s="70"/>
      <c r="CN375" s="74"/>
      <c r="CO375" s="74"/>
      <c r="CP375" s="74"/>
      <c r="CQ375" s="83"/>
      <c r="CR375" s="83"/>
      <c r="CS375" s="83"/>
      <c r="CT375" s="83"/>
      <c r="CU375" s="70"/>
      <c r="CV375" s="74"/>
      <c r="CW375" s="74"/>
      <c r="CX375" s="74"/>
      <c r="CY375" s="83"/>
      <c r="CZ375" s="83"/>
      <c r="DA375" s="83"/>
      <c r="DB375" s="83"/>
      <c r="DC375" s="70"/>
      <c r="DD375" s="74"/>
      <c r="DE375" s="74"/>
      <c r="DF375" s="74"/>
      <c r="DG375" s="83"/>
      <c r="DH375" s="83"/>
      <c r="DI375" s="83"/>
      <c r="DJ375" s="83"/>
      <c r="DK375" s="85">
        <f t="shared" ref="DK375:DK387" si="742">$DK$373</f>
        <v>2</v>
      </c>
      <c r="DL375" s="66">
        <f t="shared" si="513"/>
        <v>2</v>
      </c>
      <c r="DM375" s="78">
        <f t="shared" si="738"/>
        <v>1</v>
      </c>
      <c r="DN375" s="71"/>
      <c r="DO375" s="78">
        <f t="shared" si="739"/>
        <v>1</v>
      </c>
      <c r="DP375" s="72"/>
      <c r="DQ375" s="72">
        <f t="shared" si="740"/>
        <v>0.34482758620689657</v>
      </c>
      <c r="DR375" s="72"/>
      <c r="DS375" s="72">
        <f t="shared" si="741"/>
        <v>4.5662100456621002E-2</v>
      </c>
      <c r="DT375" s="72"/>
    </row>
    <row r="376" spans="1:124" ht="15.75" customHeight="1" x14ac:dyDescent="0.25">
      <c r="A376" s="66" t="str">
        <f>A373</f>
        <v>Cundinamarca</v>
      </c>
      <c r="B376" s="66" t="s">
        <v>163</v>
      </c>
      <c r="C376" s="75" t="str">
        <f>C373</f>
        <v>San Antonio del Tequendama</v>
      </c>
      <c r="D376" s="75" t="s">
        <v>123</v>
      </c>
      <c r="E376" s="75">
        <v>3183382382</v>
      </c>
      <c r="F376" s="76" t="s">
        <v>124</v>
      </c>
      <c r="G376" s="75" t="s">
        <v>168</v>
      </c>
      <c r="H376" s="77">
        <v>3133925964</v>
      </c>
      <c r="I376" s="76" t="s">
        <v>169</v>
      </c>
      <c r="J376" s="75" t="s">
        <v>182</v>
      </c>
      <c r="K376" s="75">
        <v>3164969528</v>
      </c>
      <c r="L376" s="76" t="s">
        <v>183</v>
      </c>
      <c r="M376" s="75" t="str">
        <f>M373</f>
        <v>Decreto No. 045 del 15/11/2006</v>
      </c>
      <c r="N376" s="75" t="s">
        <v>185</v>
      </c>
      <c r="O376" s="70">
        <v>43881</v>
      </c>
      <c r="P376" s="66" t="s">
        <v>50</v>
      </c>
      <c r="Q376" s="73" t="s">
        <v>186</v>
      </c>
      <c r="R376" s="74" t="s">
        <v>196</v>
      </c>
      <c r="S376" s="70">
        <v>43881</v>
      </c>
      <c r="T376" s="74"/>
      <c r="U376" s="74"/>
      <c r="V376" s="74"/>
      <c r="W376" s="83"/>
      <c r="X376" s="83"/>
      <c r="Y376" s="83"/>
      <c r="Z376" s="83"/>
      <c r="AA376" s="70">
        <v>44015</v>
      </c>
      <c r="AB376" s="74"/>
      <c r="AC376" s="74"/>
      <c r="AD376" s="74"/>
      <c r="AE376" s="83"/>
      <c r="AF376" s="83"/>
      <c r="AG376" s="83"/>
      <c r="AH376" s="83"/>
      <c r="AI376" s="70"/>
      <c r="AJ376" s="74"/>
      <c r="AK376" s="74"/>
      <c r="AL376" s="74"/>
      <c r="AM376" s="83"/>
      <c r="AN376" s="83"/>
      <c r="AO376" s="83"/>
      <c r="AP376" s="83"/>
      <c r="AQ376" s="70"/>
      <c r="AR376" s="74"/>
      <c r="AS376" s="74"/>
      <c r="AT376" s="74"/>
      <c r="AU376" s="83"/>
      <c r="AV376" s="83"/>
      <c r="AW376" s="83"/>
      <c r="AX376" s="83"/>
      <c r="AY376" s="70"/>
      <c r="AZ376" s="74"/>
      <c r="BA376" s="74"/>
      <c r="BB376" s="74"/>
      <c r="BC376" s="83"/>
      <c r="BD376" s="83"/>
      <c r="BE376" s="83"/>
      <c r="BF376" s="83"/>
      <c r="BG376" s="70"/>
      <c r="BH376" s="74"/>
      <c r="BI376" s="74"/>
      <c r="BJ376" s="74"/>
      <c r="BK376" s="83"/>
      <c r="BL376" s="83"/>
      <c r="BM376" s="83"/>
      <c r="BN376" s="83"/>
      <c r="BO376" s="70"/>
      <c r="BP376" s="74"/>
      <c r="BQ376" s="74"/>
      <c r="BR376" s="74"/>
      <c r="BS376" s="83"/>
      <c r="BT376" s="83"/>
      <c r="BU376" s="83"/>
      <c r="BV376" s="83"/>
      <c r="BW376" s="70"/>
      <c r="BX376" s="74"/>
      <c r="BY376" s="74"/>
      <c r="BZ376" s="74"/>
      <c r="CA376" s="83"/>
      <c r="CB376" s="83"/>
      <c r="CC376" s="83"/>
      <c r="CD376" s="83"/>
      <c r="CE376" s="70"/>
      <c r="CF376" s="74"/>
      <c r="CG376" s="74"/>
      <c r="CH376" s="74"/>
      <c r="CI376" s="83"/>
      <c r="CJ376" s="83"/>
      <c r="CK376" s="83"/>
      <c r="CL376" s="83"/>
      <c r="CM376" s="70"/>
      <c r="CN376" s="74"/>
      <c r="CO376" s="74"/>
      <c r="CP376" s="74"/>
      <c r="CQ376" s="83"/>
      <c r="CR376" s="83"/>
      <c r="CS376" s="83"/>
      <c r="CT376" s="83"/>
      <c r="CU376" s="70"/>
      <c r="CV376" s="74"/>
      <c r="CW376" s="74"/>
      <c r="CX376" s="74"/>
      <c r="CY376" s="83"/>
      <c r="CZ376" s="83"/>
      <c r="DA376" s="83"/>
      <c r="DB376" s="83"/>
      <c r="DC376" s="70"/>
      <c r="DD376" s="74"/>
      <c r="DE376" s="74"/>
      <c r="DF376" s="74"/>
      <c r="DG376" s="83"/>
      <c r="DH376" s="83"/>
      <c r="DI376" s="83"/>
      <c r="DJ376" s="83"/>
      <c r="DK376" s="85">
        <f t="shared" si="742"/>
        <v>2</v>
      </c>
      <c r="DL376" s="66">
        <f t="shared" si="513"/>
        <v>2</v>
      </c>
      <c r="DM376" s="78">
        <f t="shared" si="738"/>
        <v>1</v>
      </c>
      <c r="DN376" s="71"/>
      <c r="DO376" s="78">
        <f t="shared" si="739"/>
        <v>1</v>
      </c>
      <c r="DP376" s="72"/>
      <c r="DQ376" s="72">
        <f t="shared" si="740"/>
        <v>0.34482758620689657</v>
      </c>
      <c r="DR376" s="72"/>
      <c r="DS376" s="72">
        <f t="shared" si="741"/>
        <v>4.5662100456621002E-2</v>
      </c>
      <c r="DT376" s="72"/>
    </row>
    <row r="377" spans="1:124" ht="15.75" customHeight="1" x14ac:dyDescent="0.25">
      <c r="A377" s="66" t="str">
        <f>A373</f>
        <v>Cundinamarca</v>
      </c>
      <c r="B377" s="66" t="s">
        <v>163</v>
      </c>
      <c r="C377" s="75" t="str">
        <f>C373</f>
        <v>San Antonio del Tequendama</v>
      </c>
      <c r="D377" s="75" t="s">
        <v>123</v>
      </c>
      <c r="E377" s="75">
        <v>3183382382</v>
      </c>
      <c r="F377" s="76" t="s">
        <v>124</v>
      </c>
      <c r="G377" s="75" t="s">
        <v>168</v>
      </c>
      <c r="H377" s="77">
        <v>3133925964</v>
      </c>
      <c r="I377" s="76" t="s">
        <v>169</v>
      </c>
      <c r="J377" s="75" t="s">
        <v>182</v>
      </c>
      <c r="K377" s="75">
        <v>3164969528</v>
      </c>
      <c r="L377" s="76" t="s">
        <v>183</v>
      </c>
      <c r="M377" s="75" t="str">
        <f>M373</f>
        <v>Decreto No. 045 del 15/11/2006</v>
      </c>
      <c r="N377" s="75" t="s">
        <v>185</v>
      </c>
      <c r="O377" s="70">
        <v>43881</v>
      </c>
      <c r="P377" s="66" t="s">
        <v>50</v>
      </c>
      <c r="Q377" s="73" t="s">
        <v>197</v>
      </c>
      <c r="R377" s="74" t="s">
        <v>198</v>
      </c>
      <c r="S377" s="70">
        <v>43881</v>
      </c>
      <c r="T377" s="74"/>
      <c r="U377" s="74"/>
      <c r="V377" s="74"/>
      <c r="W377" s="83"/>
      <c r="X377" s="83"/>
      <c r="Y377" s="83"/>
      <c r="Z377" s="83"/>
      <c r="AA377" s="70">
        <v>44015</v>
      </c>
      <c r="AB377" s="74"/>
      <c r="AC377" s="74"/>
      <c r="AD377" s="74"/>
      <c r="AE377" s="83"/>
      <c r="AF377" s="83"/>
      <c r="AG377" s="83"/>
      <c r="AH377" s="83"/>
      <c r="AI377" s="70"/>
      <c r="AJ377" s="74"/>
      <c r="AK377" s="74"/>
      <c r="AL377" s="74"/>
      <c r="AM377" s="83"/>
      <c r="AN377" s="83"/>
      <c r="AO377" s="83"/>
      <c r="AP377" s="83"/>
      <c r="AQ377" s="70"/>
      <c r="AR377" s="74"/>
      <c r="AS377" s="74"/>
      <c r="AT377" s="74"/>
      <c r="AU377" s="83"/>
      <c r="AV377" s="83"/>
      <c r="AW377" s="83"/>
      <c r="AX377" s="83"/>
      <c r="AY377" s="70"/>
      <c r="AZ377" s="74"/>
      <c r="BA377" s="74"/>
      <c r="BB377" s="74"/>
      <c r="BC377" s="83"/>
      <c r="BD377" s="83"/>
      <c r="BE377" s="83"/>
      <c r="BF377" s="83"/>
      <c r="BG377" s="70"/>
      <c r="BH377" s="74"/>
      <c r="BI377" s="74"/>
      <c r="BJ377" s="74"/>
      <c r="BK377" s="83"/>
      <c r="BL377" s="83"/>
      <c r="BM377" s="83"/>
      <c r="BN377" s="83"/>
      <c r="BO377" s="70"/>
      <c r="BP377" s="74"/>
      <c r="BQ377" s="74"/>
      <c r="BR377" s="74"/>
      <c r="BS377" s="83"/>
      <c r="BT377" s="83"/>
      <c r="BU377" s="83"/>
      <c r="BV377" s="83"/>
      <c r="BW377" s="70"/>
      <c r="BX377" s="74"/>
      <c r="BY377" s="74"/>
      <c r="BZ377" s="74"/>
      <c r="CA377" s="83"/>
      <c r="CB377" s="83"/>
      <c r="CC377" s="83"/>
      <c r="CD377" s="83"/>
      <c r="CE377" s="70"/>
      <c r="CF377" s="74"/>
      <c r="CG377" s="74"/>
      <c r="CH377" s="74"/>
      <c r="CI377" s="83"/>
      <c r="CJ377" s="83"/>
      <c r="CK377" s="83"/>
      <c r="CL377" s="83"/>
      <c r="CM377" s="70"/>
      <c r="CN377" s="74"/>
      <c r="CO377" s="74"/>
      <c r="CP377" s="74"/>
      <c r="CQ377" s="83"/>
      <c r="CR377" s="83"/>
      <c r="CS377" s="83"/>
      <c r="CT377" s="83"/>
      <c r="CU377" s="70"/>
      <c r="CV377" s="74"/>
      <c r="CW377" s="74"/>
      <c r="CX377" s="74"/>
      <c r="CY377" s="83"/>
      <c r="CZ377" s="83"/>
      <c r="DA377" s="83"/>
      <c r="DB377" s="83"/>
      <c r="DC377" s="70"/>
      <c r="DD377" s="74"/>
      <c r="DE377" s="74"/>
      <c r="DF377" s="74"/>
      <c r="DG377" s="83"/>
      <c r="DH377" s="83"/>
      <c r="DI377" s="83"/>
      <c r="DJ377" s="83"/>
      <c r="DK377" s="85">
        <f t="shared" si="742"/>
        <v>2</v>
      </c>
      <c r="DL377" s="66">
        <f t="shared" si="513"/>
        <v>2</v>
      </c>
      <c r="DM377" s="78">
        <f t="shared" si="738"/>
        <v>1</v>
      </c>
      <c r="DN377" s="71"/>
      <c r="DO377" s="78">
        <f t="shared" si="739"/>
        <v>1</v>
      </c>
      <c r="DP377" s="72"/>
      <c r="DQ377" s="72">
        <f t="shared" si="740"/>
        <v>0.34482758620689657</v>
      </c>
      <c r="DR377" s="72"/>
      <c r="DS377" s="72">
        <f t="shared" si="741"/>
        <v>4.5662100456621002E-2</v>
      </c>
      <c r="DT377" s="72"/>
    </row>
    <row r="378" spans="1:124" ht="15.75" customHeight="1" x14ac:dyDescent="0.25">
      <c r="A378" s="66" t="str">
        <f>A373</f>
        <v>Cundinamarca</v>
      </c>
      <c r="B378" s="66" t="s">
        <v>163</v>
      </c>
      <c r="C378" s="75" t="str">
        <f>C373</f>
        <v>San Antonio del Tequendama</v>
      </c>
      <c r="D378" s="75" t="s">
        <v>123</v>
      </c>
      <c r="E378" s="75">
        <v>3183382382</v>
      </c>
      <c r="F378" s="76" t="s">
        <v>124</v>
      </c>
      <c r="G378" s="75" t="s">
        <v>168</v>
      </c>
      <c r="H378" s="77">
        <v>3133925964</v>
      </c>
      <c r="I378" s="76" t="s">
        <v>169</v>
      </c>
      <c r="J378" s="75" t="s">
        <v>182</v>
      </c>
      <c r="K378" s="75">
        <v>3164969528</v>
      </c>
      <c r="L378" s="76" t="s">
        <v>183</v>
      </c>
      <c r="M378" s="75" t="str">
        <f>M373</f>
        <v>Decreto No. 045 del 15/11/2006</v>
      </c>
      <c r="N378" s="75" t="s">
        <v>185</v>
      </c>
      <c r="O378" s="70">
        <v>43881</v>
      </c>
      <c r="P378" s="66" t="s">
        <v>50</v>
      </c>
      <c r="Q378" s="73" t="s">
        <v>199</v>
      </c>
      <c r="R378" s="74" t="s">
        <v>200</v>
      </c>
      <c r="S378" s="70">
        <v>43881</v>
      </c>
      <c r="T378" s="74"/>
      <c r="U378" s="74"/>
      <c r="V378" s="74"/>
      <c r="W378" s="83"/>
      <c r="X378" s="83"/>
      <c r="Y378" s="83"/>
      <c r="Z378" s="83"/>
      <c r="AA378" s="70">
        <v>44015</v>
      </c>
      <c r="AB378" s="74"/>
      <c r="AC378" s="74"/>
      <c r="AD378" s="74"/>
      <c r="AE378" s="83"/>
      <c r="AF378" s="83"/>
      <c r="AG378" s="83"/>
      <c r="AH378" s="83"/>
      <c r="AI378" s="70"/>
      <c r="AJ378" s="74"/>
      <c r="AK378" s="74"/>
      <c r="AL378" s="74"/>
      <c r="AM378" s="83"/>
      <c r="AN378" s="83"/>
      <c r="AO378" s="83"/>
      <c r="AP378" s="83"/>
      <c r="AQ378" s="70"/>
      <c r="AR378" s="74"/>
      <c r="AS378" s="74"/>
      <c r="AT378" s="74"/>
      <c r="AU378" s="83"/>
      <c r="AV378" s="83"/>
      <c r="AW378" s="83"/>
      <c r="AX378" s="83"/>
      <c r="AY378" s="70"/>
      <c r="AZ378" s="74"/>
      <c r="BA378" s="74"/>
      <c r="BB378" s="74"/>
      <c r="BC378" s="83"/>
      <c r="BD378" s="83"/>
      <c r="BE378" s="83"/>
      <c r="BF378" s="83"/>
      <c r="BG378" s="70"/>
      <c r="BH378" s="74"/>
      <c r="BI378" s="74"/>
      <c r="BJ378" s="74"/>
      <c r="BK378" s="83"/>
      <c r="BL378" s="83"/>
      <c r="BM378" s="83"/>
      <c r="BN378" s="83"/>
      <c r="BO378" s="70"/>
      <c r="BP378" s="74"/>
      <c r="BQ378" s="74"/>
      <c r="BR378" s="74"/>
      <c r="BS378" s="83"/>
      <c r="BT378" s="83"/>
      <c r="BU378" s="83"/>
      <c r="BV378" s="83"/>
      <c r="BW378" s="70"/>
      <c r="BX378" s="74"/>
      <c r="BY378" s="74"/>
      <c r="BZ378" s="74"/>
      <c r="CA378" s="83"/>
      <c r="CB378" s="83"/>
      <c r="CC378" s="83"/>
      <c r="CD378" s="83"/>
      <c r="CE378" s="70"/>
      <c r="CF378" s="74"/>
      <c r="CG378" s="74"/>
      <c r="CH378" s="74"/>
      <c r="CI378" s="83"/>
      <c r="CJ378" s="83"/>
      <c r="CK378" s="83"/>
      <c r="CL378" s="83"/>
      <c r="CM378" s="70"/>
      <c r="CN378" s="74"/>
      <c r="CO378" s="74"/>
      <c r="CP378" s="74"/>
      <c r="CQ378" s="83"/>
      <c r="CR378" s="83"/>
      <c r="CS378" s="83"/>
      <c r="CT378" s="83"/>
      <c r="CU378" s="70"/>
      <c r="CV378" s="74"/>
      <c r="CW378" s="74"/>
      <c r="CX378" s="74"/>
      <c r="CY378" s="83"/>
      <c r="CZ378" s="83"/>
      <c r="DA378" s="83"/>
      <c r="DB378" s="83"/>
      <c r="DC378" s="70"/>
      <c r="DD378" s="74"/>
      <c r="DE378" s="74"/>
      <c r="DF378" s="74"/>
      <c r="DG378" s="83"/>
      <c r="DH378" s="83"/>
      <c r="DI378" s="83"/>
      <c r="DJ378" s="83"/>
      <c r="DK378" s="85">
        <f t="shared" si="742"/>
        <v>2</v>
      </c>
      <c r="DL378" s="66">
        <f t="shared" si="513"/>
        <v>2</v>
      </c>
      <c r="DM378" s="78">
        <f t="shared" si="738"/>
        <v>1</v>
      </c>
      <c r="DN378" s="71"/>
      <c r="DO378" s="78">
        <f t="shared" si="739"/>
        <v>1</v>
      </c>
      <c r="DP378" s="72"/>
      <c r="DQ378" s="72">
        <f t="shared" si="740"/>
        <v>0.34482758620689657</v>
      </c>
      <c r="DR378" s="72"/>
      <c r="DS378" s="72">
        <f t="shared" si="741"/>
        <v>4.5662100456621002E-2</v>
      </c>
      <c r="DT378" s="72"/>
    </row>
    <row r="379" spans="1:124" ht="15.75" customHeight="1" x14ac:dyDescent="0.25">
      <c r="A379" s="66" t="str">
        <f>A373</f>
        <v>Cundinamarca</v>
      </c>
      <c r="B379" s="66" t="s">
        <v>163</v>
      </c>
      <c r="C379" s="75" t="str">
        <f>C373</f>
        <v>San Antonio del Tequendama</v>
      </c>
      <c r="D379" s="75" t="s">
        <v>123</v>
      </c>
      <c r="E379" s="75">
        <v>3183382382</v>
      </c>
      <c r="F379" s="76" t="s">
        <v>124</v>
      </c>
      <c r="G379" s="75" t="s">
        <v>168</v>
      </c>
      <c r="H379" s="77">
        <v>3133925964</v>
      </c>
      <c r="I379" s="76" t="s">
        <v>169</v>
      </c>
      <c r="J379" s="75" t="s">
        <v>182</v>
      </c>
      <c r="K379" s="75">
        <v>3164969528</v>
      </c>
      <c r="L379" s="76" t="s">
        <v>183</v>
      </c>
      <c r="M379" s="75" t="str">
        <f>M373</f>
        <v>Decreto No. 045 del 15/11/2006</v>
      </c>
      <c r="N379" s="75" t="s">
        <v>185</v>
      </c>
      <c r="O379" s="70">
        <v>43881</v>
      </c>
      <c r="P379" s="66" t="s">
        <v>50</v>
      </c>
      <c r="Q379" s="73" t="s">
        <v>201</v>
      </c>
      <c r="R379" s="74" t="s">
        <v>202</v>
      </c>
      <c r="S379" s="70">
        <v>43881</v>
      </c>
      <c r="T379" s="74"/>
      <c r="U379" s="74"/>
      <c r="V379" s="74"/>
      <c r="W379" s="83"/>
      <c r="X379" s="83"/>
      <c r="Y379" s="83"/>
      <c r="Z379" s="83"/>
      <c r="AA379" s="70">
        <v>44015</v>
      </c>
      <c r="AB379" s="74"/>
      <c r="AC379" s="74"/>
      <c r="AD379" s="74"/>
      <c r="AE379" s="83"/>
      <c r="AF379" s="83"/>
      <c r="AG379" s="83"/>
      <c r="AH379" s="83"/>
      <c r="AI379" s="70"/>
      <c r="AJ379" s="74"/>
      <c r="AK379" s="74"/>
      <c r="AL379" s="74"/>
      <c r="AM379" s="83"/>
      <c r="AN379" s="83"/>
      <c r="AO379" s="83"/>
      <c r="AP379" s="83"/>
      <c r="AQ379" s="70"/>
      <c r="AR379" s="74"/>
      <c r="AS379" s="74"/>
      <c r="AT379" s="74"/>
      <c r="AU379" s="83"/>
      <c r="AV379" s="83"/>
      <c r="AW379" s="83"/>
      <c r="AX379" s="83"/>
      <c r="AY379" s="70"/>
      <c r="AZ379" s="74"/>
      <c r="BA379" s="74"/>
      <c r="BB379" s="74"/>
      <c r="BC379" s="83"/>
      <c r="BD379" s="83"/>
      <c r="BE379" s="83"/>
      <c r="BF379" s="83"/>
      <c r="BG379" s="70"/>
      <c r="BH379" s="74"/>
      <c r="BI379" s="74"/>
      <c r="BJ379" s="74"/>
      <c r="BK379" s="83"/>
      <c r="BL379" s="83"/>
      <c r="BM379" s="83"/>
      <c r="BN379" s="83"/>
      <c r="BO379" s="70"/>
      <c r="BP379" s="74"/>
      <c r="BQ379" s="74"/>
      <c r="BR379" s="74"/>
      <c r="BS379" s="83"/>
      <c r="BT379" s="83"/>
      <c r="BU379" s="83"/>
      <c r="BV379" s="83"/>
      <c r="BW379" s="70"/>
      <c r="BX379" s="74"/>
      <c r="BY379" s="74"/>
      <c r="BZ379" s="74"/>
      <c r="CA379" s="83"/>
      <c r="CB379" s="83"/>
      <c r="CC379" s="83"/>
      <c r="CD379" s="83"/>
      <c r="CE379" s="70"/>
      <c r="CF379" s="74"/>
      <c r="CG379" s="74"/>
      <c r="CH379" s="74"/>
      <c r="CI379" s="83"/>
      <c r="CJ379" s="83"/>
      <c r="CK379" s="83"/>
      <c r="CL379" s="83"/>
      <c r="CM379" s="70"/>
      <c r="CN379" s="74"/>
      <c r="CO379" s="74"/>
      <c r="CP379" s="74"/>
      <c r="CQ379" s="83"/>
      <c r="CR379" s="83"/>
      <c r="CS379" s="83"/>
      <c r="CT379" s="83"/>
      <c r="CU379" s="70"/>
      <c r="CV379" s="74"/>
      <c r="CW379" s="74"/>
      <c r="CX379" s="74"/>
      <c r="CY379" s="83"/>
      <c r="CZ379" s="83"/>
      <c r="DA379" s="83"/>
      <c r="DB379" s="83"/>
      <c r="DC379" s="70"/>
      <c r="DD379" s="74"/>
      <c r="DE379" s="74"/>
      <c r="DF379" s="74"/>
      <c r="DG379" s="83"/>
      <c r="DH379" s="83"/>
      <c r="DI379" s="83"/>
      <c r="DJ379" s="83"/>
      <c r="DK379" s="85">
        <f t="shared" si="742"/>
        <v>2</v>
      </c>
      <c r="DL379" s="66">
        <f t="shared" si="513"/>
        <v>2</v>
      </c>
      <c r="DM379" s="78">
        <f t="shared" si="738"/>
        <v>1</v>
      </c>
      <c r="DN379" s="71"/>
      <c r="DO379" s="78">
        <f t="shared" si="739"/>
        <v>1</v>
      </c>
      <c r="DP379" s="72"/>
      <c r="DQ379" s="72">
        <f t="shared" si="740"/>
        <v>0.34482758620689657</v>
      </c>
      <c r="DR379" s="72"/>
      <c r="DS379" s="72">
        <f t="shared" si="741"/>
        <v>4.5662100456621002E-2</v>
      </c>
      <c r="DT379" s="72"/>
    </row>
    <row r="380" spans="1:124" ht="15.75" customHeight="1" x14ac:dyDescent="0.25">
      <c r="A380" s="66" t="str">
        <f>A373</f>
        <v>Cundinamarca</v>
      </c>
      <c r="B380" s="66" t="s">
        <v>163</v>
      </c>
      <c r="C380" s="75" t="str">
        <f>C373</f>
        <v>San Antonio del Tequendama</v>
      </c>
      <c r="D380" s="75" t="s">
        <v>123</v>
      </c>
      <c r="E380" s="75">
        <v>3183382382</v>
      </c>
      <c r="F380" s="76" t="s">
        <v>124</v>
      </c>
      <c r="G380" s="75" t="s">
        <v>168</v>
      </c>
      <c r="H380" s="77">
        <v>3133925964</v>
      </c>
      <c r="I380" s="76" t="s">
        <v>169</v>
      </c>
      <c r="J380" s="75" t="s">
        <v>182</v>
      </c>
      <c r="K380" s="75">
        <v>3164969528</v>
      </c>
      <c r="L380" s="76" t="s">
        <v>183</v>
      </c>
      <c r="M380" s="75" t="str">
        <f>M373</f>
        <v>Decreto No. 045 del 15/11/2006</v>
      </c>
      <c r="N380" s="75" t="s">
        <v>185</v>
      </c>
      <c r="O380" s="70">
        <v>43881</v>
      </c>
      <c r="P380" s="66" t="s">
        <v>50</v>
      </c>
      <c r="Q380" s="73" t="s">
        <v>203</v>
      </c>
      <c r="R380" s="74" t="s">
        <v>204</v>
      </c>
      <c r="S380" s="70">
        <v>43881</v>
      </c>
      <c r="T380" s="74"/>
      <c r="U380" s="74"/>
      <c r="V380" s="74"/>
      <c r="W380" s="83"/>
      <c r="X380" s="83"/>
      <c r="Y380" s="83"/>
      <c r="Z380" s="83"/>
      <c r="AA380" s="70">
        <v>44015</v>
      </c>
      <c r="AB380" s="74"/>
      <c r="AC380" s="74"/>
      <c r="AD380" s="74"/>
      <c r="AE380" s="83"/>
      <c r="AF380" s="83"/>
      <c r="AG380" s="83"/>
      <c r="AH380" s="83"/>
      <c r="AI380" s="70"/>
      <c r="AJ380" s="74"/>
      <c r="AK380" s="74"/>
      <c r="AL380" s="74"/>
      <c r="AM380" s="83"/>
      <c r="AN380" s="83"/>
      <c r="AO380" s="83"/>
      <c r="AP380" s="83"/>
      <c r="AQ380" s="70"/>
      <c r="AR380" s="74"/>
      <c r="AS380" s="74"/>
      <c r="AT380" s="74"/>
      <c r="AU380" s="83"/>
      <c r="AV380" s="83"/>
      <c r="AW380" s="83"/>
      <c r="AX380" s="83"/>
      <c r="AY380" s="70"/>
      <c r="AZ380" s="74"/>
      <c r="BA380" s="74"/>
      <c r="BB380" s="74"/>
      <c r="BC380" s="83"/>
      <c r="BD380" s="83"/>
      <c r="BE380" s="83"/>
      <c r="BF380" s="83"/>
      <c r="BG380" s="70"/>
      <c r="BH380" s="74"/>
      <c r="BI380" s="74"/>
      <c r="BJ380" s="74"/>
      <c r="BK380" s="83"/>
      <c r="BL380" s="83"/>
      <c r="BM380" s="83"/>
      <c r="BN380" s="83"/>
      <c r="BO380" s="70"/>
      <c r="BP380" s="74"/>
      <c r="BQ380" s="74"/>
      <c r="BR380" s="74"/>
      <c r="BS380" s="83"/>
      <c r="BT380" s="83"/>
      <c r="BU380" s="83"/>
      <c r="BV380" s="83"/>
      <c r="BW380" s="70"/>
      <c r="BX380" s="74"/>
      <c r="BY380" s="74"/>
      <c r="BZ380" s="74"/>
      <c r="CA380" s="83"/>
      <c r="CB380" s="83"/>
      <c r="CC380" s="83"/>
      <c r="CD380" s="83"/>
      <c r="CE380" s="70"/>
      <c r="CF380" s="74"/>
      <c r="CG380" s="74"/>
      <c r="CH380" s="74"/>
      <c r="CI380" s="83"/>
      <c r="CJ380" s="83"/>
      <c r="CK380" s="83"/>
      <c r="CL380" s="83"/>
      <c r="CM380" s="70"/>
      <c r="CN380" s="74"/>
      <c r="CO380" s="74"/>
      <c r="CP380" s="74"/>
      <c r="CQ380" s="83"/>
      <c r="CR380" s="83"/>
      <c r="CS380" s="83"/>
      <c r="CT380" s="83"/>
      <c r="CU380" s="70"/>
      <c r="CV380" s="74"/>
      <c r="CW380" s="74"/>
      <c r="CX380" s="74"/>
      <c r="CY380" s="83"/>
      <c r="CZ380" s="83"/>
      <c r="DA380" s="83"/>
      <c r="DB380" s="83"/>
      <c r="DC380" s="70"/>
      <c r="DD380" s="74"/>
      <c r="DE380" s="74"/>
      <c r="DF380" s="74"/>
      <c r="DG380" s="83"/>
      <c r="DH380" s="83"/>
      <c r="DI380" s="83"/>
      <c r="DJ380" s="83"/>
      <c r="DK380" s="85">
        <f t="shared" si="742"/>
        <v>2</v>
      </c>
      <c r="DL380" s="66">
        <f t="shared" si="513"/>
        <v>2</v>
      </c>
      <c r="DM380" s="78">
        <f t="shared" si="738"/>
        <v>1</v>
      </c>
      <c r="DN380" s="71"/>
      <c r="DO380" s="78">
        <f t="shared" si="739"/>
        <v>1</v>
      </c>
      <c r="DP380" s="72"/>
      <c r="DQ380" s="72">
        <f t="shared" si="740"/>
        <v>0.34482758620689657</v>
      </c>
      <c r="DR380" s="72"/>
      <c r="DS380" s="72">
        <f t="shared" si="741"/>
        <v>4.5662100456621002E-2</v>
      </c>
      <c r="DT380" s="72"/>
    </row>
    <row r="381" spans="1:124" ht="15.75" customHeight="1" x14ac:dyDescent="0.25">
      <c r="A381" s="66" t="str">
        <f>A373</f>
        <v>Cundinamarca</v>
      </c>
      <c r="B381" s="66" t="s">
        <v>163</v>
      </c>
      <c r="C381" s="75" t="str">
        <f>C373</f>
        <v>San Antonio del Tequendama</v>
      </c>
      <c r="D381" s="75" t="s">
        <v>123</v>
      </c>
      <c r="E381" s="75">
        <v>3183382382</v>
      </c>
      <c r="F381" s="76" t="s">
        <v>124</v>
      </c>
      <c r="G381" s="75" t="s">
        <v>168</v>
      </c>
      <c r="H381" s="77">
        <v>3133925964</v>
      </c>
      <c r="I381" s="76" t="s">
        <v>169</v>
      </c>
      <c r="J381" s="75" t="s">
        <v>182</v>
      </c>
      <c r="K381" s="75">
        <v>3164969528</v>
      </c>
      <c r="L381" s="76" t="s">
        <v>183</v>
      </c>
      <c r="M381" s="75" t="str">
        <f>M373</f>
        <v>Decreto No. 045 del 15/11/2006</v>
      </c>
      <c r="N381" s="75" t="s">
        <v>185</v>
      </c>
      <c r="O381" s="70">
        <v>43881</v>
      </c>
      <c r="P381" s="66" t="s">
        <v>50</v>
      </c>
      <c r="Q381" s="73" t="s">
        <v>205</v>
      </c>
      <c r="R381" s="74" t="s">
        <v>206</v>
      </c>
      <c r="S381" s="70">
        <v>43881</v>
      </c>
      <c r="T381" s="74"/>
      <c r="U381" s="74"/>
      <c r="V381" s="74"/>
      <c r="W381" s="83"/>
      <c r="X381" s="83"/>
      <c r="Y381" s="83"/>
      <c r="Z381" s="83"/>
      <c r="AA381" s="70">
        <v>44015</v>
      </c>
      <c r="AB381" s="74"/>
      <c r="AC381" s="74"/>
      <c r="AD381" s="74"/>
      <c r="AE381" s="83"/>
      <c r="AF381" s="83"/>
      <c r="AG381" s="83"/>
      <c r="AH381" s="83"/>
      <c r="AI381" s="70"/>
      <c r="AJ381" s="74"/>
      <c r="AK381" s="74"/>
      <c r="AL381" s="74"/>
      <c r="AM381" s="83"/>
      <c r="AN381" s="83"/>
      <c r="AO381" s="83"/>
      <c r="AP381" s="83"/>
      <c r="AQ381" s="70"/>
      <c r="AR381" s="74"/>
      <c r="AS381" s="74"/>
      <c r="AT381" s="74"/>
      <c r="AU381" s="83"/>
      <c r="AV381" s="83"/>
      <c r="AW381" s="83"/>
      <c r="AX381" s="83"/>
      <c r="AY381" s="70"/>
      <c r="AZ381" s="74"/>
      <c r="BA381" s="74"/>
      <c r="BB381" s="74"/>
      <c r="BC381" s="83"/>
      <c r="BD381" s="83"/>
      <c r="BE381" s="83"/>
      <c r="BF381" s="83"/>
      <c r="BG381" s="70"/>
      <c r="BH381" s="74"/>
      <c r="BI381" s="74"/>
      <c r="BJ381" s="74"/>
      <c r="BK381" s="83"/>
      <c r="BL381" s="83"/>
      <c r="BM381" s="83"/>
      <c r="BN381" s="83"/>
      <c r="BO381" s="70"/>
      <c r="BP381" s="74"/>
      <c r="BQ381" s="74"/>
      <c r="BR381" s="74"/>
      <c r="BS381" s="83"/>
      <c r="BT381" s="83"/>
      <c r="BU381" s="83"/>
      <c r="BV381" s="83"/>
      <c r="BW381" s="70"/>
      <c r="BX381" s="74"/>
      <c r="BY381" s="74"/>
      <c r="BZ381" s="74"/>
      <c r="CA381" s="83"/>
      <c r="CB381" s="83"/>
      <c r="CC381" s="83"/>
      <c r="CD381" s="83"/>
      <c r="CE381" s="70"/>
      <c r="CF381" s="74"/>
      <c r="CG381" s="74"/>
      <c r="CH381" s="74"/>
      <c r="CI381" s="83"/>
      <c r="CJ381" s="83"/>
      <c r="CK381" s="83"/>
      <c r="CL381" s="83"/>
      <c r="CM381" s="70"/>
      <c r="CN381" s="74"/>
      <c r="CO381" s="74"/>
      <c r="CP381" s="74"/>
      <c r="CQ381" s="83"/>
      <c r="CR381" s="83"/>
      <c r="CS381" s="83"/>
      <c r="CT381" s="83"/>
      <c r="CU381" s="70"/>
      <c r="CV381" s="74"/>
      <c r="CW381" s="74"/>
      <c r="CX381" s="74"/>
      <c r="CY381" s="83"/>
      <c r="CZ381" s="83"/>
      <c r="DA381" s="83"/>
      <c r="DB381" s="83"/>
      <c r="DC381" s="70"/>
      <c r="DD381" s="74"/>
      <c r="DE381" s="74"/>
      <c r="DF381" s="74"/>
      <c r="DG381" s="83"/>
      <c r="DH381" s="83"/>
      <c r="DI381" s="83"/>
      <c r="DJ381" s="83"/>
      <c r="DK381" s="85">
        <f t="shared" si="742"/>
        <v>2</v>
      </c>
      <c r="DL381" s="66">
        <f t="shared" si="513"/>
        <v>2</v>
      </c>
      <c r="DM381" s="78">
        <f t="shared" si="738"/>
        <v>1</v>
      </c>
      <c r="DN381" s="71"/>
      <c r="DO381" s="78">
        <f t="shared" si="739"/>
        <v>1</v>
      </c>
      <c r="DP381" s="72"/>
      <c r="DQ381" s="72">
        <f t="shared" si="740"/>
        <v>0.34482758620689657</v>
      </c>
      <c r="DR381" s="72"/>
      <c r="DS381" s="72">
        <f t="shared" si="741"/>
        <v>4.5662100456621002E-2</v>
      </c>
      <c r="DT381" s="72"/>
    </row>
    <row r="382" spans="1:124" ht="59.25" customHeight="1" x14ac:dyDescent="0.25">
      <c r="A382" s="66" t="str">
        <f t="shared" ref="A382:A387" si="743">A373</f>
        <v>Cundinamarca</v>
      </c>
      <c r="B382" s="66" t="s">
        <v>163</v>
      </c>
      <c r="C382" s="75" t="str">
        <f t="shared" ref="C382:C387" si="744">C373</f>
        <v>San Antonio del Tequendama</v>
      </c>
      <c r="D382" s="75" t="s">
        <v>123</v>
      </c>
      <c r="E382" s="75">
        <v>3183382382</v>
      </c>
      <c r="F382" s="76" t="s">
        <v>124</v>
      </c>
      <c r="G382" s="75" t="s">
        <v>168</v>
      </c>
      <c r="H382" s="77">
        <v>3133925964</v>
      </c>
      <c r="I382" s="76" t="s">
        <v>169</v>
      </c>
      <c r="J382" s="75" t="s">
        <v>182</v>
      </c>
      <c r="K382" s="75">
        <v>3164969528</v>
      </c>
      <c r="L382" s="76" t="s">
        <v>183</v>
      </c>
      <c r="M382" s="75" t="str">
        <f t="shared" ref="M382:M387" si="745">M373</f>
        <v>Decreto No. 045 del 15/11/2006</v>
      </c>
      <c r="N382" s="75" t="s">
        <v>185</v>
      </c>
      <c r="O382" s="70">
        <v>43881</v>
      </c>
      <c r="P382" s="66" t="s">
        <v>50</v>
      </c>
      <c r="Q382" s="73" t="s">
        <v>201</v>
      </c>
      <c r="R382" s="74" t="s">
        <v>207</v>
      </c>
      <c r="S382" s="70">
        <v>43881</v>
      </c>
      <c r="T382" s="74"/>
      <c r="U382" s="74"/>
      <c r="V382" s="74"/>
      <c r="W382" s="83"/>
      <c r="X382" s="83"/>
      <c r="Y382" s="83"/>
      <c r="Z382" s="83"/>
      <c r="AA382" s="70">
        <v>44015</v>
      </c>
      <c r="AB382" s="74"/>
      <c r="AC382" s="74"/>
      <c r="AD382" s="74"/>
      <c r="AE382" s="83"/>
      <c r="AF382" s="83"/>
      <c r="AG382" s="83"/>
      <c r="AH382" s="83"/>
      <c r="AI382" s="70"/>
      <c r="AJ382" s="74"/>
      <c r="AK382" s="74"/>
      <c r="AL382" s="74"/>
      <c r="AM382" s="83"/>
      <c r="AN382" s="83"/>
      <c r="AO382" s="83"/>
      <c r="AP382" s="83"/>
      <c r="AQ382" s="70"/>
      <c r="AR382" s="74"/>
      <c r="AS382" s="74"/>
      <c r="AT382" s="74"/>
      <c r="AU382" s="83"/>
      <c r="AV382" s="83"/>
      <c r="AW382" s="83"/>
      <c r="AX382" s="83"/>
      <c r="AY382" s="70"/>
      <c r="AZ382" s="74"/>
      <c r="BA382" s="74"/>
      <c r="BB382" s="74"/>
      <c r="BC382" s="83"/>
      <c r="BD382" s="83"/>
      <c r="BE382" s="83"/>
      <c r="BF382" s="83"/>
      <c r="BG382" s="70"/>
      <c r="BH382" s="74"/>
      <c r="BI382" s="74"/>
      <c r="BJ382" s="74"/>
      <c r="BK382" s="83"/>
      <c r="BL382" s="83"/>
      <c r="BM382" s="83"/>
      <c r="BN382" s="83"/>
      <c r="BO382" s="70"/>
      <c r="BP382" s="74"/>
      <c r="BQ382" s="74"/>
      <c r="BR382" s="74"/>
      <c r="BS382" s="83"/>
      <c r="BT382" s="83"/>
      <c r="BU382" s="83"/>
      <c r="BV382" s="83"/>
      <c r="BW382" s="70"/>
      <c r="BX382" s="74"/>
      <c r="BY382" s="74"/>
      <c r="BZ382" s="74"/>
      <c r="CA382" s="83"/>
      <c r="CB382" s="83"/>
      <c r="CC382" s="83"/>
      <c r="CD382" s="83"/>
      <c r="CE382" s="70"/>
      <c r="CF382" s="74"/>
      <c r="CG382" s="74"/>
      <c r="CH382" s="74"/>
      <c r="CI382" s="83"/>
      <c r="CJ382" s="83"/>
      <c r="CK382" s="83"/>
      <c r="CL382" s="83"/>
      <c r="CM382" s="70"/>
      <c r="CN382" s="74"/>
      <c r="CO382" s="74"/>
      <c r="CP382" s="74"/>
      <c r="CQ382" s="83"/>
      <c r="CR382" s="83"/>
      <c r="CS382" s="83"/>
      <c r="CT382" s="83"/>
      <c r="CU382" s="70"/>
      <c r="CV382" s="74"/>
      <c r="CW382" s="74"/>
      <c r="CX382" s="74"/>
      <c r="CY382" s="83"/>
      <c r="CZ382" s="83"/>
      <c r="DA382" s="83"/>
      <c r="DB382" s="83"/>
      <c r="DC382" s="70"/>
      <c r="DD382" s="74"/>
      <c r="DE382" s="74"/>
      <c r="DF382" s="74"/>
      <c r="DG382" s="83"/>
      <c r="DH382" s="83"/>
      <c r="DI382" s="83"/>
      <c r="DJ382" s="83"/>
      <c r="DK382" s="85">
        <f t="shared" si="742"/>
        <v>2</v>
      </c>
      <c r="DL382" s="66">
        <f t="shared" si="513"/>
        <v>2</v>
      </c>
      <c r="DM382" s="78">
        <f t="shared" si="738"/>
        <v>1</v>
      </c>
      <c r="DN382" s="71"/>
      <c r="DO382" s="78">
        <f t="shared" si="739"/>
        <v>1</v>
      </c>
      <c r="DP382" s="72"/>
      <c r="DQ382" s="72">
        <f t="shared" si="740"/>
        <v>0.34482758620689657</v>
      </c>
      <c r="DR382" s="72"/>
      <c r="DS382" s="72">
        <f t="shared" si="741"/>
        <v>4.5662100456621002E-2</v>
      </c>
      <c r="DT382" s="72"/>
    </row>
    <row r="383" spans="1:124" ht="37.5" customHeight="1" x14ac:dyDescent="0.25">
      <c r="A383" s="66" t="str">
        <f t="shared" si="743"/>
        <v>Cundinamarca</v>
      </c>
      <c r="B383" s="66" t="s">
        <v>163</v>
      </c>
      <c r="C383" s="75" t="str">
        <f t="shared" si="744"/>
        <v>San Antonio del Tequendama</v>
      </c>
      <c r="D383" s="75" t="s">
        <v>123</v>
      </c>
      <c r="E383" s="75">
        <v>3183382382</v>
      </c>
      <c r="F383" s="76" t="s">
        <v>124</v>
      </c>
      <c r="G383" s="75" t="s">
        <v>168</v>
      </c>
      <c r="H383" s="77">
        <v>3133925964</v>
      </c>
      <c r="I383" s="76" t="s">
        <v>169</v>
      </c>
      <c r="J383" s="75" t="s">
        <v>182</v>
      </c>
      <c r="K383" s="75">
        <v>3164969528</v>
      </c>
      <c r="L383" s="76" t="s">
        <v>183</v>
      </c>
      <c r="M383" s="75" t="str">
        <f t="shared" si="745"/>
        <v>Decreto No. 045 del 15/11/2006</v>
      </c>
      <c r="N383" s="75" t="s">
        <v>185</v>
      </c>
      <c r="O383" s="70">
        <v>43881</v>
      </c>
      <c r="P383" s="66" t="s">
        <v>51</v>
      </c>
      <c r="Q383" s="71"/>
      <c r="R383" s="71"/>
      <c r="S383" s="70">
        <v>43881</v>
      </c>
      <c r="T383" s="71"/>
      <c r="U383" s="71"/>
      <c r="V383" s="71"/>
      <c r="W383" s="71"/>
      <c r="X383" s="71"/>
      <c r="Y383" s="71"/>
      <c r="Z383" s="71"/>
      <c r="AA383" s="70">
        <v>44015</v>
      </c>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c r="CW383" s="71"/>
      <c r="CX383" s="71"/>
      <c r="CY383" s="71"/>
      <c r="CZ383" s="71"/>
      <c r="DA383" s="71"/>
      <c r="DB383" s="71"/>
      <c r="DC383" s="71"/>
      <c r="DD383" s="71"/>
      <c r="DE383" s="71"/>
      <c r="DF383" s="71"/>
      <c r="DG383" s="71"/>
      <c r="DH383" s="71"/>
      <c r="DI383" s="71"/>
      <c r="DJ383" s="71"/>
      <c r="DK383" s="85">
        <f t="shared" si="742"/>
        <v>2</v>
      </c>
      <c r="DL383" s="66">
        <f t="shared" si="513"/>
        <v>2</v>
      </c>
      <c r="DM383" s="72"/>
      <c r="DN383" s="72">
        <f t="shared" ref="DN383:DN387" si="746">DL383/DK383</f>
        <v>1</v>
      </c>
      <c r="DO383" s="72"/>
      <c r="DP383" s="72">
        <f t="shared" ref="DP383:DP387" si="747">AVERAGE(DN$383:DN$387)</f>
        <v>1</v>
      </c>
      <c r="DQ383" s="72"/>
      <c r="DR383" s="72">
        <f t="shared" ref="DR383:DR387" si="748">AVERAGE(DN$343:DN$395)</f>
        <v>0.20833333333333334</v>
      </c>
      <c r="DS383" s="72"/>
      <c r="DT383" s="72">
        <f t="shared" ref="DT383:DT387" si="749">AVERAGE(DN$3:DN$435)</f>
        <v>2.336448598130841E-2</v>
      </c>
    </row>
    <row r="384" spans="1:124" ht="38.25" customHeight="1" x14ac:dyDescent="0.25">
      <c r="A384" s="66" t="str">
        <f t="shared" si="743"/>
        <v>Cundinamarca</v>
      </c>
      <c r="B384" s="66" t="s">
        <v>163</v>
      </c>
      <c r="C384" s="75" t="str">
        <f t="shared" si="744"/>
        <v>San Antonio del Tequendama</v>
      </c>
      <c r="D384" s="75" t="s">
        <v>123</v>
      </c>
      <c r="E384" s="75">
        <v>3183382382</v>
      </c>
      <c r="F384" s="76" t="s">
        <v>124</v>
      </c>
      <c r="G384" s="75" t="s">
        <v>168</v>
      </c>
      <c r="H384" s="77">
        <v>3133925964</v>
      </c>
      <c r="I384" s="76" t="s">
        <v>169</v>
      </c>
      <c r="J384" s="75" t="s">
        <v>182</v>
      </c>
      <c r="K384" s="75">
        <v>3164969528</v>
      </c>
      <c r="L384" s="76" t="s">
        <v>183</v>
      </c>
      <c r="M384" s="75" t="str">
        <f t="shared" si="745"/>
        <v>Decreto No. 045 del 15/11/2006</v>
      </c>
      <c r="N384" s="75" t="s">
        <v>185</v>
      </c>
      <c r="O384" s="70">
        <v>43881</v>
      </c>
      <c r="P384" s="66" t="s">
        <v>51</v>
      </c>
      <c r="Q384" s="71"/>
      <c r="R384" s="71"/>
      <c r="S384" s="70">
        <v>43881</v>
      </c>
      <c r="T384" s="71"/>
      <c r="U384" s="71"/>
      <c r="V384" s="71"/>
      <c r="W384" s="71"/>
      <c r="X384" s="71"/>
      <c r="Y384" s="71"/>
      <c r="Z384" s="71"/>
      <c r="AA384" s="70">
        <v>44015</v>
      </c>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c r="CW384" s="71"/>
      <c r="CX384" s="71"/>
      <c r="CY384" s="71"/>
      <c r="CZ384" s="71"/>
      <c r="DA384" s="71"/>
      <c r="DB384" s="71"/>
      <c r="DC384" s="71"/>
      <c r="DD384" s="71"/>
      <c r="DE384" s="71"/>
      <c r="DF384" s="71"/>
      <c r="DG384" s="71"/>
      <c r="DH384" s="71"/>
      <c r="DI384" s="71"/>
      <c r="DJ384" s="71"/>
      <c r="DK384" s="85">
        <f t="shared" si="742"/>
        <v>2</v>
      </c>
      <c r="DL384" s="66">
        <f t="shared" si="513"/>
        <v>2</v>
      </c>
      <c r="DM384" s="72"/>
      <c r="DN384" s="72">
        <f t="shared" si="746"/>
        <v>1</v>
      </c>
      <c r="DO384" s="72"/>
      <c r="DP384" s="72">
        <f t="shared" si="747"/>
        <v>1</v>
      </c>
      <c r="DQ384" s="72"/>
      <c r="DR384" s="72">
        <f t="shared" si="748"/>
        <v>0.20833333333333334</v>
      </c>
      <c r="DS384" s="72"/>
      <c r="DT384" s="72">
        <f t="shared" si="749"/>
        <v>2.336448598130841E-2</v>
      </c>
    </row>
    <row r="385" spans="1:124" ht="33" customHeight="1" x14ac:dyDescent="0.25">
      <c r="A385" s="66" t="str">
        <f t="shared" si="743"/>
        <v>Cundinamarca</v>
      </c>
      <c r="B385" s="66" t="s">
        <v>163</v>
      </c>
      <c r="C385" s="75" t="str">
        <f t="shared" si="744"/>
        <v>San Antonio del Tequendama</v>
      </c>
      <c r="D385" s="75" t="s">
        <v>123</v>
      </c>
      <c r="E385" s="75">
        <v>3183382382</v>
      </c>
      <c r="F385" s="76" t="s">
        <v>124</v>
      </c>
      <c r="G385" s="75" t="s">
        <v>168</v>
      </c>
      <c r="H385" s="77">
        <v>3133925964</v>
      </c>
      <c r="I385" s="76" t="s">
        <v>169</v>
      </c>
      <c r="J385" s="75" t="s">
        <v>182</v>
      </c>
      <c r="K385" s="75">
        <v>3164969528</v>
      </c>
      <c r="L385" s="76" t="s">
        <v>183</v>
      </c>
      <c r="M385" s="75" t="str">
        <f t="shared" si="745"/>
        <v>Decreto No. 045 del 15/11/2006</v>
      </c>
      <c r="N385" s="75" t="s">
        <v>185</v>
      </c>
      <c r="O385" s="70">
        <v>43881</v>
      </c>
      <c r="P385" s="66" t="s">
        <v>51</v>
      </c>
      <c r="Q385" s="71"/>
      <c r="R385" s="71"/>
      <c r="S385" s="70">
        <v>43881</v>
      </c>
      <c r="T385" s="71"/>
      <c r="U385" s="71"/>
      <c r="V385" s="71"/>
      <c r="W385" s="71"/>
      <c r="X385" s="71"/>
      <c r="Y385" s="71"/>
      <c r="Z385" s="71"/>
      <c r="AA385" s="70">
        <v>44015</v>
      </c>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c r="CW385" s="71"/>
      <c r="CX385" s="71"/>
      <c r="CY385" s="71"/>
      <c r="CZ385" s="71"/>
      <c r="DA385" s="71"/>
      <c r="DB385" s="71"/>
      <c r="DC385" s="71"/>
      <c r="DD385" s="71"/>
      <c r="DE385" s="71"/>
      <c r="DF385" s="71"/>
      <c r="DG385" s="71"/>
      <c r="DH385" s="71"/>
      <c r="DI385" s="71"/>
      <c r="DJ385" s="71"/>
      <c r="DK385" s="85">
        <f t="shared" si="742"/>
        <v>2</v>
      </c>
      <c r="DL385" s="66">
        <f t="shared" si="513"/>
        <v>2</v>
      </c>
      <c r="DM385" s="72"/>
      <c r="DN385" s="72">
        <f t="shared" si="746"/>
        <v>1</v>
      </c>
      <c r="DO385" s="72"/>
      <c r="DP385" s="72">
        <f t="shared" si="747"/>
        <v>1</v>
      </c>
      <c r="DQ385" s="72"/>
      <c r="DR385" s="72">
        <f t="shared" si="748"/>
        <v>0.20833333333333334</v>
      </c>
      <c r="DS385" s="72"/>
      <c r="DT385" s="72">
        <f t="shared" si="749"/>
        <v>2.336448598130841E-2</v>
      </c>
    </row>
    <row r="386" spans="1:124" ht="35.25" customHeight="1" x14ac:dyDescent="0.25">
      <c r="A386" s="66" t="str">
        <f t="shared" si="743"/>
        <v>Cundinamarca</v>
      </c>
      <c r="B386" s="66" t="s">
        <v>163</v>
      </c>
      <c r="C386" s="75" t="str">
        <f t="shared" si="744"/>
        <v>San Antonio del Tequendama</v>
      </c>
      <c r="D386" s="75" t="s">
        <v>123</v>
      </c>
      <c r="E386" s="75">
        <v>3183382382</v>
      </c>
      <c r="F386" s="76" t="s">
        <v>124</v>
      </c>
      <c r="G386" s="75" t="s">
        <v>168</v>
      </c>
      <c r="H386" s="77">
        <v>3133925964</v>
      </c>
      <c r="I386" s="76" t="s">
        <v>169</v>
      </c>
      <c r="J386" s="75" t="s">
        <v>182</v>
      </c>
      <c r="K386" s="75">
        <v>3164969528</v>
      </c>
      <c r="L386" s="76" t="s">
        <v>183</v>
      </c>
      <c r="M386" s="75" t="str">
        <f t="shared" si="745"/>
        <v>Decreto No. 045 del 15/11/2006</v>
      </c>
      <c r="N386" s="75" t="s">
        <v>185</v>
      </c>
      <c r="O386" s="70">
        <v>43881</v>
      </c>
      <c r="P386" s="66" t="s">
        <v>51</v>
      </c>
      <c r="Q386" s="71"/>
      <c r="R386" s="71"/>
      <c r="S386" s="70">
        <v>43881</v>
      </c>
      <c r="T386" s="71"/>
      <c r="U386" s="71"/>
      <c r="V386" s="71"/>
      <c r="W386" s="71"/>
      <c r="X386" s="71"/>
      <c r="Y386" s="71"/>
      <c r="Z386" s="71"/>
      <c r="AA386" s="70">
        <v>44015</v>
      </c>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c r="CW386" s="71"/>
      <c r="CX386" s="71"/>
      <c r="CY386" s="71"/>
      <c r="CZ386" s="71"/>
      <c r="DA386" s="71"/>
      <c r="DB386" s="71"/>
      <c r="DC386" s="71"/>
      <c r="DD386" s="71"/>
      <c r="DE386" s="71"/>
      <c r="DF386" s="71"/>
      <c r="DG386" s="71"/>
      <c r="DH386" s="71"/>
      <c r="DI386" s="71"/>
      <c r="DJ386" s="71"/>
      <c r="DK386" s="85">
        <f t="shared" si="742"/>
        <v>2</v>
      </c>
      <c r="DL386" s="66">
        <f t="shared" si="513"/>
        <v>2</v>
      </c>
      <c r="DM386" s="72"/>
      <c r="DN386" s="72">
        <f t="shared" si="746"/>
        <v>1</v>
      </c>
      <c r="DO386" s="72"/>
      <c r="DP386" s="72">
        <f t="shared" si="747"/>
        <v>1</v>
      </c>
      <c r="DQ386" s="72"/>
      <c r="DR386" s="72">
        <f t="shared" si="748"/>
        <v>0.20833333333333334</v>
      </c>
      <c r="DS386" s="72"/>
      <c r="DT386" s="72">
        <f t="shared" si="749"/>
        <v>2.336448598130841E-2</v>
      </c>
    </row>
    <row r="387" spans="1:124" ht="45" customHeight="1" x14ac:dyDescent="0.25">
      <c r="A387" s="66" t="str">
        <f t="shared" si="743"/>
        <v>Cundinamarca</v>
      </c>
      <c r="B387" s="66" t="s">
        <v>163</v>
      </c>
      <c r="C387" s="75" t="str">
        <f t="shared" si="744"/>
        <v>San Antonio del Tequendama</v>
      </c>
      <c r="D387" s="75" t="s">
        <v>123</v>
      </c>
      <c r="E387" s="75">
        <v>3183382382</v>
      </c>
      <c r="F387" s="76" t="s">
        <v>124</v>
      </c>
      <c r="G387" s="75" t="s">
        <v>168</v>
      </c>
      <c r="H387" s="77">
        <v>3133925964</v>
      </c>
      <c r="I387" s="76" t="s">
        <v>169</v>
      </c>
      <c r="J387" s="75" t="s">
        <v>182</v>
      </c>
      <c r="K387" s="75">
        <v>3164969528</v>
      </c>
      <c r="L387" s="76" t="s">
        <v>183</v>
      </c>
      <c r="M387" s="75" t="str">
        <f t="shared" si="745"/>
        <v>Decreto No. 045 del 15/11/2006</v>
      </c>
      <c r="N387" s="75" t="s">
        <v>185</v>
      </c>
      <c r="O387" s="70">
        <v>43881</v>
      </c>
      <c r="P387" s="66" t="s">
        <v>51</v>
      </c>
      <c r="Q387" s="71"/>
      <c r="R387" s="71"/>
      <c r="S387" s="70">
        <v>43881</v>
      </c>
      <c r="T387" s="71"/>
      <c r="U387" s="71"/>
      <c r="V387" s="71"/>
      <c r="W387" s="71"/>
      <c r="X387" s="71"/>
      <c r="Y387" s="71"/>
      <c r="Z387" s="71"/>
      <c r="AA387" s="70">
        <v>44015</v>
      </c>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c r="CW387" s="71"/>
      <c r="CX387" s="71"/>
      <c r="CY387" s="71"/>
      <c r="CZ387" s="71"/>
      <c r="DA387" s="71"/>
      <c r="DB387" s="71"/>
      <c r="DC387" s="71"/>
      <c r="DD387" s="71"/>
      <c r="DE387" s="71"/>
      <c r="DF387" s="71"/>
      <c r="DG387" s="71"/>
      <c r="DH387" s="71"/>
      <c r="DI387" s="71"/>
      <c r="DJ387" s="71"/>
      <c r="DK387" s="85">
        <f t="shared" si="742"/>
        <v>2</v>
      </c>
      <c r="DL387" s="66">
        <f t="shared" si="513"/>
        <v>2</v>
      </c>
      <c r="DM387" s="72"/>
      <c r="DN387" s="72">
        <f t="shared" si="746"/>
        <v>1</v>
      </c>
      <c r="DO387" s="72"/>
      <c r="DP387" s="72">
        <f t="shared" si="747"/>
        <v>1</v>
      </c>
      <c r="DQ387" s="72"/>
      <c r="DR387" s="72">
        <f t="shared" si="748"/>
        <v>0.20833333333333334</v>
      </c>
      <c r="DS387" s="72"/>
      <c r="DT387" s="72">
        <f t="shared" si="749"/>
        <v>2.336448598130841E-2</v>
      </c>
    </row>
    <row r="388" spans="1:124" ht="15.75" customHeight="1" x14ac:dyDescent="0.25">
      <c r="A388" s="66" t="s">
        <v>47</v>
      </c>
      <c r="B388" s="66" t="s">
        <v>163</v>
      </c>
      <c r="C388" s="66" t="s">
        <v>208</v>
      </c>
      <c r="D388" s="75" t="s">
        <v>123</v>
      </c>
      <c r="E388" s="75">
        <v>3183382382</v>
      </c>
      <c r="F388" s="76" t="s">
        <v>124</v>
      </c>
      <c r="G388" s="75" t="s">
        <v>168</v>
      </c>
      <c r="H388" s="77">
        <v>3133925964</v>
      </c>
      <c r="I388" s="76" t="s">
        <v>169</v>
      </c>
      <c r="J388" s="75" t="s">
        <v>209</v>
      </c>
      <c r="K388" s="66">
        <v>3115430380</v>
      </c>
      <c r="L388" s="76" t="s">
        <v>210</v>
      </c>
      <c r="M388" s="86"/>
      <c r="N388" s="67"/>
      <c r="O388" s="67"/>
      <c r="P388" s="66" t="s">
        <v>50</v>
      </c>
      <c r="Q388" s="71"/>
      <c r="R388" s="71"/>
      <c r="S388" s="70"/>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c r="CW388" s="71"/>
      <c r="CX388" s="71"/>
      <c r="CY388" s="71"/>
      <c r="CZ388" s="71"/>
      <c r="DA388" s="71"/>
      <c r="DB388" s="71"/>
      <c r="DC388" s="71"/>
      <c r="DD388" s="71"/>
      <c r="DE388" s="71"/>
      <c r="DF388" s="71"/>
      <c r="DG388" s="71"/>
      <c r="DH388" s="71"/>
      <c r="DI388" s="71"/>
      <c r="DJ388" s="71"/>
      <c r="DK388" s="66">
        <v>1</v>
      </c>
      <c r="DL388" s="66">
        <f t="shared" si="513"/>
        <v>0</v>
      </c>
      <c r="DM388" s="72">
        <f t="shared" ref="DM388:DM389" si="750">DL388/DK388</f>
        <v>0</v>
      </c>
      <c r="DN388" s="72"/>
      <c r="DO388" s="72">
        <f t="shared" ref="DO388:DO389" si="751">AVERAGE(DM$388:DM$389)</f>
        <v>0</v>
      </c>
      <c r="DP388" s="72"/>
      <c r="DQ388" s="72">
        <f t="shared" ref="DQ388:DQ389" si="752">AVERAGE(DM$343:DM$395)</f>
        <v>0.34482758620689657</v>
      </c>
      <c r="DR388" s="72"/>
      <c r="DS388" s="72">
        <f t="shared" ref="DS388:DS389" si="753">AVERAGE(DM$3:DM$435)</f>
        <v>4.5662100456621002E-2</v>
      </c>
      <c r="DT388" s="72"/>
    </row>
    <row r="389" spans="1:124" ht="15.75" customHeight="1" x14ac:dyDescent="0.25">
      <c r="A389" s="66" t="s">
        <v>47</v>
      </c>
      <c r="B389" s="66" t="s">
        <v>163</v>
      </c>
      <c r="C389" s="66" t="s">
        <v>208</v>
      </c>
      <c r="D389" s="75" t="s">
        <v>123</v>
      </c>
      <c r="E389" s="75">
        <v>3183382382</v>
      </c>
      <c r="F389" s="76" t="s">
        <v>124</v>
      </c>
      <c r="G389" s="75" t="s">
        <v>168</v>
      </c>
      <c r="H389" s="77">
        <v>3133925964</v>
      </c>
      <c r="I389" s="76" t="s">
        <v>169</v>
      </c>
      <c r="J389" s="75" t="s">
        <v>209</v>
      </c>
      <c r="K389" s="66">
        <v>3115430380</v>
      </c>
      <c r="L389" s="76" t="s">
        <v>210</v>
      </c>
      <c r="M389" s="67"/>
      <c r="N389" s="67"/>
      <c r="O389" s="67"/>
      <c r="P389" s="66" t="s">
        <v>50</v>
      </c>
      <c r="Q389" s="71"/>
      <c r="R389" s="71"/>
      <c r="S389" s="70"/>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c r="CW389" s="71"/>
      <c r="CX389" s="71"/>
      <c r="CY389" s="71"/>
      <c r="CZ389" s="71"/>
      <c r="DA389" s="71"/>
      <c r="DB389" s="71"/>
      <c r="DC389" s="71"/>
      <c r="DD389" s="71"/>
      <c r="DE389" s="71"/>
      <c r="DF389" s="71"/>
      <c r="DG389" s="71"/>
      <c r="DH389" s="71"/>
      <c r="DI389" s="71"/>
      <c r="DJ389" s="71"/>
      <c r="DK389" s="66">
        <v>1</v>
      </c>
      <c r="DL389" s="66">
        <f t="shared" si="513"/>
        <v>0</v>
      </c>
      <c r="DM389" s="72">
        <f t="shared" si="750"/>
        <v>0</v>
      </c>
      <c r="DN389" s="72"/>
      <c r="DO389" s="72">
        <f t="shared" si="751"/>
        <v>0</v>
      </c>
      <c r="DP389" s="72"/>
      <c r="DQ389" s="72">
        <f t="shared" si="752"/>
        <v>0.34482758620689657</v>
      </c>
      <c r="DR389" s="72"/>
      <c r="DS389" s="72">
        <f t="shared" si="753"/>
        <v>4.5662100456621002E-2</v>
      </c>
      <c r="DT389" s="72"/>
    </row>
    <row r="390" spans="1:124" ht="15.75" customHeight="1" x14ac:dyDescent="0.25">
      <c r="A390" s="66" t="s">
        <v>47</v>
      </c>
      <c r="B390" s="66" t="s">
        <v>163</v>
      </c>
      <c r="C390" s="66" t="s">
        <v>208</v>
      </c>
      <c r="D390" s="75" t="s">
        <v>123</v>
      </c>
      <c r="E390" s="75">
        <v>3183382382</v>
      </c>
      <c r="F390" s="76" t="s">
        <v>124</v>
      </c>
      <c r="G390" s="75" t="s">
        <v>168</v>
      </c>
      <c r="H390" s="77">
        <v>3133925964</v>
      </c>
      <c r="I390" s="76" t="s">
        <v>169</v>
      </c>
      <c r="J390" s="75" t="s">
        <v>209</v>
      </c>
      <c r="K390" s="66">
        <v>3115430380</v>
      </c>
      <c r="L390" s="76" t="s">
        <v>210</v>
      </c>
      <c r="M390" s="67"/>
      <c r="N390" s="67"/>
      <c r="O390" s="67"/>
      <c r="P390" s="66" t="s">
        <v>51</v>
      </c>
      <c r="Q390" s="71"/>
      <c r="R390" s="71"/>
      <c r="S390" s="70"/>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66">
        <v>1</v>
      </c>
      <c r="DL390" s="66">
        <f t="shared" si="513"/>
        <v>0</v>
      </c>
      <c r="DM390" s="72"/>
      <c r="DN390" s="72">
        <f t="shared" ref="DN390:DN391" si="754">DL390/DK390</f>
        <v>0</v>
      </c>
      <c r="DO390" s="72"/>
      <c r="DP390" s="72">
        <f t="shared" ref="DP390:DP391" si="755">AVERAGE(DN$390:DN$391)</f>
        <v>0</v>
      </c>
      <c r="DQ390" s="72"/>
      <c r="DR390" s="72">
        <f t="shared" ref="DR390:DR391" si="756">AVERAGE(DN$343:DN$395)</f>
        <v>0.20833333333333334</v>
      </c>
      <c r="DS390" s="72"/>
      <c r="DT390" s="72">
        <f t="shared" ref="DT390:DT391" si="757">AVERAGE(DN$3:DN$435)</f>
        <v>2.336448598130841E-2</v>
      </c>
    </row>
    <row r="391" spans="1:124" ht="15.75" customHeight="1" x14ac:dyDescent="0.25">
      <c r="A391" s="66" t="s">
        <v>47</v>
      </c>
      <c r="B391" s="66" t="s">
        <v>163</v>
      </c>
      <c r="C391" s="66" t="s">
        <v>208</v>
      </c>
      <c r="D391" s="75" t="s">
        <v>123</v>
      </c>
      <c r="E391" s="75">
        <v>3183382382</v>
      </c>
      <c r="F391" s="76" t="s">
        <v>124</v>
      </c>
      <c r="G391" s="75" t="s">
        <v>168</v>
      </c>
      <c r="H391" s="77">
        <v>3133925964</v>
      </c>
      <c r="I391" s="76" t="s">
        <v>169</v>
      </c>
      <c r="J391" s="75" t="s">
        <v>209</v>
      </c>
      <c r="K391" s="66">
        <v>3115430380</v>
      </c>
      <c r="L391" s="76" t="s">
        <v>210</v>
      </c>
      <c r="M391" s="67"/>
      <c r="N391" s="67"/>
      <c r="O391" s="67"/>
      <c r="P391" s="66" t="s">
        <v>51</v>
      </c>
      <c r="Q391" s="71"/>
      <c r="R391" s="71"/>
      <c r="S391" s="70"/>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c r="CW391" s="71"/>
      <c r="CX391" s="71"/>
      <c r="CY391" s="71"/>
      <c r="CZ391" s="71"/>
      <c r="DA391" s="71"/>
      <c r="DB391" s="71"/>
      <c r="DC391" s="71"/>
      <c r="DD391" s="71"/>
      <c r="DE391" s="71"/>
      <c r="DF391" s="71"/>
      <c r="DG391" s="71"/>
      <c r="DH391" s="71"/>
      <c r="DI391" s="71"/>
      <c r="DJ391" s="71"/>
      <c r="DK391" s="66">
        <v>1</v>
      </c>
      <c r="DL391" s="66">
        <f t="shared" si="513"/>
        <v>0</v>
      </c>
      <c r="DM391" s="72"/>
      <c r="DN391" s="72">
        <f t="shared" si="754"/>
        <v>0</v>
      </c>
      <c r="DO391" s="72"/>
      <c r="DP391" s="72">
        <f t="shared" si="755"/>
        <v>0</v>
      </c>
      <c r="DQ391" s="72"/>
      <c r="DR391" s="72">
        <f t="shared" si="756"/>
        <v>0.20833333333333334</v>
      </c>
      <c r="DS391" s="72"/>
      <c r="DT391" s="72">
        <f t="shared" si="757"/>
        <v>2.336448598130841E-2</v>
      </c>
    </row>
    <row r="392" spans="1:124" ht="15.75" customHeight="1" x14ac:dyDescent="0.25">
      <c r="A392" s="66" t="s">
        <v>47</v>
      </c>
      <c r="B392" s="66" t="s">
        <v>163</v>
      </c>
      <c r="C392" s="66" t="s">
        <v>211</v>
      </c>
      <c r="D392" s="75" t="s">
        <v>123</v>
      </c>
      <c r="E392" s="75">
        <v>3183382382</v>
      </c>
      <c r="F392" s="76" t="s">
        <v>124</v>
      </c>
      <c r="G392" s="75" t="s">
        <v>168</v>
      </c>
      <c r="H392" s="77">
        <v>3133925964</v>
      </c>
      <c r="I392" s="76" t="s">
        <v>169</v>
      </c>
      <c r="J392" s="75" t="s">
        <v>212</v>
      </c>
      <c r="K392" s="66">
        <v>3143878876</v>
      </c>
      <c r="L392" s="76" t="s">
        <v>213</v>
      </c>
      <c r="M392" s="67"/>
      <c r="N392" s="67"/>
      <c r="O392" s="67"/>
      <c r="P392" s="66" t="s">
        <v>50</v>
      </c>
      <c r="Q392" s="71"/>
      <c r="R392" s="71"/>
      <c r="S392" s="70"/>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c r="CW392" s="71"/>
      <c r="CX392" s="71"/>
      <c r="CY392" s="71"/>
      <c r="CZ392" s="71"/>
      <c r="DA392" s="71"/>
      <c r="DB392" s="71"/>
      <c r="DC392" s="71"/>
      <c r="DD392" s="71"/>
      <c r="DE392" s="71"/>
      <c r="DF392" s="71"/>
      <c r="DG392" s="71"/>
      <c r="DH392" s="71"/>
      <c r="DI392" s="71"/>
      <c r="DJ392" s="71"/>
      <c r="DK392" s="66">
        <v>1</v>
      </c>
      <c r="DL392" s="66">
        <f t="shared" si="513"/>
        <v>0</v>
      </c>
      <c r="DM392" s="72">
        <f t="shared" ref="DM392:DM393" si="758">DL392/DK392</f>
        <v>0</v>
      </c>
      <c r="DN392" s="72"/>
      <c r="DO392" s="72">
        <f t="shared" ref="DO392:DO393" si="759">AVERAGE(DM$392:DM$393)</f>
        <v>0</v>
      </c>
      <c r="DP392" s="72"/>
      <c r="DQ392" s="72">
        <f t="shared" ref="DQ392:DQ393" si="760">AVERAGE(DM$343:DM$395)</f>
        <v>0.34482758620689657</v>
      </c>
      <c r="DR392" s="72"/>
      <c r="DS392" s="72">
        <f t="shared" ref="DS392:DS393" si="761">AVERAGE(DM$3:DM$435)</f>
        <v>4.5662100456621002E-2</v>
      </c>
      <c r="DT392" s="72"/>
    </row>
    <row r="393" spans="1:124" ht="15.75" customHeight="1" x14ac:dyDescent="0.25">
      <c r="A393" s="66" t="s">
        <v>47</v>
      </c>
      <c r="B393" s="66" t="s">
        <v>163</v>
      </c>
      <c r="C393" s="66" t="s">
        <v>211</v>
      </c>
      <c r="D393" s="75" t="s">
        <v>123</v>
      </c>
      <c r="E393" s="75">
        <v>3183382382</v>
      </c>
      <c r="F393" s="76" t="s">
        <v>124</v>
      </c>
      <c r="G393" s="75" t="s">
        <v>168</v>
      </c>
      <c r="H393" s="77">
        <v>3133925964</v>
      </c>
      <c r="I393" s="76" t="s">
        <v>169</v>
      </c>
      <c r="J393" s="75" t="s">
        <v>212</v>
      </c>
      <c r="K393" s="66">
        <v>3143878876</v>
      </c>
      <c r="L393" s="76" t="s">
        <v>213</v>
      </c>
      <c r="M393" s="67"/>
      <c r="N393" s="67"/>
      <c r="O393" s="67"/>
      <c r="P393" s="66" t="s">
        <v>50</v>
      </c>
      <c r="Q393" s="71"/>
      <c r="R393" s="71"/>
      <c r="S393" s="70"/>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c r="CW393" s="71"/>
      <c r="CX393" s="71"/>
      <c r="CY393" s="71"/>
      <c r="CZ393" s="71"/>
      <c r="DA393" s="71"/>
      <c r="DB393" s="71"/>
      <c r="DC393" s="71"/>
      <c r="DD393" s="71"/>
      <c r="DE393" s="71"/>
      <c r="DF393" s="71"/>
      <c r="DG393" s="71"/>
      <c r="DH393" s="71"/>
      <c r="DI393" s="71"/>
      <c r="DJ393" s="71"/>
      <c r="DK393" s="66">
        <v>1</v>
      </c>
      <c r="DL393" s="66">
        <f t="shared" si="513"/>
        <v>0</v>
      </c>
      <c r="DM393" s="72">
        <f t="shared" si="758"/>
        <v>0</v>
      </c>
      <c r="DN393" s="72"/>
      <c r="DO393" s="72">
        <f t="shared" si="759"/>
        <v>0</v>
      </c>
      <c r="DP393" s="72"/>
      <c r="DQ393" s="72">
        <f t="shared" si="760"/>
        <v>0.34482758620689657</v>
      </c>
      <c r="DR393" s="72"/>
      <c r="DS393" s="72">
        <f t="shared" si="761"/>
        <v>4.5662100456621002E-2</v>
      </c>
      <c r="DT393" s="72"/>
    </row>
    <row r="394" spans="1:124" ht="15.75" customHeight="1" x14ac:dyDescent="0.25">
      <c r="A394" s="66" t="s">
        <v>47</v>
      </c>
      <c r="B394" s="66" t="s">
        <v>163</v>
      </c>
      <c r="C394" s="66" t="s">
        <v>211</v>
      </c>
      <c r="D394" s="75" t="s">
        <v>123</v>
      </c>
      <c r="E394" s="75">
        <v>3183382382</v>
      </c>
      <c r="F394" s="76" t="s">
        <v>124</v>
      </c>
      <c r="G394" s="75" t="s">
        <v>168</v>
      </c>
      <c r="H394" s="77">
        <v>3133925964</v>
      </c>
      <c r="I394" s="76" t="s">
        <v>169</v>
      </c>
      <c r="J394" s="75" t="s">
        <v>212</v>
      </c>
      <c r="K394" s="66">
        <v>3143878876</v>
      </c>
      <c r="L394" s="76" t="s">
        <v>213</v>
      </c>
      <c r="M394" s="67"/>
      <c r="N394" s="67"/>
      <c r="O394" s="67"/>
      <c r="P394" s="66" t="s">
        <v>51</v>
      </c>
      <c r="Q394" s="71"/>
      <c r="R394" s="71"/>
      <c r="S394" s="70"/>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66">
        <v>1</v>
      </c>
      <c r="DL394" s="66">
        <f t="shared" si="513"/>
        <v>0</v>
      </c>
      <c r="DM394" s="72"/>
      <c r="DN394" s="72">
        <f t="shared" ref="DN394:DN395" si="762">DL394/DK394</f>
        <v>0</v>
      </c>
      <c r="DO394" s="72"/>
      <c r="DP394" s="72">
        <f t="shared" ref="DP394:DP395" si="763">AVERAGE(DN$394:DN$395)</f>
        <v>0</v>
      </c>
      <c r="DQ394" s="72"/>
      <c r="DR394" s="72">
        <f t="shared" ref="DR394:DR395" si="764">AVERAGE(DN$343:DN$395)</f>
        <v>0.20833333333333334</v>
      </c>
      <c r="DS394" s="72"/>
      <c r="DT394" s="72">
        <f t="shared" ref="DT394:DT395" si="765">AVERAGE(DN$3:DN$435)</f>
        <v>2.336448598130841E-2</v>
      </c>
    </row>
    <row r="395" spans="1:124" ht="15.75" customHeight="1" x14ac:dyDescent="0.25">
      <c r="A395" s="66" t="s">
        <v>47</v>
      </c>
      <c r="B395" s="66" t="s">
        <v>163</v>
      </c>
      <c r="C395" s="66" t="s">
        <v>211</v>
      </c>
      <c r="D395" s="75" t="s">
        <v>123</v>
      </c>
      <c r="E395" s="75">
        <v>3183382382</v>
      </c>
      <c r="F395" s="76" t="s">
        <v>124</v>
      </c>
      <c r="G395" s="75" t="s">
        <v>168</v>
      </c>
      <c r="H395" s="77">
        <v>3133925964</v>
      </c>
      <c r="I395" s="76" t="s">
        <v>169</v>
      </c>
      <c r="J395" s="75" t="s">
        <v>212</v>
      </c>
      <c r="K395" s="66">
        <v>3143878876</v>
      </c>
      <c r="L395" s="76" t="s">
        <v>213</v>
      </c>
      <c r="M395" s="67"/>
      <c r="N395" s="67"/>
      <c r="O395" s="67"/>
      <c r="P395" s="66" t="s">
        <v>51</v>
      </c>
      <c r="Q395" s="71"/>
      <c r="R395" s="71"/>
      <c r="S395" s="70"/>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c r="CW395" s="71"/>
      <c r="CX395" s="71"/>
      <c r="CY395" s="71"/>
      <c r="CZ395" s="71"/>
      <c r="DA395" s="71"/>
      <c r="DB395" s="71"/>
      <c r="DC395" s="71"/>
      <c r="DD395" s="71"/>
      <c r="DE395" s="71"/>
      <c r="DF395" s="71"/>
      <c r="DG395" s="71"/>
      <c r="DH395" s="71"/>
      <c r="DI395" s="71"/>
      <c r="DJ395" s="71"/>
      <c r="DK395" s="66">
        <v>1</v>
      </c>
      <c r="DL395" s="66">
        <f t="shared" si="513"/>
        <v>0</v>
      </c>
      <c r="DM395" s="72"/>
      <c r="DN395" s="72">
        <f t="shared" si="762"/>
        <v>0</v>
      </c>
      <c r="DO395" s="72"/>
      <c r="DP395" s="72">
        <f t="shared" si="763"/>
        <v>0</v>
      </c>
      <c r="DQ395" s="72"/>
      <c r="DR395" s="72">
        <f t="shared" si="764"/>
        <v>0.20833333333333334</v>
      </c>
      <c r="DS395" s="72"/>
      <c r="DT395" s="72">
        <f t="shared" si="765"/>
        <v>2.336448598130841E-2</v>
      </c>
    </row>
    <row r="396" spans="1:124" ht="15.75" hidden="1" customHeight="1" x14ac:dyDescent="0.25">
      <c r="A396" s="87" t="s">
        <v>47</v>
      </c>
      <c r="B396" s="87" t="s">
        <v>214</v>
      </c>
      <c r="C396" s="87" t="s">
        <v>215</v>
      </c>
      <c r="D396" s="87"/>
      <c r="E396" s="87"/>
      <c r="F396" s="87"/>
      <c r="G396" s="87"/>
      <c r="H396" s="87"/>
      <c r="I396" s="87"/>
      <c r="J396" s="87"/>
      <c r="K396" s="87"/>
      <c r="L396" s="87"/>
      <c r="M396" s="88"/>
      <c r="N396" s="88"/>
      <c r="O396" s="88"/>
      <c r="P396" s="87" t="s">
        <v>50</v>
      </c>
      <c r="Q396" s="89"/>
      <c r="R396" s="89"/>
      <c r="S396" s="90"/>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c r="DJ396" s="87"/>
      <c r="DK396" s="87">
        <v>1</v>
      </c>
      <c r="DL396" s="87">
        <f t="shared" si="513"/>
        <v>0</v>
      </c>
      <c r="DM396" s="91">
        <f t="shared" ref="DM396:DM397" si="766">DL396/DK396</f>
        <v>0</v>
      </c>
      <c r="DN396" s="91"/>
      <c r="DO396" s="91">
        <f t="shared" ref="DO396:DO397" si="767">AVERAGE(DM$396:DM$397)</f>
        <v>0</v>
      </c>
      <c r="DP396" s="91"/>
      <c r="DQ396" s="91">
        <f t="shared" ref="DQ396:DQ397" si="768">AVERAGE(DM$396:DM$435)</f>
        <v>0</v>
      </c>
      <c r="DR396" s="91"/>
      <c r="DS396" s="91">
        <f t="shared" ref="DS396:DS397" si="769">AVERAGE(DM$3:DM$435)</f>
        <v>4.5662100456621002E-2</v>
      </c>
      <c r="DT396" s="91"/>
    </row>
    <row r="397" spans="1:124" ht="15.75" hidden="1" customHeight="1" x14ac:dyDescent="0.25">
      <c r="A397" s="87" t="s">
        <v>47</v>
      </c>
      <c r="B397" s="87" t="s">
        <v>214</v>
      </c>
      <c r="C397" s="87" t="s">
        <v>215</v>
      </c>
      <c r="D397" s="87"/>
      <c r="E397" s="87"/>
      <c r="F397" s="87"/>
      <c r="G397" s="87"/>
      <c r="H397" s="87"/>
      <c r="I397" s="87"/>
      <c r="J397" s="87"/>
      <c r="K397" s="87"/>
      <c r="L397" s="87"/>
      <c r="M397" s="88"/>
      <c r="N397" s="88"/>
      <c r="O397" s="88"/>
      <c r="P397" s="87" t="s">
        <v>50</v>
      </c>
      <c r="Q397" s="89"/>
      <c r="R397" s="89"/>
      <c r="S397" s="90"/>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c r="DJ397" s="87"/>
      <c r="DK397" s="87">
        <v>1</v>
      </c>
      <c r="DL397" s="87">
        <f t="shared" si="513"/>
        <v>0</v>
      </c>
      <c r="DM397" s="91">
        <f t="shared" si="766"/>
        <v>0</v>
      </c>
      <c r="DN397" s="91"/>
      <c r="DO397" s="91">
        <f t="shared" si="767"/>
        <v>0</v>
      </c>
      <c r="DP397" s="91"/>
      <c r="DQ397" s="91">
        <f t="shared" si="768"/>
        <v>0</v>
      </c>
      <c r="DR397" s="91"/>
      <c r="DS397" s="91">
        <f t="shared" si="769"/>
        <v>4.5662100456621002E-2</v>
      </c>
      <c r="DT397" s="91"/>
    </row>
    <row r="398" spans="1:124" ht="15.75" hidden="1" customHeight="1" x14ac:dyDescent="0.25">
      <c r="A398" s="87" t="s">
        <v>47</v>
      </c>
      <c r="B398" s="87" t="s">
        <v>214</v>
      </c>
      <c r="C398" s="87" t="s">
        <v>215</v>
      </c>
      <c r="D398" s="87"/>
      <c r="E398" s="87"/>
      <c r="F398" s="87"/>
      <c r="G398" s="87"/>
      <c r="H398" s="87"/>
      <c r="I398" s="87"/>
      <c r="J398" s="87"/>
      <c r="K398" s="87"/>
      <c r="L398" s="87"/>
      <c r="M398" s="88"/>
      <c r="N398" s="88"/>
      <c r="O398" s="88"/>
      <c r="P398" s="87" t="s">
        <v>51</v>
      </c>
      <c r="Q398" s="89"/>
      <c r="R398" s="89"/>
      <c r="S398" s="90"/>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c r="DJ398" s="87"/>
      <c r="DK398" s="87">
        <v>1</v>
      </c>
      <c r="DL398" s="87">
        <f t="shared" si="513"/>
        <v>0</v>
      </c>
      <c r="DM398" s="91"/>
      <c r="DN398" s="91">
        <f t="shared" ref="DN398:DN399" si="770">DL398/DK398</f>
        <v>0</v>
      </c>
      <c r="DO398" s="91"/>
      <c r="DP398" s="91">
        <f t="shared" ref="DP398:DP399" si="771">AVERAGE(DN$398:DN$399)</f>
        <v>0</v>
      </c>
      <c r="DQ398" s="91"/>
      <c r="DR398" s="91">
        <f t="shared" ref="DR398:DR399" si="772">AVERAGE(DN$396:DN$435)</f>
        <v>0</v>
      </c>
      <c r="DS398" s="91"/>
      <c r="DT398" s="91">
        <f t="shared" ref="DT398:DT399" si="773">AVERAGE(DN$3:DN$435)</f>
        <v>2.336448598130841E-2</v>
      </c>
    </row>
    <row r="399" spans="1:124" ht="15.75" hidden="1" customHeight="1" x14ac:dyDescent="0.25">
      <c r="A399" s="87" t="s">
        <v>47</v>
      </c>
      <c r="B399" s="87" t="s">
        <v>214</v>
      </c>
      <c r="C399" s="87" t="s">
        <v>215</v>
      </c>
      <c r="D399" s="87"/>
      <c r="E399" s="87"/>
      <c r="F399" s="87"/>
      <c r="G399" s="87"/>
      <c r="H399" s="87"/>
      <c r="I399" s="87"/>
      <c r="J399" s="87"/>
      <c r="K399" s="87"/>
      <c r="L399" s="87"/>
      <c r="M399" s="88"/>
      <c r="N399" s="88"/>
      <c r="O399" s="88"/>
      <c r="P399" s="87" t="s">
        <v>51</v>
      </c>
      <c r="Q399" s="89"/>
      <c r="R399" s="89"/>
      <c r="S399" s="90"/>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c r="DJ399" s="87"/>
      <c r="DK399" s="87">
        <v>1</v>
      </c>
      <c r="DL399" s="87">
        <f t="shared" si="513"/>
        <v>0</v>
      </c>
      <c r="DM399" s="91"/>
      <c r="DN399" s="91">
        <f t="shared" si="770"/>
        <v>0</v>
      </c>
      <c r="DO399" s="91"/>
      <c r="DP399" s="91">
        <f t="shared" si="771"/>
        <v>0</v>
      </c>
      <c r="DQ399" s="91"/>
      <c r="DR399" s="91">
        <f t="shared" si="772"/>
        <v>0</v>
      </c>
      <c r="DS399" s="91"/>
      <c r="DT399" s="91">
        <f t="shared" si="773"/>
        <v>2.336448598130841E-2</v>
      </c>
    </row>
    <row r="400" spans="1:124" ht="15.75" hidden="1" customHeight="1" x14ac:dyDescent="0.25">
      <c r="A400" s="87" t="s">
        <v>47</v>
      </c>
      <c r="B400" s="87" t="s">
        <v>214</v>
      </c>
      <c r="C400" s="87" t="s">
        <v>216</v>
      </c>
      <c r="D400" s="87"/>
      <c r="E400" s="87"/>
      <c r="F400" s="87"/>
      <c r="G400" s="87"/>
      <c r="H400" s="87"/>
      <c r="I400" s="87"/>
      <c r="J400" s="87"/>
      <c r="K400" s="87"/>
      <c r="L400" s="87"/>
      <c r="M400" s="88"/>
      <c r="N400" s="88"/>
      <c r="O400" s="88"/>
      <c r="P400" s="87" t="s">
        <v>50</v>
      </c>
      <c r="Q400" s="89"/>
      <c r="R400" s="89"/>
      <c r="S400" s="90"/>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v>1</v>
      </c>
      <c r="DL400" s="87">
        <f t="shared" si="513"/>
        <v>0</v>
      </c>
      <c r="DM400" s="91">
        <f t="shared" ref="DM400:DM401" si="774">DL400/DK400</f>
        <v>0</v>
      </c>
      <c r="DN400" s="91"/>
      <c r="DO400" s="91">
        <f t="shared" ref="DO400:DO401" si="775">AVERAGE(DM$400:DM$401)</f>
        <v>0</v>
      </c>
      <c r="DP400" s="91"/>
      <c r="DQ400" s="91">
        <f t="shared" ref="DQ400:DQ401" si="776">AVERAGE(DM$396:DM$435)</f>
        <v>0</v>
      </c>
      <c r="DR400" s="91"/>
      <c r="DS400" s="91">
        <f t="shared" ref="DS400:DS401" si="777">AVERAGE(DM$3:DM$435)</f>
        <v>4.5662100456621002E-2</v>
      </c>
      <c r="DT400" s="91"/>
    </row>
    <row r="401" spans="1:124" ht="15.75" hidden="1" customHeight="1" x14ac:dyDescent="0.25">
      <c r="A401" s="87" t="s">
        <v>47</v>
      </c>
      <c r="B401" s="87" t="s">
        <v>214</v>
      </c>
      <c r="C401" s="87" t="s">
        <v>216</v>
      </c>
      <c r="D401" s="87"/>
      <c r="E401" s="87"/>
      <c r="F401" s="87"/>
      <c r="G401" s="87"/>
      <c r="H401" s="87"/>
      <c r="I401" s="87"/>
      <c r="J401" s="87"/>
      <c r="K401" s="87"/>
      <c r="L401" s="87"/>
      <c r="M401" s="88"/>
      <c r="N401" s="88"/>
      <c r="O401" s="88"/>
      <c r="P401" s="87" t="s">
        <v>50</v>
      </c>
      <c r="Q401" s="89"/>
      <c r="R401" s="89"/>
      <c r="S401" s="90"/>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c r="DJ401" s="87"/>
      <c r="DK401" s="87">
        <v>1</v>
      </c>
      <c r="DL401" s="87">
        <f t="shared" si="513"/>
        <v>0</v>
      </c>
      <c r="DM401" s="91">
        <f t="shared" si="774"/>
        <v>0</v>
      </c>
      <c r="DN401" s="91"/>
      <c r="DO401" s="91">
        <f t="shared" si="775"/>
        <v>0</v>
      </c>
      <c r="DP401" s="91"/>
      <c r="DQ401" s="91">
        <f t="shared" si="776"/>
        <v>0</v>
      </c>
      <c r="DR401" s="91"/>
      <c r="DS401" s="91">
        <f t="shared" si="777"/>
        <v>4.5662100456621002E-2</v>
      </c>
      <c r="DT401" s="91"/>
    </row>
    <row r="402" spans="1:124" ht="15.75" hidden="1" customHeight="1" x14ac:dyDescent="0.25">
      <c r="A402" s="87" t="s">
        <v>47</v>
      </c>
      <c r="B402" s="87" t="s">
        <v>214</v>
      </c>
      <c r="C402" s="87" t="s">
        <v>216</v>
      </c>
      <c r="D402" s="87"/>
      <c r="E402" s="87"/>
      <c r="F402" s="87"/>
      <c r="G402" s="87"/>
      <c r="H402" s="87"/>
      <c r="I402" s="87"/>
      <c r="J402" s="87"/>
      <c r="K402" s="87"/>
      <c r="L402" s="87"/>
      <c r="M402" s="88"/>
      <c r="N402" s="88"/>
      <c r="O402" s="88"/>
      <c r="P402" s="87" t="s">
        <v>51</v>
      </c>
      <c r="Q402" s="89"/>
      <c r="R402" s="89"/>
      <c r="S402" s="90"/>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c r="DJ402" s="87"/>
      <c r="DK402" s="87">
        <v>1</v>
      </c>
      <c r="DL402" s="87">
        <f t="shared" si="513"/>
        <v>0</v>
      </c>
      <c r="DM402" s="91"/>
      <c r="DN402" s="91">
        <f t="shared" ref="DN402:DN403" si="778">DL402/DK402</f>
        <v>0</v>
      </c>
      <c r="DO402" s="91"/>
      <c r="DP402" s="91">
        <f t="shared" ref="DP402:DP403" si="779">AVERAGE(DN$402:DN$403)</f>
        <v>0</v>
      </c>
      <c r="DQ402" s="91"/>
      <c r="DR402" s="91">
        <f t="shared" ref="DR402:DR403" si="780">AVERAGE(DN$396:DN$435)</f>
        <v>0</v>
      </c>
      <c r="DS402" s="91"/>
      <c r="DT402" s="91">
        <f t="shared" ref="DT402:DT403" si="781">AVERAGE(DN$3:DN$435)</f>
        <v>2.336448598130841E-2</v>
      </c>
    </row>
    <row r="403" spans="1:124" ht="15.75" hidden="1" customHeight="1" x14ac:dyDescent="0.25">
      <c r="A403" s="87" t="s">
        <v>47</v>
      </c>
      <c r="B403" s="87" t="s">
        <v>214</v>
      </c>
      <c r="C403" s="87" t="s">
        <v>216</v>
      </c>
      <c r="D403" s="87"/>
      <c r="E403" s="87"/>
      <c r="F403" s="87"/>
      <c r="G403" s="87"/>
      <c r="H403" s="87"/>
      <c r="I403" s="87"/>
      <c r="J403" s="87"/>
      <c r="K403" s="87"/>
      <c r="L403" s="87"/>
      <c r="M403" s="88"/>
      <c r="N403" s="88"/>
      <c r="O403" s="88"/>
      <c r="P403" s="87" t="s">
        <v>51</v>
      </c>
      <c r="Q403" s="89"/>
      <c r="R403" s="89"/>
      <c r="S403" s="90"/>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v>1</v>
      </c>
      <c r="DL403" s="87">
        <f t="shared" si="513"/>
        <v>0</v>
      </c>
      <c r="DM403" s="91"/>
      <c r="DN403" s="91">
        <f t="shared" si="778"/>
        <v>0</v>
      </c>
      <c r="DO403" s="91"/>
      <c r="DP403" s="91">
        <f t="shared" si="779"/>
        <v>0</v>
      </c>
      <c r="DQ403" s="91"/>
      <c r="DR403" s="91">
        <f t="shared" si="780"/>
        <v>0</v>
      </c>
      <c r="DS403" s="91"/>
      <c r="DT403" s="91">
        <f t="shared" si="781"/>
        <v>2.336448598130841E-2</v>
      </c>
    </row>
    <row r="404" spans="1:124" ht="15.75" hidden="1" customHeight="1" x14ac:dyDescent="0.25">
      <c r="A404" s="87" t="s">
        <v>47</v>
      </c>
      <c r="B404" s="87" t="s">
        <v>214</v>
      </c>
      <c r="C404" s="87" t="s">
        <v>217</v>
      </c>
      <c r="D404" s="87"/>
      <c r="E404" s="87"/>
      <c r="F404" s="87"/>
      <c r="G404" s="87"/>
      <c r="H404" s="87"/>
      <c r="I404" s="87"/>
      <c r="J404" s="87"/>
      <c r="K404" s="87"/>
      <c r="L404" s="87"/>
      <c r="M404" s="88"/>
      <c r="N404" s="88"/>
      <c r="O404" s="88"/>
      <c r="P404" s="87" t="s">
        <v>50</v>
      </c>
      <c r="Q404" s="89"/>
      <c r="R404" s="89"/>
      <c r="S404" s="90"/>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v>1</v>
      </c>
      <c r="DL404" s="87">
        <f t="shared" si="513"/>
        <v>0</v>
      </c>
      <c r="DM404" s="91">
        <f t="shared" ref="DM404:DM405" si="782">DL404/DK404</f>
        <v>0</v>
      </c>
      <c r="DN404" s="91"/>
      <c r="DO404" s="91">
        <f t="shared" ref="DO404:DO405" si="783">AVERAGE(DM$404:DM$405)</f>
        <v>0</v>
      </c>
      <c r="DP404" s="91"/>
      <c r="DQ404" s="91">
        <f t="shared" ref="DQ404:DQ405" si="784">AVERAGE(DM$396:DM$435)</f>
        <v>0</v>
      </c>
      <c r="DR404" s="91"/>
      <c r="DS404" s="91">
        <f t="shared" ref="DS404:DS405" si="785">AVERAGE(DM$3:DM$435)</f>
        <v>4.5662100456621002E-2</v>
      </c>
      <c r="DT404" s="91"/>
    </row>
    <row r="405" spans="1:124" ht="15.75" hidden="1" customHeight="1" x14ac:dyDescent="0.25">
      <c r="A405" s="87" t="s">
        <v>47</v>
      </c>
      <c r="B405" s="87" t="s">
        <v>214</v>
      </c>
      <c r="C405" s="87" t="s">
        <v>217</v>
      </c>
      <c r="D405" s="87"/>
      <c r="E405" s="87"/>
      <c r="F405" s="87"/>
      <c r="G405" s="87"/>
      <c r="H405" s="87"/>
      <c r="I405" s="87"/>
      <c r="J405" s="87"/>
      <c r="K405" s="87"/>
      <c r="L405" s="87"/>
      <c r="M405" s="88"/>
      <c r="N405" s="88"/>
      <c r="O405" s="88"/>
      <c r="P405" s="87" t="s">
        <v>50</v>
      </c>
      <c r="Q405" s="89"/>
      <c r="R405" s="89"/>
      <c r="S405" s="90"/>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v>1</v>
      </c>
      <c r="DL405" s="87">
        <f t="shared" si="513"/>
        <v>0</v>
      </c>
      <c r="DM405" s="91">
        <f t="shared" si="782"/>
        <v>0</v>
      </c>
      <c r="DN405" s="91"/>
      <c r="DO405" s="91">
        <f t="shared" si="783"/>
        <v>0</v>
      </c>
      <c r="DP405" s="91"/>
      <c r="DQ405" s="91">
        <f t="shared" si="784"/>
        <v>0</v>
      </c>
      <c r="DR405" s="91"/>
      <c r="DS405" s="91">
        <f t="shared" si="785"/>
        <v>4.5662100456621002E-2</v>
      </c>
      <c r="DT405" s="91"/>
    </row>
    <row r="406" spans="1:124" ht="15.75" hidden="1" customHeight="1" x14ac:dyDescent="0.25">
      <c r="A406" s="87" t="s">
        <v>47</v>
      </c>
      <c r="B406" s="87" t="s">
        <v>214</v>
      </c>
      <c r="C406" s="87" t="s">
        <v>217</v>
      </c>
      <c r="D406" s="87"/>
      <c r="E406" s="87"/>
      <c r="F406" s="87"/>
      <c r="G406" s="87"/>
      <c r="H406" s="87"/>
      <c r="I406" s="87"/>
      <c r="J406" s="87"/>
      <c r="K406" s="87"/>
      <c r="L406" s="87"/>
      <c r="M406" s="88"/>
      <c r="N406" s="88"/>
      <c r="O406" s="88"/>
      <c r="P406" s="87" t="s">
        <v>51</v>
      </c>
      <c r="Q406" s="89"/>
      <c r="R406" s="89"/>
      <c r="S406" s="90"/>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v>1</v>
      </c>
      <c r="DL406" s="87">
        <f t="shared" si="513"/>
        <v>0</v>
      </c>
      <c r="DM406" s="91"/>
      <c r="DN406" s="91">
        <f t="shared" ref="DN406:DN407" si="786">DL406/DK406</f>
        <v>0</v>
      </c>
      <c r="DO406" s="91"/>
      <c r="DP406" s="91">
        <f t="shared" ref="DP406:DP407" si="787">AVERAGE(DN$406:DN$407)</f>
        <v>0</v>
      </c>
      <c r="DQ406" s="91"/>
      <c r="DR406" s="91">
        <f t="shared" ref="DR406:DR407" si="788">AVERAGE(DN$396:DN$435)</f>
        <v>0</v>
      </c>
      <c r="DS406" s="91"/>
      <c r="DT406" s="91">
        <f t="shared" ref="DT406:DT407" si="789">AVERAGE(DN$3:DN$435)</f>
        <v>2.336448598130841E-2</v>
      </c>
    </row>
    <row r="407" spans="1:124" ht="15.75" hidden="1" customHeight="1" x14ac:dyDescent="0.25">
      <c r="A407" s="87" t="s">
        <v>47</v>
      </c>
      <c r="B407" s="87" t="s">
        <v>214</v>
      </c>
      <c r="C407" s="87" t="s">
        <v>217</v>
      </c>
      <c r="D407" s="87"/>
      <c r="E407" s="87"/>
      <c r="F407" s="87"/>
      <c r="G407" s="87"/>
      <c r="H407" s="87"/>
      <c r="I407" s="87"/>
      <c r="J407" s="87"/>
      <c r="K407" s="87"/>
      <c r="L407" s="87"/>
      <c r="M407" s="88"/>
      <c r="N407" s="88"/>
      <c r="O407" s="88"/>
      <c r="P407" s="87" t="s">
        <v>51</v>
      </c>
      <c r="Q407" s="89"/>
      <c r="R407" s="89"/>
      <c r="S407" s="90"/>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c r="CE407" s="87"/>
      <c r="CF407" s="87"/>
      <c r="CG407" s="87"/>
      <c r="CH407" s="87"/>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c r="DJ407" s="87"/>
      <c r="DK407" s="87">
        <v>1</v>
      </c>
      <c r="DL407" s="87">
        <f t="shared" si="513"/>
        <v>0</v>
      </c>
      <c r="DM407" s="91"/>
      <c r="DN407" s="91">
        <f t="shared" si="786"/>
        <v>0</v>
      </c>
      <c r="DO407" s="91"/>
      <c r="DP407" s="91">
        <f t="shared" si="787"/>
        <v>0</v>
      </c>
      <c r="DQ407" s="91"/>
      <c r="DR407" s="91">
        <f t="shared" si="788"/>
        <v>0</v>
      </c>
      <c r="DS407" s="91"/>
      <c r="DT407" s="91">
        <f t="shared" si="789"/>
        <v>2.336448598130841E-2</v>
      </c>
    </row>
    <row r="408" spans="1:124" ht="15.75" hidden="1" customHeight="1" x14ac:dyDescent="0.25">
      <c r="A408" s="87" t="s">
        <v>47</v>
      </c>
      <c r="B408" s="87" t="s">
        <v>214</v>
      </c>
      <c r="C408" s="87" t="s">
        <v>218</v>
      </c>
      <c r="D408" s="87"/>
      <c r="E408" s="87"/>
      <c r="F408" s="87"/>
      <c r="G408" s="87"/>
      <c r="H408" s="87"/>
      <c r="I408" s="87"/>
      <c r="J408" s="87"/>
      <c r="K408" s="87"/>
      <c r="L408" s="87"/>
      <c r="M408" s="88"/>
      <c r="N408" s="88"/>
      <c r="O408" s="88"/>
      <c r="P408" s="87" t="s">
        <v>50</v>
      </c>
      <c r="Q408" s="89"/>
      <c r="R408" s="89"/>
      <c r="S408" s="90"/>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v>1</v>
      </c>
      <c r="DL408" s="87">
        <f t="shared" si="513"/>
        <v>0</v>
      </c>
      <c r="DM408" s="91">
        <f t="shared" ref="DM408:DM409" si="790">DL408/DK408</f>
        <v>0</v>
      </c>
      <c r="DN408" s="91"/>
      <c r="DO408" s="91">
        <f t="shared" ref="DO408:DO409" si="791">AVERAGE(DM$408:DM$409)</f>
        <v>0</v>
      </c>
      <c r="DP408" s="91"/>
      <c r="DQ408" s="91">
        <f t="shared" ref="DQ408:DQ409" si="792">AVERAGE(DM$396:DM$435)</f>
        <v>0</v>
      </c>
      <c r="DR408" s="91"/>
      <c r="DS408" s="91">
        <f t="shared" ref="DS408:DS409" si="793">AVERAGE(DM$3:DM$435)</f>
        <v>4.5662100456621002E-2</v>
      </c>
      <c r="DT408" s="91"/>
    </row>
    <row r="409" spans="1:124" ht="15.75" hidden="1" customHeight="1" x14ac:dyDescent="0.25">
      <c r="A409" s="87" t="s">
        <v>47</v>
      </c>
      <c r="B409" s="87" t="s">
        <v>214</v>
      </c>
      <c r="C409" s="87" t="s">
        <v>218</v>
      </c>
      <c r="D409" s="87"/>
      <c r="E409" s="87"/>
      <c r="F409" s="87"/>
      <c r="G409" s="87"/>
      <c r="H409" s="87"/>
      <c r="I409" s="87"/>
      <c r="J409" s="87"/>
      <c r="K409" s="87"/>
      <c r="L409" s="87"/>
      <c r="M409" s="88"/>
      <c r="N409" s="88"/>
      <c r="O409" s="88"/>
      <c r="P409" s="87" t="s">
        <v>50</v>
      </c>
      <c r="Q409" s="89"/>
      <c r="R409" s="89"/>
      <c r="S409" s="90"/>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v>1</v>
      </c>
      <c r="DL409" s="87">
        <f t="shared" si="513"/>
        <v>0</v>
      </c>
      <c r="DM409" s="91">
        <f t="shared" si="790"/>
        <v>0</v>
      </c>
      <c r="DN409" s="91"/>
      <c r="DO409" s="91">
        <f t="shared" si="791"/>
        <v>0</v>
      </c>
      <c r="DP409" s="91"/>
      <c r="DQ409" s="91">
        <f t="shared" si="792"/>
        <v>0</v>
      </c>
      <c r="DR409" s="91"/>
      <c r="DS409" s="91">
        <f t="shared" si="793"/>
        <v>4.5662100456621002E-2</v>
      </c>
      <c r="DT409" s="91"/>
    </row>
    <row r="410" spans="1:124" ht="15.75" hidden="1" customHeight="1" x14ac:dyDescent="0.25">
      <c r="A410" s="87" t="s">
        <v>47</v>
      </c>
      <c r="B410" s="87" t="s">
        <v>214</v>
      </c>
      <c r="C410" s="87" t="s">
        <v>218</v>
      </c>
      <c r="D410" s="87"/>
      <c r="E410" s="87"/>
      <c r="F410" s="87"/>
      <c r="G410" s="87"/>
      <c r="H410" s="87"/>
      <c r="I410" s="87"/>
      <c r="J410" s="87"/>
      <c r="K410" s="87"/>
      <c r="L410" s="87"/>
      <c r="M410" s="88"/>
      <c r="N410" s="88"/>
      <c r="O410" s="88"/>
      <c r="P410" s="87" t="s">
        <v>51</v>
      </c>
      <c r="Q410" s="89"/>
      <c r="R410" s="89"/>
      <c r="S410" s="90"/>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v>1</v>
      </c>
      <c r="DL410" s="87">
        <f t="shared" si="513"/>
        <v>0</v>
      </c>
      <c r="DM410" s="91"/>
      <c r="DN410" s="91">
        <f t="shared" ref="DN410:DN411" si="794">DL410/DK410</f>
        <v>0</v>
      </c>
      <c r="DO410" s="91"/>
      <c r="DP410" s="91">
        <f t="shared" ref="DP410:DP411" si="795">AVERAGE(DN$410:DN$411)</f>
        <v>0</v>
      </c>
      <c r="DQ410" s="91"/>
      <c r="DR410" s="91">
        <f t="shared" ref="DR410:DR411" si="796">AVERAGE(DN$396:DN$435)</f>
        <v>0</v>
      </c>
      <c r="DS410" s="91"/>
      <c r="DT410" s="91">
        <f t="shared" ref="DT410:DT411" si="797">AVERAGE(DN$3:DN$435)</f>
        <v>2.336448598130841E-2</v>
      </c>
    </row>
    <row r="411" spans="1:124" ht="15.75" hidden="1" customHeight="1" x14ac:dyDescent="0.25">
      <c r="A411" s="87" t="s">
        <v>47</v>
      </c>
      <c r="B411" s="87" t="s">
        <v>214</v>
      </c>
      <c r="C411" s="87" t="s">
        <v>218</v>
      </c>
      <c r="D411" s="87"/>
      <c r="E411" s="87"/>
      <c r="F411" s="87"/>
      <c r="G411" s="87"/>
      <c r="H411" s="87"/>
      <c r="I411" s="87"/>
      <c r="J411" s="87"/>
      <c r="K411" s="87"/>
      <c r="L411" s="87"/>
      <c r="M411" s="88"/>
      <c r="N411" s="88"/>
      <c r="O411" s="88"/>
      <c r="P411" s="87" t="s">
        <v>51</v>
      </c>
      <c r="Q411" s="89"/>
      <c r="R411" s="89"/>
      <c r="S411" s="90"/>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v>1</v>
      </c>
      <c r="DL411" s="87">
        <f t="shared" si="513"/>
        <v>0</v>
      </c>
      <c r="DM411" s="91"/>
      <c r="DN411" s="91">
        <f t="shared" si="794"/>
        <v>0</v>
      </c>
      <c r="DO411" s="91"/>
      <c r="DP411" s="91">
        <f t="shared" si="795"/>
        <v>0</v>
      </c>
      <c r="DQ411" s="91"/>
      <c r="DR411" s="91">
        <f t="shared" si="796"/>
        <v>0</v>
      </c>
      <c r="DS411" s="91"/>
      <c r="DT411" s="91">
        <f t="shared" si="797"/>
        <v>2.336448598130841E-2</v>
      </c>
    </row>
    <row r="412" spans="1:124" ht="15.75" hidden="1" customHeight="1" x14ac:dyDescent="0.25">
      <c r="A412" s="87" t="s">
        <v>47</v>
      </c>
      <c r="B412" s="87" t="s">
        <v>214</v>
      </c>
      <c r="C412" s="87" t="s">
        <v>219</v>
      </c>
      <c r="D412" s="87"/>
      <c r="E412" s="87"/>
      <c r="F412" s="87"/>
      <c r="G412" s="87"/>
      <c r="H412" s="87"/>
      <c r="I412" s="87"/>
      <c r="J412" s="87"/>
      <c r="K412" s="87"/>
      <c r="L412" s="87"/>
      <c r="M412" s="88"/>
      <c r="N412" s="88"/>
      <c r="O412" s="88"/>
      <c r="P412" s="87" t="s">
        <v>50</v>
      </c>
      <c r="Q412" s="89"/>
      <c r="R412" s="89"/>
      <c r="S412" s="90"/>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c r="DJ412" s="87"/>
      <c r="DK412" s="87">
        <v>1</v>
      </c>
      <c r="DL412" s="87">
        <f t="shared" si="513"/>
        <v>0</v>
      </c>
      <c r="DM412" s="91">
        <f t="shared" ref="DM412:DM413" si="798">DL412/DK412</f>
        <v>0</v>
      </c>
      <c r="DN412" s="91"/>
      <c r="DO412" s="91">
        <f t="shared" ref="DO412:DO413" si="799">AVERAGE(DM$412:DM$413)</f>
        <v>0</v>
      </c>
      <c r="DP412" s="91"/>
      <c r="DQ412" s="91">
        <f t="shared" ref="DQ412:DQ413" si="800">AVERAGE(DM$396:DM$435)</f>
        <v>0</v>
      </c>
      <c r="DR412" s="91"/>
      <c r="DS412" s="91">
        <f t="shared" ref="DS412:DS413" si="801">AVERAGE(DM$3:DM$435)</f>
        <v>4.5662100456621002E-2</v>
      </c>
      <c r="DT412" s="91"/>
    </row>
    <row r="413" spans="1:124" ht="15.75" hidden="1" customHeight="1" x14ac:dyDescent="0.25">
      <c r="A413" s="87" t="s">
        <v>47</v>
      </c>
      <c r="B413" s="87" t="s">
        <v>214</v>
      </c>
      <c r="C413" s="87" t="s">
        <v>219</v>
      </c>
      <c r="D413" s="87"/>
      <c r="E413" s="87"/>
      <c r="F413" s="87"/>
      <c r="G413" s="87"/>
      <c r="H413" s="87"/>
      <c r="I413" s="87"/>
      <c r="J413" s="87"/>
      <c r="K413" s="87"/>
      <c r="L413" s="87"/>
      <c r="M413" s="88"/>
      <c r="N413" s="88"/>
      <c r="O413" s="88"/>
      <c r="P413" s="87" t="s">
        <v>50</v>
      </c>
      <c r="Q413" s="89"/>
      <c r="R413" s="89"/>
      <c r="S413" s="90"/>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c r="CE413" s="87"/>
      <c r="CF413" s="87"/>
      <c r="CG413" s="87"/>
      <c r="CH413" s="87"/>
      <c r="CI413" s="87"/>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c r="DJ413" s="87"/>
      <c r="DK413" s="87">
        <v>1</v>
      </c>
      <c r="DL413" s="87">
        <f t="shared" si="513"/>
        <v>0</v>
      </c>
      <c r="DM413" s="91">
        <f t="shared" si="798"/>
        <v>0</v>
      </c>
      <c r="DN413" s="91"/>
      <c r="DO413" s="91">
        <f t="shared" si="799"/>
        <v>0</v>
      </c>
      <c r="DP413" s="91"/>
      <c r="DQ413" s="91">
        <f t="shared" si="800"/>
        <v>0</v>
      </c>
      <c r="DR413" s="91"/>
      <c r="DS413" s="91">
        <f t="shared" si="801"/>
        <v>4.5662100456621002E-2</v>
      </c>
      <c r="DT413" s="91"/>
    </row>
    <row r="414" spans="1:124" ht="15.75" hidden="1" customHeight="1" x14ac:dyDescent="0.25">
      <c r="A414" s="87" t="s">
        <v>47</v>
      </c>
      <c r="B414" s="87" t="s">
        <v>214</v>
      </c>
      <c r="C414" s="87" t="s">
        <v>219</v>
      </c>
      <c r="D414" s="87"/>
      <c r="E414" s="87"/>
      <c r="F414" s="87"/>
      <c r="G414" s="87"/>
      <c r="H414" s="87"/>
      <c r="I414" s="87"/>
      <c r="J414" s="87"/>
      <c r="K414" s="87"/>
      <c r="L414" s="87"/>
      <c r="M414" s="88"/>
      <c r="N414" s="88"/>
      <c r="O414" s="88"/>
      <c r="P414" s="87" t="s">
        <v>51</v>
      </c>
      <c r="Q414" s="89"/>
      <c r="R414" s="89"/>
      <c r="S414" s="90"/>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c r="DJ414" s="87"/>
      <c r="DK414" s="87">
        <v>1</v>
      </c>
      <c r="DL414" s="87">
        <f t="shared" si="513"/>
        <v>0</v>
      </c>
      <c r="DM414" s="91"/>
      <c r="DN414" s="91">
        <f t="shared" ref="DN414:DN415" si="802">DL414/DK414</f>
        <v>0</v>
      </c>
      <c r="DO414" s="91"/>
      <c r="DP414" s="91">
        <f t="shared" ref="DP414:DP415" si="803">AVERAGE(DN$414:DN$415)</f>
        <v>0</v>
      </c>
      <c r="DQ414" s="91"/>
      <c r="DR414" s="91">
        <f t="shared" ref="DR414:DR415" si="804">AVERAGE(DN$396:DN$435)</f>
        <v>0</v>
      </c>
      <c r="DS414" s="91"/>
      <c r="DT414" s="91">
        <f t="shared" ref="DT414:DT415" si="805">AVERAGE(DN$3:DN$435)</f>
        <v>2.336448598130841E-2</v>
      </c>
    </row>
    <row r="415" spans="1:124" ht="15.75" hidden="1" customHeight="1" x14ac:dyDescent="0.25">
      <c r="A415" s="87" t="s">
        <v>47</v>
      </c>
      <c r="B415" s="87" t="s">
        <v>214</v>
      </c>
      <c r="C415" s="87" t="s">
        <v>219</v>
      </c>
      <c r="D415" s="87"/>
      <c r="E415" s="87"/>
      <c r="F415" s="87"/>
      <c r="G415" s="87"/>
      <c r="H415" s="87"/>
      <c r="I415" s="87"/>
      <c r="J415" s="87"/>
      <c r="K415" s="87"/>
      <c r="L415" s="87"/>
      <c r="M415" s="88"/>
      <c r="N415" s="88"/>
      <c r="O415" s="88"/>
      <c r="P415" s="87" t="s">
        <v>51</v>
      </c>
      <c r="Q415" s="89"/>
      <c r="R415" s="89"/>
      <c r="S415" s="90"/>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c r="CE415" s="87"/>
      <c r="CF415" s="87"/>
      <c r="CG415" s="87"/>
      <c r="CH415" s="87"/>
      <c r="CI415" s="87"/>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c r="DJ415" s="87"/>
      <c r="DK415" s="87">
        <v>1</v>
      </c>
      <c r="DL415" s="87">
        <f t="shared" si="513"/>
        <v>0</v>
      </c>
      <c r="DM415" s="91"/>
      <c r="DN415" s="91">
        <f t="shared" si="802"/>
        <v>0</v>
      </c>
      <c r="DO415" s="91"/>
      <c r="DP415" s="91">
        <f t="shared" si="803"/>
        <v>0</v>
      </c>
      <c r="DQ415" s="91"/>
      <c r="DR415" s="91">
        <f t="shared" si="804"/>
        <v>0</v>
      </c>
      <c r="DS415" s="91"/>
      <c r="DT415" s="91">
        <f t="shared" si="805"/>
        <v>2.336448598130841E-2</v>
      </c>
    </row>
    <row r="416" spans="1:124" ht="15.75" hidden="1" customHeight="1" x14ac:dyDescent="0.25">
      <c r="A416" s="87" t="s">
        <v>47</v>
      </c>
      <c r="B416" s="87" t="s">
        <v>214</v>
      </c>
      <c r="C416" s="87" t="s">
        <v>220</v>
      </c>
      <c r="D416" s="87"/>
      <c r="E416" s="87"/>
      <c r="F416" s="87"/>
      <c r="G416" s="87"/>
      <c r="H416" s="87"/>
      <c r="I416" s="87"/>
      <c r="J416" s="87"/>
      <c r="K416" s="87"/>
      <c r="L416" s="87"/>
      <c r="M416" s="88"/>
      <c r="N416" s="88"/>
      <c r="O416" s="88"/>
      <c r="P416" s="87" t="s">
        <v>50</v>
      </c>
      <c r="Q416" s="89"/>
      <c r="R416" s="89"/>
      <c r="S416" s="90"/>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c r="CE416" s="87"/>
      <c r="CF416" s="87"/>
      <c r="CG416" s="87"/>
      <c r="CH416" s="87"/>
      <c r="CI416" s="87"/>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c r="DJ416" s="87"/>
      <c r="DK416" s="87">
        <v>1</v>
      </c>
      <c r="DL416" s="87">
        <f t="shared" si="513"/>
        <v>0</v>
      </c>
      <c r="DM416" s="91">
        <f t="shared" ref="DM416:DM417" si="806">DL416/DK416</f>
        <v>0</v>
      </c>
      <c r="DN416" s="91"/>
      <c r="DO416" s="91">
        <f t="shared" ref="DO416:DO417" si="807">AVERAGE(DM$416:DM$417)</f>
        <v>0</v>
      </c>
      <c r="DP416" s="91"/>
      <c r="DQ416" s="91">
        <f t="shared" ref="DQ416:DQ417" si="808">AVERAGE(DM$396:DM$435)</f>
        <v>0</v>
      </c>
      <c r="DR416" s="91"/>
      <c r="DS416" s="91">
        <f t="shared" ref="DS416:DS417" si="809">AVERAGE(DM$3:DM$435)</f>
        <v>4.5662100456621002E-2</v>
      </c>
      <c r="DT416" s="91"/>
    </row>
    <row r="417" spans="1:124" ht="15.75" hidden="1" customHeight="1" x14ac:dyDescent="0.25">
      <c r="A417" s="87" t="s">
        <v>47</v>
      </c>
      <c r="B417" s="87" t="s">
        <v>214</v>
      </c>
      <c r="C417" s="87" t="s">
        <v>220</v>
      </c>
      <c r="D417" s="87"/>
      <c r="E417" s="87"/>
      <c r="F417" s="87"/>
      <c r="G417" s="87"/>
      <c r="H417" s="87"/>
      <c r="I417" s="87"/>
      <c r="J417" s="87"/>
      <c r="K417" s="87"/>
      <c r="L417" s="87"/>
      <c r="M417" s="88"/>
      <c r="N417" s="88"/>
      <c r="O417" s="88"/>
      <c r="P417" s="87" t="s">
        <v>50</v>
      </c>
      <c r="Q417" s="89"/>
      <c r="R417" s="89"/>
      <c r="S417" s="90"/>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c r="DJ417" s="87"/>
      <c r="DK417" s="87">
        <v>1</v>
      </c>
      <c r="DL417" s="87">
        <f t="shared" si="513"/>
        <v>0</v>
      </c>
      <c r="DM417" s="91">
        <f t="shared" si="806"/>
        <v>0</v>
      </c>
      <c r="DN417" s="91"/>
      <c r="DO417" s="91">
        <f t="shared" si="807"/>
        <v>0</v>
      </c>
      <c r="DP417" s="91"/>
      <c r="DQ417" s="91">
        <f t="shared" si="808"/>
        <v>0</v>
      </c>
      <c r="DR417" s="91"/>
      <c r="DS417" s="91">
        <f t="shared" si="809"/>
        <v>4.5662100456621002E-2</v>
      </c>
      <c r="DT417" s="91"/>
    </row>
    <row r="418" spans="1:124" ht="15.75" hidden="1" customHeight="1" x14ac:dyDescent="0.25">
      <c r="A418" s="87" t="s">
        <v>47</v>
      </c>
      <c r="B418" s="87" t="s">
        <v>214</v>
      </c>
      <c r="C418" s="87" t="s">
        <v>220</v>
      </c>
      <c r="D418" s="87"/>
      <c r="E418" s="87"/>
      <c r="F418" s="87"/>
      <c r="G418" s="87"/>
      <c r="H418" s="87"/>
      <c r="I418" s="87"/>
      <c r="J418" s="87"/>
      <c r="K418" s="87"/>
      <c r="L418" s="87"/>
      <c r="M418" s="88"/>
      <c r="N418" s="88"/>
      <c r="O418" s="88"/>
      <c r="P418" s="87" t="s">
        <v>51</v>
      </c>
      <c r="Q418" s="89"/>
      <c r="R418" s="89"/>
      <c r="S418" s="90"/>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c r="DJ418" s="87"/>
      <c r="DK418" s="87">
        <v>1</v>
      </c>
      <c r="DL418" s="87">
        <f t="shared" si="513"/>
        <v>0</v>
      </c>
      <c r="DM418" s="91"/>
      <c r="DN418" s="91">
        <f t="shared" ref="DN418:DN419" si="810">DL418/DK418</f>
        <v>0</v>
      </c>
      <c r="DO418" s="91"/>
      <c r="DP418" s="91">
        <f t="shared" ref="DP418:DP419" si="811">AVERAGE(DN$418:DN$419)</f>
        <v>0</v>
      </c>
      <c r="DQ418" s="91"/>
      <c r="DR418" s="91">
        <f t="shared" ref="DR418:DR419" si="812">AVERAGE(DN$396:DN$435)</f>
        <v>0</v>
      </c>
      <c r="DS418" s="91"/>
      <c r="DT418" s="91">
        <f t="shared" ref="DT418:DT419" si="813">AVERAGE(DN$3:DN$435)</f>
        <v>2.336448598130841E-2</v>
      </c>
    </row>
    <row r="419" spans="1:124" ht="15.75" hidden="1" customHeight="1" x14ac:dyDescent="0.25">
      <c r="A419" s="87" t="s">
        <v>47</v>
      </c>
      <c r="B419" s="87" t="s">
        <v>214</v>
      </c>
      <c r="C419" s="87" t="s">
        <v>220</v>
      </c>
      <c r="D419" s="87"/>
      <c r="E419" s="87"/>
      <c r="F419" s="87"/>
      <c r="G419" s="87"/>
      <c r="H419" s="87"/>
      <c r="I419" s="87"/>
      <c r="J419" s="87"/>
      <c r="K419" s="87"/>
      <c r="L419" s="87"/>
      <c r="M419" s="88"/>
      <c r="N419" s="88"/>
      <c r="O419" s="88"/>
      <c r="P419" s="87" t="s">
        <v>51</v>
      </c>
      <c r="Q419" s="89"/>
      <c r="R419" s="89"/>
      <c r="S419" s="90"/>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c r="DJ419" s="87"/>
      <c r="DK419" s="87">
        <v>1</v>
      </c>
      <c r="DL419" s="87">
        <f t="shared" si="513"/>
        <v>0</v>
      </c>
      <c r="DM419" s="91"/>
      <c r="DN419" s="91">
        <f t="shared" si="810"/>
        <v>0</v>
      </c>
      <c r="DO419" s="91"/>
      <c r="DP419" s="91">
        <f t="shared" si="811"/>
        <v>0</v>
      </c>
      <c r="DQ419" s="91"/>
      <c r="DR419" s="91">
        <f t="shared" si="812"/>
        <v>0</v>
      </c>
      <c r="DS419" s="91"/>
      <c r="DT419" s="91">
        <f t="shared" si="813"/>
        <v>2.336448598130841E-2</v>
      </c>
    </row>
    <row r="420" spans="1:124" ht="15.75" hidden="1" customHeight="1" x14ac:dyDescent="0.25">
      <c r="A420" s="87" t="s">
        <v>47</v>
      </c>
      <c r="B420" s="87" t="s">
        <v>214</v>
      </c>
      <c r="C420" s="87" t="s">
        <v>221</v>
      </c>
      <c r="D420" s="87"/>
      <c r="E420" s="87"/>
      <c r="F420" s="87"/>
      <c r="G420" s="87"/>
      <c r="H420" s="87"/>
      <c r="I420" s="87"/>
      <c r="J420" s="87"/>
      <c r="K420" s="87"/>
      <c r="L420" s="87"/>
      <c r="M420" s="88"/>
      <c r="N420" s="88"/>
      <c r="O420" s="88"/>
      <c r="P420" s="87" t="s">
        <v>50</v>
      </c>
      <c r="Q420" s="89"/>
      <c r="R420" s="89"/>
      <c r="S420" s="90"/>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c r="DJ420" s="87"/>
      <c r="DK420" s="87">
        <v>1</v>
      </c>
      <c r="DL420" s="87">
        <f t="shared" si="513"/>
        <v>0</v>
      </c>
      <c r="DM420" s="91">
        <f t="shared" ref="DM420:DM421" si="814">DL420/DK420</f>
        <v>0</v>
      </c>
      <c r="DN420" s="91"/>
      <c r="DO420" s="91">
        <f t="shared" ref="DO420:DO421" si="815">AVERAGE(DM$420:DM$421)</f>
        <v>0</v>
      </c>
      <c r="DP420" s="91"/>
      <c r="DQ420" s="91">
        <f t="shared" ref="DQ420:DQ421" si="816">AVERAGE(DM$396:DM$435)</f>
        <v>0</v>
      </c>
      <c r="DR420" s="91"/>
      <c r="DS420" s="91">
        <f t="shared" ref="DS420:DS421" si="817">AVERAGE(DM$3:DM$435)</f>
        <v>4.5662100456621002E-2</v>
      </c>
      <c r="DT420" s="91"/>
    </row>
    <row r="421" spans="1:124" ht="15.75" hidden="1" customHeight="1" x14ac:dyDescent="0.25">
      <c r="A421" s="87" t="s">
        <v>47</v>
      </c>
      <c r="B421" s="87" t="s">
        <v>214</v>
      </c>
      <c r="C421" s="87" t="s">
        <v>221</v>
      </c>
      <c r="D421" s="87"/>
      <c r="E421" s="87"/>
      <c r="F421" s="87"/>
      <c r="G421" s="87"/>
      <c r="H421" s="87"/>
      <c r="I421" s="87"/>
      <c r="J421" s="87"/>
      <c r="K421" s="87"/>
      <c r="L421" s="87"/>
      <c r="M421" s="88"/>
      <c r="N421" s="88"/>
      <c r="O421" s="88"/>
      <c r="P421" s="87" t="s">
        <v>50</v>
      </c>
      <c r="Q421" s="89"/>
      <c r="R421" s="89"/>
      <c r="S421" s="90"/>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c r="CE421" s="87"/>
      <c r="CF421" s="87"/>
      <c r="CG421" s="87"/>
      <c r="CH421" s="87"/>
      <c r="CI421" s="87"/>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c r="DJ421" s="87"/>
      <c r="DK421" s="87">
        <v>1</v>
      </c>
      <c r="DL421" s="87">
        <f t="shared" si="513"/>
        <v>0</v>
      </c>
      <c r="DM421" s="91">
        <f t="shared" si="814"/>
        <v>0</v>
      </c>
      <c r="DN421" s="91"/>
      <c r="DO421" s="91">
        <f t="shared" si="815"/>
        <v>0</v>
      </c>
      <c r="DP421" s="91"/>
      <c r="DQ421" s="91">
        <f t="shared" si="816"/>
        <v>0</v>
      </c>
      <c r="DR421" s="91"/>
      <c r="DS421" s="91">
        <f t="shared" si="817"/>
        <v>4.5662100456621002E-2</v>
      </c>
      <c r="DT421" s="91"/>
    </row>
    <row r="422" spans="1:124" ht="15.75" hidden="1" customHeight="1" x14ac:dyDescent="0.25">
      <c r="A422" s="87" t="s">
        <v>47</v>
      </c>
      <c r="B422" s="87" t="s">
        <v>214</v>
      </c>
      <c r="C422" s="87" t="s">
        <v>221</v>
      </c>
      <c r="D422" s="87"/>
      <c r="E422" s="87"/>
      <c r="F422" s="87"/>
      <c r="G422" s="87"/>
      <c r="H422" s="87"/>
      <c r="I422" s="87"/>
      <c r="J422" s="87"/>
      <c r="K422" s="87"/>
      <c r="L422" s="87"/>
      <c r="M422" s="88"/>
      <c r="N422" s="88"/>
      <c r="O422" s="88"/>
      <c r="P422" s="87" t="s">
        <v>51</v>
      </c>
      <c r="Q422" s="89"/>
      <c r="R422" s="89"/>
      <c r="S422" s="90"/>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c r="DJ422" s="87"/>
      <c r="DK422" s="87">
        <v>1</v>
      </c>
      <c r="DL422" s="87">
        <f t="shared" si="513"/>
        <v>0</v>
      </c>
      <c r="DM422" s="91"/>
      <c r="DN422" s="91">
        <f t="shared" ref="DN422:DN423" si="818">DL422/DK422</f>
        <v>0</v>
      </c>
      <c r="DO422" s="91"/>
      <c r="DP422" s="91">
        <f t="shared" ref="DP422:DP423" si="819">AVERAGE(DN$422:DN$423)</f>
        <v>0</v>
      </c>
      <c r="DQ422" s="91"/>
      <c r="DR422" s="91">
        <f t="shared" ref="DR422:DR423" si="820">AVERAGE(DN$396:DN$435)</f>
        <v>0</v>
      </c>
      <c r="DS422" s="91"/>
      <c r="DT422" s="91">
        <f t="shared" ref="DT422:DT423" si="821">AVERAGE(DN$3:DN$435)</f>
        <v>2.336448598130841E-2</v>
      </c>
    </row>
    <row r="423" spans="1:124" ht="15.75" hidden="1" customHeight="1" x14ac:dyDescent="0.25">
      <c r="A423" s="87" t="s">
        <v>47</v>
      </c>
      <c r="B423" s="87" t="s">
        <v>214</v>
      </c>
      <c r="C423" s="87" t="s">
        <v>221</v>
      </c>
      <c r="D423" s="87"/>
      <c r="E423" s="87"/>
      <c r="F423" s="87"/>
      <c r="G423" s="87"/>
      <c r="H423" s="87"/>
      <c r="I423" s="87"/>
      <c r="J423" s="87"/>
      <c r="K423" s="87"/>
      <c r="L423" s="87"/>
      <c r="M423" s="88"/>
      <c r="N423" s="88"/>
      <c r="O423" s="88"/>
      <c r="P423" s="87" t="s">
        <v>51</v>
      </c>
      <c r="Q423" s="89"/>
      <c r="R423" s="89"/>
      <c r="S423" s="90"/>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v>1</v>
      </c>
      <c r="DL423" s="87">
        <f t="shared" si="513"/>
        <v>0</v>
      </c>
      <c r="DM423" s="91"/>
      <c r="DN423" s="91">
        <f t="shared" si="818"/>
        <v>0</v>
      </c>
      <c r="DO423" s="91"/>
      <c r="DP423" s="91">
        <f t="shared" si="819"/>
        <v>0</v>
      </c>
      <c r="DQ423" s="91"/>
      <c r="DR423" s="91">
        <f t="shared" si="820"/>
        <v>0</v>
      </c>
      <c r="DS423" s="91"/>
      <c r="DT423" s="91">
        <f t="shared" si="821"/>
        <v>2.336448598130841E-2</v>
      </c>
    </row>
    <row r="424" spans="1:124" ht="15.75" hidden="1" customHeight="1" x14ac:dyDescent="0.25">
      <c r="A424" s="87" t="s">
        <v>47</v>
      </c>
      <c r="B424" s="87" t="s">
        <v>214</v>
      </c>
      <c r="C424" s="87" t="s">
        <v>222</v>
      </c>
      <c r="D424" s="87"/>
      <c r="E424" s="87"/>
      <c r="F424" s="87"/>
      <c r="G424" s="87"/>
      <c r="H424" s="87"/>
      <c r="I424" s="87"/>
      <c r="J424" s="87"/>
      <c r="K424" s="87"/>
      <c r="L424" s="87"/>
      <c r="M424" s="88"/>
      <c r="N424" s="88"/>
      <c r="O424" s="88"/>
      <c r="P424" s="87" t="s">
        <v>50</v>
      </c>
      <c r="Q424" s="89"/>
      <c r="R424" s="89"/>
      <c r="S424" s="90"/>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v>1</v>
      </c>
      <c r="DL424" s="87">
        <f t="shared" si="513"/>
        <v>0</v>
      </c>
      <c r="DM424" s="91">
        <f t="shared" ref="DM424:DM425" si="822">DL424/DK424</f>
        <v>0</v>
      </c>
      <c r="DN424" s="91"/>
      <c r="DO424" s="91">
        <f t="shared" ref="DO424:DO425" si="823">AVERAGE(DM$424:DM$425)</f>
        <v>0</v>
      </c>
      <c r="DP424" s="91"/>
      <c r="DQ424" s="91">
        <f t="shared" ref="DQ424:DQ425" si="824">AVERAGE(DM$396:DM$435)</f>
        <v>0</v>
      </c>
      <c r="DR424" s="91"/>
      <c r="DS424" s="91">
        <f t="shared" ref="DS424:DS425" si="825">AVERAGE(DM$3:DM$435)</f>
        <v>4.5662100456621002E-2</v>
      </c>
      <c r="DT424" s="91"/>
    </row>
    <row r="425" spans="1:124" ht="15.75" hidden="1" customHeight="1" x14ac:dyDescent="0.25">
      <c r="A425" s="87" t="s">
        <v>47</v>
      </c>
      <c r="B425" s="87" t="s">
        <v>214</v>
      </c>
      <c r="C425" s="87" t="s">
        <v>222</v>
      </c>
      <c r="D425" s="87"/>
      <c r="E425" s="87"/>
      <c r="F425" s="87"/>
      <c r="G425" s="87"/>
      <c r="H425" s="87"/>
      <c r="I425" s="87"/>
      <c r="J425" s="87"/>
      <c r="K425" s="87"/>
      <c r="L425" s="87"/>
      <c r="M425" s="88"/>
      <c r="N425" s="88"/>
      <c r="O425" s="88"/>
      <c r="P425" s="87" t="s">
        <v>50</v>
      </c>
      <c r="Q425" s="89"/>
      <c r="R425" s="89"/>
      <c r="S425" s="90"/>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v>1</v>
      </c>
      <c r="DL425" s="87">
        <f t="shared" si="513"/>
        <v>0</v>
      </c>
      <c r="DM425" s="91">
        <f t="shared" si="822"/>
        <v>0</v>
      </c>
      <c r="DN425" s="91"/>
      <c r="DO425" s="91">
        <f t="shared" si="823"/>
        <v>0</v>
      </c>
      <c r="DP425" s="91"/>
      <c r="DQ425" s="91">
        <f t="shared" si="824"/>
        <v>0</v>
      </c>
      <c r="DR425" s="91"/>
      <c r="DS425" s="91">
        <f t="shared" si="825"/>
        <v>4.5662100456621002E-2</v>
      </c>
      <c r="DT425" s="91"/>
    </row>
    <row r="426" spans="1:124" ht="15.75" hidden="1" customHeight="1" x14ac:dyDescent="0.25">
      <c r="A426" s="87" t="s">
        <v>47</v>
      </c>
      <c r="B426" s="87" t="s">
        <v>214</v>
      </c>
      <c r="C426" s="87" t="s">
        <v>222</v>
      </c>
      <c r="D426" s="87"/>
      <c r="E426" s="87"/>
      <c r="F426" s="87"/>
      <c r="G426" s="87"/>
      <c r="H426" s="87"/>
      <c r="I426" s="87"/>
      <c r="J426" s="87"/>
      <c r="K426" s="87"/>
      <c r="L426" s="87"/>
      <c r="M426" s="88"/>
      <c r="N426" s="88"/>
      <c r="O426" s="88"/>
      <c r="P426" s="87" t="s">
        <v>51</v>
      </c>
      <c r="Q426" s="89"/>
      <c r="R426" s="89"/>
      <c r="S426" s="90"/>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c r="CE426" s="87"/>
      <c r="CF426" s="87"/>
      <c r="CG426" s="87"/>
      <c r="CH426" s="87"/>
      <c r="CI426" s="87"/>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c r="DJ426" s="87"/>
      <c r="DK426" s="87">
        <v>1</v>
      </c>
      <c r="DL426" s="87">
        <f t="shared" si="513"/>
        <v>0</v>
      </c>
      <c r="DM426" s="91"/>
      <c r="DN426" s="91">
        <f t="shared" ref="DN426:DN427" si="826">DL426/DK426</f>
        <v>0</v>
      </c>
      <c r="DO426" s="91"/>
      <c r="DP426" s="91">
        <f t="shared" ref="DP426:DP427" si="827">AVERAGE(DN$426:DN$427)</f>
        <v>0</v>
      </c>
      <c r="DQ426" s="91"/>
      <c r="DR426" s="91">
        <f t="shared" ref="DR426:DR427" si="828">AVERAGE(DN$396:DN$435)</f>
        <v>0</v>
      </c>
      <c r="DS426" s="91"/>
      <c r="DT426" s="91">
        <f t="shared" ref="DT426:DT427" si="829">AVERAGE(DN$3:DN$435)</f>
        <v>2.336448598130841E-2</v>
      </c>
    </row>
    <row r="427" spans="1:124" ht="15.75" hidden="1" customHeight="1" x14ac:dyDescent="0.25">
      <c r="A427" s="87" t="s">
        <v>47</v>
      </c>
      <c r="B427" s="87" t="s">
        <v>214</v>
      </c>
      <c r="C427" s="87" t="s">
        <v>222</v>
      </c>
      <c r="D427" s="87"/>
      <c r="E427" s="87"/>
      <c r="F427" s="87"/>
      <c r="G427" s="87"/>
      <c r="H427" s="87"/>
      <c r="I427" s="87"/>
      <c r="J427" s="87"/>
      <c r="K427" s="87"/>
      <c r="L427" s="87"/>
      <c r="M427" s="88"/>
      <c r="N427" s="88"/>
      <c r="O427" s="88"/>
      <c r="P427" s="87" t="s">
        <v>51</v>
      </c>
      <c r="Q427" s="89"/>
      <c r="R427" s="89"/>
      <c r="S427" s="90"/>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v>1</v>
      </c>
      <c r="DL427" s="87">
        <f t="shared" si="513"/>
        <v>0</v>
      </c>
      <c r="DM427" s="91"/>
      <c r="DN427" s="91">
        <f t="shared" si="826"/>
        <v>0</v>
      </c>
      <c r="DO427" s="91"/>
      <c r="DP427" s="91">
        <f t="shared" si="827"/>
        <v>0</v>
      </c>
      <c r="DQ427" s="91"/>
      <c r="DR427" s="91">
        <f t="shared" si="828"/>
        <v>0</v>
      </c>
      <c r="DS427" s="91"/>
      <c r="DT427" s="91">
        <f t="shared" si="829"/>
        <v>2.336448598130841E-2</v>
      </c>
    </row>
    <row r="428" spans="1:124" ht="15.75" hidden="1" customHeight="1" x14ac:dyDescent="0.25">
      <c r="A428" s="87" t="s">
        <v>47</v>
      </c>
      <c r="B428" s="87" t="s">
        <v>214</v>
      </c>
      <c r="C428" s="87" t="s">
        <v>223</v>
      </c>
      <c r="D428" s="87"/>
      <c r="E428" s="87"/>
      <c r="F428" s="87"/>
      <c r="G428" s="87"/>
      <c r="H428" s="87"/>
      <c r="I428" s="87"/>
      <c r="J428" s="87"/>
      <c r="K428" s="87"/>
      <c r="L428" s="87"/>
      <c r="M428" s="88"/>
      <c r="N428" s="88"/>
      <c r="O428" s="88"/>
      <c r="P428" s="87" t="s">
        <v>50</v>
      </c>
      <c r="Q428" s="89"/>
      <c r="R428" s="89"/>
      <c r="S428" s="90"/>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c r="CE428" s="87"/>
      <c r="CF428" s="87"/>
      <c r="CG428" s="87"/>
      <c r="CH428" s="87"/>
      <c r="CI428" s="87"/>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c r="DJ428" s="87"/>
      <c r="DK428" s="87">
        <v>1</v>
      </c>
      <c r="DL428" s="87">
        <f t="shared" si="513"/>
        <v>0</v>
      </c>
      <c r="DM428" s="91">
        <f t="shared" ref="DM428:DM429" si="830">DL428/DK428</f>
        <v>0</v>
      </c>
      <c r="DN428" s="91"/>
      <c r="DO428" s="91">
        <f t="shared" ref="DO428:DO429" si="831">AVERAGE(DM$428:DM$429)</f>
        <v>0</v>
      </c>
      <c r="DP428" s="91"/>
      <c r="DQ428" s="91">
        <f t="shared" ref="DQ428:DQ429" si="832">AVERAGE(DM$396:DM$435)</f>
        <v>0</v>
      </c>
      <c r="DR428" s="91"/>
      <c r="DS428" s="91">
        <f t="shared" ref="DS428:DS429" si="833">AVERAGE(DM$3:DM$435)</f>
        <v>4.5662100456621002E-2</v>
      </c>
      <c r="DT428" s="91"/>
    </row>
    <row r="429" spans="1:124" ht="15.75" hidden="1" customHeight="1" x14ac:dyDescent="0.25">
      <c r="A429" s="87" t="s">
        <v>47</v>
      </c>
      <c r="B429" s="87" t="s">
        <v>214</v>
      </c>
      <c r="C429" s="87" t="s">
        <v>223</v>
      </c>
      <c r="D429" s="87"/>
      <c r="E429" s="87"/>
      <c r="F429" s="87"/>
      <c r="G429" s="87"/>
      <c r="H429" s="87"/>
      <c r="I429" s="87"/>
      <c r="J429" s="87"/>
      <c r="K429" s="87"/>
      <c r="L429" s="87"/>
      <c r="M429" s="88"/>
      <c r="N429" s="88"/>
      <c r="O429" s="88"/>
      <c r="P429" s="87" t="s">
        <v>50</v>
      </c>
      <c r="Q429" s="89"/>
      <c r="R429" s="89"/>
      <c r="S429" s="90"/>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c r="CE429" s="87"/>
      <c r="CF429" s="87"/>
      <c r="CG429" s="87"/>
      <c r="CH429" s="87"/>
      <c r="CI429" s="87"/>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c r="DJ429" s="87"/>
      <c r="DK429" s="87">
        <v>1</v>
      </c>
      <c r="DL429" s="87">
        <f t="shared" si="513"/>
        <v>0</v>
      </c>
      <c r="DM429" s="91">
        <f t="shared" si="830"/>
        <v>0</v>
      </c>
      <c r="DN429" s="91"/>
      <c r="DO429" s="91">
        <f t="shared" si="831"/>
        <v>0</v>
      </c>
      <c r="DP429" s="91"/>
      <c r="DQ429" s="91">
        <f t="shared" si="832"/>
        <v>0</v>
      </c>
      <c r="DR429" s="91"/>
      <c r="DS429" s="91">
        <f t="shared" si="833"/>
        <v>4.5662100456621002E-2</v>
      </c>
      <c r="DT429" s="91"/>
    </row>
    <row r="430" spans="1:124" ht="15.75" hidden="1" customHeight="1" x14ac:dyDescent="0.25">
      <c r="A430" s="87" t="s">
        <v>47</v>
      </c>
      <c r="B430" s="87" t="s">
        <v>214</v>
      </c>
      <c r="C430" s="87" t="s">
        <v>223</v>
      </c>
      <c r="D430" s="87"/>
      <c r="E430" s="87"/>
      <c r="F430" s="87"/>
      <c r="G430" s="87"/>
      <c r="H430" s="87"/>
      <c r="I430" s="87"/>
      <c r="J430" s="87"/>
      <c r="K430" s="87"/>
      <c r="L430" s="87"/>
      <c r="M430" s="88"/>
      <c r="N430" s="88"/>
      <c r="O430" s="88"/>
      <c r="P430" s="87" t="s">
        <v>51</v>
      </c>
      <c r="Q430" s="89"/>
      <c r="R430" s="89"/>
      <c r="S430" s="90"/>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c r="DJ430" s="87"/>
      <c r="DK430" s="87">
        <v>1</v>
      </c>
      <c r="DL430" s="87">
        <f t="shared" si="513"/>
        <v>0</v>
      </c>
      <c r="DM430" s="91"/>
      <c r="DN430" s="91">
        <f t="shared" ref="DN430:DN431" si="834">DL430/DK430</f>
        <v>0</v>
      </c>
      <c r="DO430" s="91"/>
      <c r="DP430" s="91">
        <f t="shared" ref="DP430:DP431" si="835">AVERAGE(DN$430:DN$431)</f>
        <v>0</v>
      </c>
      <c r="DQ430" s="91"/>
      <c r="DR430" s="91">
        <f t="shared" ref="DR430:DR431" si="836">AVERAGE(DN$396:DN$435)</f>
        <v>0</v>
      </c>
      <c r="DS430" s="91"/>
      <c r="DT430" s="91">
        <f t="shared" ref="DT430:DT431" si="837">AVERAGE(DN$3:DN$435)</f>
        <v>2.336448598130841E-2</v>
      </c>
    </row>
    <row r="431" spans="1:124" ht="15.75" hidden="1" customHeight="1" x14ac:dyDescent="0.25">
      <c r="A431" s="87" t="s">
        <v>47</v>
      </c>
      <c r="B431" s="87" t="s">
        <v>214</v>
      </c>
      <c r="C431" s="87" t="s">
        <v>223</v>
      </c>
      <c r="D431" s="87"/>
      <c r="E431" s="87"/>
      <c r="F431" s="87"/>
      <c r="G431" s="87"/>
      <c r="H431" s="87"/>
      <c r="I431" s="87"/>
      <c r="J431" s="87"/>
      <c r="K431" s="87"/>
      <c r="L431" s="87"/>
      <c r="M431" s="88"/>
      <c r="N431" s="88"/>
      <c r="O431" s="88"/>
      <c r="P431" s="87" t="s">
        <v>51</v>
      </c>
      <c r="Q431" s="89"/>
      <c r="R431" s="89"/>
      <c r="S431" s="90"/>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c r="DJ431" s="87"/>
      <c r="DK431" s="87">
        <v>1</v>
      </c>
      <c r="DL431" s="87">
        <f t="shared" si="513"/>
        <v>0</v>
      </c>
      <c r="DM431" s="91"/>
      <c r="DN431" s="91">
        <f t="shared" si="834"/>
        <v>0</v>
      </c>
      <c r="DO431" s="91"/>
      <c r="DP431" s="91">
        <f t="shared" si="835"/>
        <v>0</v>
      </c>
      <c r="DQ431" s="91"/>
      <c r="DR431" s="91">
        <f t="shared" si="836"/>
        <v>0</v>
      </c>
      <c r="DS431" s="91"/>
      <c r="DT431" s="91">
        <f t="shared" si="837"/>
        <v>2.336448598130841E-2</v>
      </c>
    </row>
    <row r="432" spans="1:124" ht="15.75" hidden="1" customHeight="1" x14ac:dyDescent="0.25">
      <c r="A432" s="87" t="s">
        <v>47</v>
      </c>
      <c r="B432" s="87" t="s">
        <v>214</v>
      </c>
      <c r="C432" s="87" t="s">
        <v>224</v>
      </c>
      <c r="D432" s="87"/>
      <c r="E432" s="87"/>
      <c r="F432" s="87"/>
      <c r="G432" s="87"/>
      <c r="H432" s="87"/>
      <c r="I432" s="87"/>
      <c r="J432" s="87"/>
      <c r="K432" s="87"/>
      <c r="L432" s="87"/>
      <c r="M432" s="88"/>
      <c r="N432" s="88"/>
      <c r="O432" s="88"/>
      <c r="P432" s="87" t="s">
        <v>50</v>
      </c>
      <c r="Q432" s="89"/>
      <c r="R432" s="89"/>
      <c r="S432" s="90"/>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c r="CE432" s="87"/>
      <c r="CF432" s="87"/>
      <c r="CG432" s="87"/>
      <c r="CH432" s="87"/>
      <c r="CI432" s="87"/>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c r="DJ432" s="87"/>
      <c r="DK432" s="87">
        <v>1</v>
      </c>
      <c r="DL432" s="87">
        <f t="shared" si="513"/>
        <v>0</v>
      </c>
      <c r="DM432" s="91">
        <f t="shared" ref="DM432:DM433" si="838">DL432/DK432</f>
        <v>0</v>
      </c>
      <c r="DN432" s="91"/>
      <c r="DO432" s="91">
        <f t="shared" ref="DO432:DO433" si="839">AVERAGE(DM$432:DM$433)</f>
        <v>0</v>
      </c>
      <c r="DP432" s="91"/>
      <c r="DQ432" s="91">
        <f t="shared" ref="DQ432:DQ433" si="840">AVERAGE(DM$396:DM$435)</f>
        <v>0</v>
      </c>
      <c r="DR432" s="91"/>
      <c r="DS432" s="91">
        <f t="shared" ref="DS432:DS433" si="841">AVERAGE(DM$3:DM$435)</f>
        <v>4.5662100456621002E-2</v>
      </c>
      <c r="DT432" s="91"/>
    </row>
    <row r="433" spans="1:124" ht="15.75" hidden="1" customHeight="1" x14ac:dyDescent="0.25">
      <c r="A433" s="87" t="s">
        <v>47</v>
      </c>
      <c r="B433" s="87" t="s">
        <v>214</v>
      </c>
      <c r="C433" s="87" t="s">
        <v>224</v>
      </c>
      <c r="D433" s="87"/>
      <c r="E433" s="87"/>
      <c r="F433" s="87"/>
      <c r="G433" s="87"/>
      <c r="H433" s="87"/>
      <c r="I433" s="87"/>
      <c r="J433" s="87"/>
      <c r="K433" s="87"/>
      <c r="L433" s="87"/>
      <c r="M433" s="88"/>
      <c r="N433" s="88"/>
      <c r="O433" s="88"/>
      <c r="P433" s="87" t="s">
        <v>50</v>
      </c>
      <c r="Q433" s="89"/>
      <c r="R433" s="89"/>
      <c r="S433" s="90"/>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c r="CE433" s="87"/>
      <c r="CF433" s="87"/>
      <c r="CG433" s="87"/>
      <c r="CH433" s="87"/>
      <c r="CI433" s="87"/>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c r="DJ433" s="87"/>
      <c r="DK433" s="87">
        <v>1</v>
      </c>
      <c r="DL433" s="87">
        <f t="shared" si="513"/>
        <v>0</v>
      </c>
      <c r="DM433" s="91">
        <f t="shared" si="838"/>
        <v>0</v>
      </c>
      <c r="DN433" s="91"/>
      <c r="DO433" s="91">
        <f t="shared" si="839"/>
        <v>0</v>
      </c>
      <c r="DP433" s="91"/>
      <c r="DQ433" s="91">
        <f t="shared" si="840"/>
        <v>0</v>
      </c>
      <c r="DR433" s="91"/>
      <c r="DS433" s="91">
        <f t="shared" si="841"/>
        <v>4.5662100456621002E-2</v>
      </c>
      <c r="DT433" s="91"/>
    </row>
    <row r="434" spans="1:124" ht="15.75" hidden="1" customHeight="1" x14ac:dyDescent="0.25">
      <c r="A434" s="87" t="s">
        <v>47</v>
      </c>
      <c r="B434" s="87" t="s">
        <v>214</v>
      </c>
      <c r="C434" s="87" t="s">
        <v>224</v>
      </c>
      <c r="D434" s="87"/>
      <c r="E434" s="87"/>
      <c r="F434" s="87"/>
      <c r="G434" s="87"/>
      <c r="H434" s="87"/>
      <c r="I434" s="87"/>
      <c r="J434" s="87"/>
      <c r="K434" s="87"/>
      <c r="L434" s="87"/>
      <c r="M434" s="88"/>
      <c r="N434" s="88"/>
      <c r="O434" s="88"/>
      <c r="P434" s="87" t="s">
        <v>51</v>
      </c>
      <c r="Q434" s="89"/>
      <c r="R434" s="89"/>
      <c r="S434" s="90"/>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c r="CE434" s="87"/>
      <c r="CF434" s="87"/>
      <c r="CG434" s="87"/>
      <c r="CH434" s="87"/>
      <c r="CI434" s="87"/>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c r="DJ434" s="87"/>
      <c r="DK434" s="87">
        <v>1</v>
      </c>
      <c r="DL434" s="87">
        <f t="shared" si="513"/>
        <v>0</v>
      </c>
      <c r="DM434" s="91"/>
      <c r="DN434" s="91">
        <f t="shared" ref="DN434:DN435" si="842">DL434/DK434</f>
        <v>0</v>
      </c>
      <c r="DO434" s="91"/>
      <c r="DP434" s="91">
        <f t="shared" ref="DP434:DP435" si="843">AVERAGE(DN$434:DN$435)</f>
        <v>0</v>
      </c>
      <c r="DQ434" s="91"/>
      <c r="DR434" s="91">
        <f t="shared" ref="DR434:DR435" si="844">AVERAGE(DN$396:DN$435)</f>
        <v>0</v>
      </c>
      <c r="DS434" s="91"/>
      <c r="DT434" s="91">
        <f t="shared" ref="DT434:DT435" si="845">AVERAGE(DN$3:DN$435)</f>
        <v>2.336448598130841E-2</v>
      </c>
    </row>
    <row r="435" spans="1:124" ht="15.75" hidden="1" customHeight="1" x14ac:dyDescent="0.25">
      <c r="A435" s="87" t="s">
        <v>47</v>
      </c>
      <c r="B435" s="87" t="s">
        <v>214</v>
      </c>
      <c r="C435" s="87" t="s">
        <v>224</v>
      </c>
      <c r="D435" s="87"/>
      <c r="E435" s="87"/>
      <c r="F435" s="87"/>
      <c r="G435" s="87"/>
      <c r="H435" s="87"/>
      <c r="I435" s="87"/>
      <c r="J435" s="87"/>
      <c r="K435" s="87"/>
      <c r="L435" s="87"/>
      <c r="M435" s="88"/>
      <c r="N435" s="88"/>
      <c r="O435" s="88"/>
      <c r="P435" s="87" t="s">
        <v>51</v>
      </c>
      <c r="Q435" s="89"/>
      <c r="R435" s="89"/>
      <c r="S435" s="90"/>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c r="CE435" s="87"/>
      <c r="CF435" s="87"/>
      <c r="CG435" s="87"/>
      <c r="CH435" s="87"/>
      <c r="CI435" s="87"/>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c r="DJ435" s="87"/>
      <c r="DK435" s="87">
        <v>1</v>
      </c>
      <c r="DL435" s="87">
        <f t="shared" si="513"/>
        <v>0</v>
      </c>
      <c r="DM435" s="91"/>
      <c r="DN435" s="91">
        <f t="shared" si="842"/>
        <v>0</v>
      </c>
      <c r="DO435" s="91"/>
      <c r="DP435" s="91">
        <f t="shared" si="843"/>
        <v>0</v>
      </c>
      <c r="DQ435" s="91"/>
      <c r="DR435" s="91">
        <f t="shared" si="844"/>
        <v>0</v>
      </c>
      <c r="DS435" s="91"/>
      <c r="DT435" s="91">
        <f t="shared" si="845"/>
        <v>2.336448598130841E-2</v>
      </c>
    </row>
  </sheetData>
  <autoFilter ref="A2:DL435" xr:uid="{00000000-0009-0000-0000-000000000000}">
    <filterColumn colId="2">
      <filters>
        <filter val="Arbelaez"/>
        <filter val="Cachipay"/>
        <filter val="El Colegio"/>
        <filter val="Granada"/>
        <filter val="La Mesa"/>
        <filter val="Quipile"/>
        <filter val="San Antonio del Tequendama"/>
        <filter val="Silvania"/>
        <filter val="Tena"/>
        <filter val="Tenjo"/>
        <filter val="Viotá"/>
      </filters>
    </filterColumn>
  </autoFilter>
  <mergeCells count="2">
    <mergeCell ref="A1:DJ1"/>
    <mergeCell ref="DK1:DT1"/>
  </mergeCells>
  <hyperlinks>
    <hyperlink ref="F247" r:id="rId1" xr:uid="{00000000-0004-0000-0000-000000000000}"/>
    <hyperlink ref="I247" r:id="rId2" xr:uid="{00000000-0004-0000-0000-000001000000}"/>
    <hyperlink ref="L247" r:id="rId3" xr:uid="{00000000-0004-0000-0000-000002000000}"/>
    <hyperlink ref="F248" r:id="rId4" xr:uid="{00000000-0004-0000-0000-000003000000}"/>
    <hyperlink ref="I248" r:id="rId5" xr:uid="{00000000-0004-0000-0000-000004000000}"/>
    <hyperlink ref="L248" r:id="rId6" xr:uid="{00000000-0004-0000-0000-000005000000}"/>
    <hyperlink ref="F249" r:id="rId7" xr:uid="{00000000-0004-0000-0000-000006000000}"/>
    <hyperlink ref="I249" r:id="rId8" xr:uid="{00000000-0004-0000-0000-000007000000}"/>
    <hyperlink ref="L249" r:id="rId9" xr:uid="{00000000-0004-0000-0000-000008000000}"/>
    <hyperlink ref="F250" r:id="rId10" xr:uid="{00000000-0004-0000-0000-000009000000}"/>
    <hyperlink ref="I250" r:id="rId11" xr:uid="{00000000-0004-0000-0000-00000A000000}"/>
    <hyperlink ref="L250" r:id="rId12" xr:uid="{00000000-0004-0000-0000-00000B000000}"/>
    <hyperlink ref="F303" r:id="rId13" xr:uid="{00000000-0004-0000-0000-00000C000000}"/>
    <hyperlink ref="I303" r:id="rId14" xr:uid="{00000000-0004-0000-0000-00000D000000}"/>
    <hyperlink ref="L303" r:id="rId15" xr:uid="{00000000-0004-0000-0000-00000E000000}"/>
    <hyperlink ref="F304" r:id="rId16" xr:uid="{00000000-0004-0000-0000-00000F000000}"/>
    <hyperlink ref="I304" r:id="rId17" xr:uid="{00000000-0004-0000-0000-000010000000}"/>
    <hyperlink ref="L304" r:id="rId18" xr:uid="{00000000-0004-0000-0000-000011000000}"/>
    <hyperlink ref="F305" r:id="rId19" xr:uid="{00000000-0004-0000-0000-000012000000}"/>
    <hyperlink ref="I305" r:id="rId20" xr:uid="{00000000-0004-0000-0000-000013000000}"/>
    <hyperlink ref="L305" r:id="rId21" xr:uid="{00000000-0004-0000-0000-000014000000}"/>
    <hyperlink ref="F306" r:id="rId22" xr:uid="{00000000-0004-0000-0000-000015000000}"/>
    <hyperlink ref="I306" r:id="rId23" xr:uid="{00000000-0004-0000-0000-000016000000}"/>
    <hyperlink ref="L306" r:id="rId24" xr:uid="{00000000-0004-0000-0000-000017000000}"/>
    <hyperlink ref="F315" r:id="rId25" xr:uid="{00000000-0004-0000-0000-000018000000}"/>
    <hyperlink ref="I315" r:id="rId26" xr:uid="{00000000-0004-0000-0000-000019000000}"/>
    <hyperlink ref="L315" r:id="rId27" xr:uid="{00000000-0004-0000-0000-00001A000000}"/>
    <hyperlink ref="F316" r:id="rId28" xr:uid="{00000000-0004-0000-0000-00001B000000}"/>
    <hyperlink ref="I316" r:id="rId29" xr:uid="{00000000-0004-0000-0000-00001C000000}"/>
    <hyperlink ref="L316" r:id="rId30" xr:uid="{00000000-0004-0000-0000-00001D000000}"/>
    <hyperlink ref="F317" r:id="rId31" xr:uid="{00000000-0004-0000-0000-00001E000000}"/>
    <hyperlink ref="I317" r:id="rId32" xr:uid="{00000000-0004-0000-0000-00001F000000}"/>
    <hyperlink ref="L317" r:id="rId33" xr:uid="{00000000-0004-0000-0000-000020000000}"/>
    <hyperlink ref="F318" r:id="rId34" xr:uid="{00000000-0004-0000-0000-000021000000}"/>
    <hyperlink ref="I318" r:id="rId35" xr:uid="{00000000-0004-0000-0000-000022000000}"/>
    <hyperlink ref="L318" r:id="rId36" xr:uid="{00000000-0004-0000-0000-000023000000}"/>
    <hyperlink ref="F331" r:id="rId37" xr:uid="{00000000-0004-0000-0000-000024000000}"/>
    <hyperlink ref="I331" r:id="rId38" xr:uid="{00000000-0004-0000-0000-000025000000}"/>
    <hyperlink ref="L331" r:id="rId39" xr:uid="{00000000-0004-0000-0000-000026000000}"/>
    <hyperlink ref="F332" r:id="rId40" xr:uid="{00000000-0004-0000-0000-000027000000}"/>
    <hyperlink ref="I332" r:id="rId41" xr:uid="{00000000-0004-0000-0000-000028000000}"/>
    <hyperlink ref="L332" r:id="rId42" xr:uid="{00000000-0004-0000-0000-000029000000}"/>
    <hyperlink ref="F333" r:id="rId43" xr:uid="{00000000-0004-0000-0000-00002A000000}"/>
    <hyperlink ref="I333" r:id="rId44" xr:uid="{00000000-0004-0000-0000-00002B000000}"/>
    <hyperlink ref="L333" r:id="rId45" xr:uid="{00000000-0004-0000-0000-00002C000000}"/>
    <hyperlink ref="F334" r:id="rId46" xr:uid="{00000000-0004-0000-0000-00002D000000}"/>
    <hyperlink ref="I334" r:id="rId47" xr:uid="{00000000-0004-0000-0000-00002E000000}"/>
    <hyperlink ref="L334" r:id="rId48" xr:uid="{00000000-0004-0000-0000-00002F000000}"/>
    <hyperlink ref="F357" r:id="rId49" xr:uid="{00000000-0004-0000-0000-000030000000}"/>
    <hyperlink ref="H357" r:id="rId50" display="mailto:dgambal@car.gov.co3133925964" xr:uid="{00000000-0004-0000-0000-000031000000}"/>
    <hyperlink ref="I357" r:id="rId51" xr:uid="{00000000-0004-0000-0000-000032000000}"/>
    <hyperlink ref="L357" r:id="rId52" xr:uid="{00000000-0004-0000-0000-000033000000}"/>
    <hyperlink ref="F358" r:id="rId53" xr:uid="{00000000-0004-0000-0000-000034000000}"/>
    <hyperlink ref="H358" r:id="rId54" display="mailto:dgambal@car.gov.co3133925964" xr:uid="{00000000-0004-0000-0000-000035000000}"/>
    <hyperlink ref="I358" r:id="rId55" xr:uid="{00000000-0004-0000-0000-000036000000}"/>
    <hyperlink ref="L358" r:id="rId56" xr:uid="{00000000-0004-0000-0000-000037000000}"/>
    <hyperlink ref="F359" r:id="rId57" xr:uid="{00000000-0004-0000-0000-000038000000}"/>
    <hyperlink ref="H359" r:id="rId58" display="mailto:dgambal@car.gov.co3133925964" xr:uid="{00000000-0004-0000-0000-000039000000}"/>
    <hyperlink ref="I359" r:id="rId59" xr:uid="{00000000-0004-0000-0000-00003A000000}"/>
    <hyperlink ref="L359" r:id="rId60" xr:uid="{00000000-0004-0000-0000-00003B000000}"/>
    <hyperlink ref="F360" r:id="rId61" xr:uid="{00000000-0004-0000-0000-00003C000000}"/>
    <hyperlink ref="H360" r:id="rId62" display="mailto:dgambal@car.gov.co3133925964" xr:uid="{00000000-0004-0000-0000-00003D000000}"/>
    <hyperlink ref="I360" r:id="rId63" xr:uid="{00000000-0004-0000-0000-00003E000000}"/>
    <hyperlink ref="L360" r:id="rId64" xr:uid="{00000000-0004-0000-0000-00003F000000}"/>
    <hyperlink ref="F361" r:id="rId65" xr:uid="{00000000-0004-0000-0000-000040000000}"/>
    <hyperlink ref="H361" r:id="rId66" display="mailto:dgambal@car.gov.co3133925964" xr:uid="{00000000-0004-0000-0000-000041000000}"/>
    <hyperlink ref="I361" r:id="rId67" xr:uid="{00000000-0004-0000-0000-000042000000}"/>
    <hyperlink ref="L361" r:id="rId68" xr:uid="{00000000-0004-0000-0000-000043000000}"/>
    <hyperlink ref="F362" r:id="rId69" xr:uid="{00000000-0004-0000-0000-000044000000}"/>
    <hyperlink ref="H362" r:id="rId70" display="mailto:dgambal@car.gov.co3133925964" xr:uid="{00000000-0004-0000-0000-000045000000}"/>
    <hyperlink ref="I362" r:id="rId71" xr:uid="{00000000-0004-0000-0000-000046000000}"/>
    <hyperlink ref="L362" r:id="rId72" xr:uid="{00000000-0004-0000-0000-000047000000}"/>
    <hyperlink ref="F363" r:id="rId73" xr:uid="{00000000-0004-0000-0000-000048000000}"/>
    <hyperlink ref="H363" r:id="rId74" display="mailto:dgambal@car.gov.co3133925964" xr:uid="{00000000-0004-0000-0000-000049000000}"/>
    <hyperlink ref="I363" r:id="rId75" xr:uid="{00000000-0004-0000-0000-00004A000000}"/>
    <hyperlink ref="L363" r:id="rId76" xr:uid="{00000000-0004-0000-0000-00004B000000}"/>
    <hyperlink ref="F364" r:id="rId77" xr:uid="{00000000-0004-0000-0000-00004C000000}"/>
    <hyperlink ref="H364" r:id="rId78" display="mailto:dgambal@car.gov.co3133925964" xr:uid="{00000000-0004-0000-0000-00004D000000}"/>
    <hyperlink ref="I364" r:id="rId79" xr:uid="{00000000-0004-0000-0000-00004E000000}"/>
    <hyperlink ref="L364" r:id="rId80" xr:uid="{00000000-0004-0000-0000-00004F000000}"/>
    <hyperlink ref="F365" r:id="rId81" xr:uid="{00000000-0004-0000-0000-000050000000}"/>
    <hyperlink ref="H365" r:id="rId82" display="mailto:dgambal@car.gov.co3133925964" xr:uid="{00000000-0004-0000-0000-000051000000}"/>
    <hyperlink ref="I365" r:id="rId83" xr:uid="{00000000-0004-0000-0000-000052000000}"/>
    <hyperlink ref="L365" r:id="rId84" xr:uid="{00000000-0004-0000-0000-000053000000}"/>
    <hyperlink ref="F366" r:id="rId85" xr:uid="{00000000-0004-0000-0000-000054000000}"/>
    <hyperlink ref="H366" r:id="rId86" display="mailto:dgambal@car.gov.co3133925964" xr:uid="{00000000-0004-0000-0000-000055000000}"/>
    <hyperlink ref="I366" r:id="rId87" xr:uid="{00000000-0004-0000-0000-000056000000}"/>
    <hyperlink ref="L366" r:id="rId88" xr:uid="{00000000-0004-0000-0000-000057000000}"/>
    <hyperlink ref="F367" r:id="rId89" xr:uid="{00000000-0004-0000-0000-000058000000}"/>
    <hyperlink ref="H367" r:id="rId90" display="mailto:dgambal@car.gov.co3133925964" xr:uid="{00000000-0004-0000-0000-000059000000}"/>
    <hyperlink ref="I367" r:id="rId91" xr:uid="{00000000-0004-0000-0000-00005A000000}"/>
    <hyperlink ref="L367" r:id="rId92" xr:uid="{00000000-0004-0000-0000-00005B000000}"/>
    <hyperlink ref="F368" r:id="rId93" xr:uid="{00000000-0004-0000-0000-00005C000000}"/>
    <hyperlink ref="H368" r:id="rId94" display="mailto:dgambal@car.gov.co3133925964" xr:uid="{00000000-0004-0000-0000-00005D000000}"/>
    <hyperlink ref="I368" r:id="rId95" xr:uid="{00000000-0004-0000-0000-00005E000000}"/>
    <hyperlink ref="L368" r:id="rId96" xr:uid="{00000000-0004-0000-0000-00005F000000}"/>
    <hyperlink ref="F369" r:id="rId97" xr:uid="{00000000-0004-0000-0000-000060000000}"/>
    <hyperlink ref="H369" r:id="rId98" display="mailto:dgambal@car.gov.co3133925964" xr:uid="{00000000-0004-0000-0000-000061000000}"/>
    <hyperlink ref="I369" r:id="rId99" xr:uid="{00000000-0004-0000-0000-000062000000}"/>
    <hyperlink ref="L369" r:id="rId100" xr:uid="{00000000-0004-0000-0000-000063000000}"/>
    <hyperlink ref="F370" r:id="rId101" xr:uid="{00000000-0004-0000-0000-000064000000}"/>
    <hyperlink ref="H370" r:id="rId102" display="mailto:dgambal@car.gov.co3133925964" xr:uid="{00000000-0004-0000-0000-000065000000}"/>
    <hyperlink ref="I370" r:id="rId103" xr:uid="{00000000-0004-0000-0000-000066000000}"/>
    <hyperlink ref="L370" r:id="rId104" xr:uid="{00000000-0004-0000-0000-000067000000}"/>
    <hyperlink ref="F371" r:id="rId105" xr:uid="{00000000-0004-0000-0000-000068000000}"/>
    <hyperlink ref="H371" r:id="rId106" display="mailto:dgambal@car.gov.co3133925964" xr:uid="{00000000-0004-0000-0000-000069000000}"/>
    <hyperlink ref="I371" r:id="rId107" xr:uid="{00000000-0004-0000-0000-00006A000000}"/>
    <hyperlink ref="L371" r:id="rId108" xr:uid="{00000000-0004-0000-0000-00006B000000}"/>
    <hyperlink ref="F372" r:id="rId109" xr:uid="{00000000-0004-0000-0000-00006C000000}"/>
    <hyperlink ref="H372" r:id="rId110" display="mailto:dgambal@car.gov.co3133925964" xr:uid="{00000000-0004-0000-0000-00006D000000}"/>
    <hyperlink ref="I372" r:id="rId111" xr:uid="{00000000-0004-0000-0000-00006E000000}"/>
    <hyperlink ref="L372" r:id="rId112" xr:uid="{00000000-0004-0000-0000-00006F000000}"/>
    <hyperlink ref="F373" r:id="rId113" xr:uid="{00000000-0004-0000-0000-000070000000}"/>
    <hyperlink ref="H373" r:id="rId114" display="mailto:dgambal@car.gov.co3133925964" xr:uid="{00000000-0004-0000-0000-000071000000}"/>
    <hyperlink ref="I373" r:id="rId115" xr:uid="{00000000-0004-0000-0000-000072000000}"/>
    <hyperlink ref="L373" r:id="rId116" xr:uid="{00000000-0004-0000-0000-000073000000}"/>
    <hyperlink ref="W373" r:id="rId117" xr:uid="{00000000-0004-0000-0000-000074000000}"/>
    <hyperlink ref="Z373" r:id="rId118" xr:uid="{00000000-0004-0000-0000-000075000000}"/>
    <hyperlink ref="AE373" r:id="rId119" xr:uid="{00000000-0004-0000-0000-000076000000}"/>
    <hyperlink ref="AH373" r:id="rId120" xr:uid="{00000000-0004-0000-0000-000077000000}"/>
    <hyperlink ref="F374" r:id="rId121" xr:uid="{00000000-0004-0000-0000-000078000000}"/>
    <hyperlink ref="H374" r:id="rId122" display="mailto:dgambal@car.gov.co3133925964" xr:uid="{00000000-0004-0000-0000-000079000000}"/>
    <hyperlink ref="I374" r:id="rId123" xr:uid="{00000000-0004-0000-0000-00007A000000}"/>
    <hyperlink ref="L374" r:id="rId124" xr:uid="{00000000-0004-0000-0000-00007B000000}"/>
    <hyperlink ref="F375" r:id="rId125" xr:uid="{00000000-0004-0000-0000-00007C000000}"/>
    <hyperlink ref="H375" r:id="rId126" display="mailto:dgambal@car.gov.co3133925964" xr:uid="{00000000-0004-0000-0000-00007D000000}"/>
    <hyperlink ref="I375" r:id="rId127" xr:uid="{00000000-0004-0000-0000-00007E000000}"/>
    <hyperlink ref="L375" r:id="rId128" xr:uid="{00000000-0004-0000-0000-00007F000000}"/>
    <hyperlink ref="F376" r:id="rId129" xr:uid="{00000000-0004-0000-0000-000080000000}"/>
    <hyperlink ref="H376" r:id="rId130" display="mailto:dgambal@car.gov.co3133925964" xr:uid="{00000000-0004-0000-0000-000081000000}"/>
    <hyperlink ref="I376" r:id="rId131" xr:uid="{00000000-0004-0000-0000-000082000000}"/>
    <hyperlink ref="L376" r:id="rId132" xr:uid="{00000000-0004-0000-0000-000083000000}"/>
    <hyperlink ref="F377" r:id="rId133" xr:uid="{00000000-0004-0000-0000-000084000000}"/>
    <hyperlink ref="H377" r:id="rId134" display="mailto:dgambal@car.gov.co3133925964" xr:uid="{00000000-0004-0000-0000-000085000000}"/>
    <hyperlink ref="I377" r:id="rId135" xr:uid="{00000000-0004-0000-0000-000086000000}"/>
    <hyperlink ref="L377" r:id="rId136" xr:uid="{00000000-0004-0000-0000-000087000000}"/>
    <hyperlink ref="F378" r:id="rId137" xr:uid="{00000000-0004-0000-0000-000088000000}"/>
    <hyperlink ref="H378" r:id="rId138" display="mailto:dgambal@car.gov.co3133925964" xr:uid="{00000000-0004-0000-0000-000089000000}"/>
    <hyperlink ref="I378" r:id="rId139" xr:uid="{00000000-0004-0000-0000-00008A000000}"/>
    <hyperlink ref="L378" r:id="rId140" xr:uid="{00000000-0004-0000-0000-00008B000000}"/>
    <hyperlink ref="F379" r:id="rId141" xr:uid="{00000000-0004-0000-0000-00008C000000}"/>
    <hyperlink ref="H379" r:id="rId142" display="mailto:dgambal@car.gov.co3133925964" xr:uid="{00000000-0004-0000-0000-00008D000000}"/>
    <hyperlink ref="I379" r:id="rId143" xr:uid="{00000000-0004-0000-0000-00008E000000}"/>
    <hyperlink ref="L379" r:id="rId144" xr:uid="{00000000-0004-0000-0000-00008F000000}"/>
    <hyperlink ref="F380" r:id="rId145" xr:uid="{00000000-0004-0000-0000-000090000000}"/>
    <hyperlink ref="H380" r:id="rId146" display="mailto:dgambal@car.gov.co3133925964" xr:uid="{00000000-0004-0000-0000-000091000000}"/>
    <hyperlink ref="I380" r:id="rId147" xr:uid="{00000000-0004-0000-0000-000092000000}"/>
    <hyperlink ref="L380" r:id="rId148" xr:uid="{00000000-0004-0000-0000-000093000000}"/>
    <hyperlink ref="F381" r:id="rId149" xr:uid="{00000000-0004-0000-0000-000094000000}"/>
    <hyperlink ref="H381" r:id="rId150" display="mailto:dgambal@car.gov.co3133925964" xr:uid="{00000000-0004-0000-0000-000095000000}"/>
    <hyperlink ref="I381" r:id="rId151" xr:uid="{00000000-0004-0000-0000-000096000000}"/>
    <hyperlink ref="L381" r:id="rId152" xr:uid="{00000000-0004-0000-0000-000097000000}"/>
    <hyperlink ref="F382" r:id="rId153" xr:uid="{00000000-0004-0000-0000-000098000000}"/>
    <hyperlink ref="H382" r:id="rId154" display="mailto:dgambal@car.gov.co3133925964" xr:uid="{00000000-0004-0000-0000-000099000000}"/>
    <hyperlink ref="I382" r:id="rId155" xr:uid="{00000000-0004-0000-0000-00009A000000}"/>
    <hyperlink ref="L382" r:id="rId156" xr:uid="{00000000-0004-0000-0000-00009B000000}"/>
    <hyperlink ref="F383" r:id="rId157" xr:uid="{00000000-0004-0000-0000-00009C000000}"/>
    <hyperlink ref="H383" r:id="rId158" display="mailto:dgambal@car.gov.co3133925964" xr:uid="{00000000-0004-0000-0000-00009D000000}"/>
    <hyperlink ref="I383" r:id="rId159" xr:uid="{00000000-0004-0000-0000-00009E000000}"/>
    <hyperlink ref="L383" r:id="rId160" xr:uid="{00000000-0004-0000-0000-00009F000000}"/>
    <hyperlink ref="F384" r:id="rId161" xr:uid="{00000000-0004-0000-0000-0000A0000000}"/>
    <hyperlink ref="H384" r:id="rId162" display="mailto:dgambal@car.gov.co3133925964" xr:uid="{00000000-0004-0000-0000-0000A1000000}"/>
    <hyperlink ref="I384" r:id="rId163" xr:uid="{00000000-0004-0000-0000-0000A2000000}"/>
    <hyperlink ref="L384" r:id="rId164" xr:uid="{00000000-0004-0000-0000-0000A3000000}"/>
    <hyperlink ref="F385" r:id="rId165" xr:uid="{00000000-0004-0000-0000-0000A4000000}"/>
    <hyperlink ref="H385" r:id="rId166" display="mailto:dgambal@car.gov.co3133925964" xr:uid="{00000000-0004-0000-0000-0000A5000000}"/>
    <hyperlink ref="I385" r:id="rId167" xr:uid="{00000000-0004-0000-0000-0000A6000000}"/>
    <hyperlink ref="L385" r:id="rId168" xr:uid="{00000000-0004-0000-0000-0000A7000000}"/>
    <hyperlink ref="F386" r:id="rId169" xr:uid="{00000000-0004-0000-0000-0000A8000000}"/>
    <hyperlink ref="H386" r:id="rId170" display="mailto:dgambal@car.gov.co3133925964" xr:uid="{00000000-0004-0000-0000-0000A9000000}"/>
    <hyperlink ref="I386" r:id="rId171" xr:uid="{00000000-0004-0000-0000-0000AA000000}"/>
    <hyperlink ref="L386" r:id="rId172" xr:uid="{00000000-0004-0000-0000-0000AB000000}"/>
    <hyperlink ref="F387" r:id="rId173" xr:uid="{00000000-0004-0000-0000-0000AC000000}"/>
    <hyperlink ref="H387" r:id="rId174" display="mailto:dgambal@car.gov.co3133925964" xr:uid="{00000000-0004-0000-0000-0000AD000000}"/>
    <hyperlink ref="I387" r:id="rId175" xr:uid="{00000000-0004-0000-0000-0000AE000000}"/>
    <hyperlink ref="L387" r:id="rId176" xr:uid="{00000000-0004-0000-0000-0000AF000000}"/>
    <hyperlink ref="F388" r:id="rId177" xr:uid="{00000000-0004-0000-0000-0000B0000000}"/>
    <hyperlink ref="H388" r:id="rId178" display="mailto:dgambal@car.gov.co3133925964" xr:uid="{00000000-0004-0000-0000-0000B1000000}"/>
    <hyperlink ref="I388" r:id="rId179" xr:uid="{00000000-0004-0000-0000-0000B2000000}"/>
    <hyperlink ref="L388" r:id="rId180" xr:uid="{00000000-0004-0000-0000-0000B3000000}"/>
    <hyperlink ref="M388" r:id="rId181" display="mailto:odama@tena-cundinamarca.gov.co" xr:uid="{00000000-0004-0000-0000-0000B4000000}"/>
    <hyperlink ref="F389" r:id="rId182" xr:uid="{00000000-0004-0000-0000-0000B5000000}"/>
    <hyperlink ref="H389" r:id="rId183" display="mailto:dgambal@car.gov.co3133925964" xr:uid="{00000000-0004-0000-0000-0000B6000000}"/>
    <hyperlink ref="I389" r:id="rId184" xr:uid="{00000000-0004-0000-0000-0000B7000000}"/>
    <hyperlink ref="L389" r:id="rId185" xr:uid="{00000000-0004-0000-0000-0000B8000000}"/>
    <hyperlink ref="F390" r:id="rId186" xr:uid="{00000000-0004-0000-0000-0000B9000000}"/>
    <hyperlink ref="H390" r:id="rId187" display="mailto:dgambal@car.gov.co3133925964" xr:uid="{00000000-0004-0000-0000-0000BA000000}"/>
    <hyperlink ref="I390" r:id="rId188" xr:uid="{00000000-0004-0000-0000-0000BB000000}"/>
    <hyperlink ref="L390" r:id="rId189" xr:uid="{00000000-0004-0000-0000-0000BC000000}"/>
    <hyperlink ref="F391" r:id="rId190" xr:uid="{00000000-0004-0000-0000-0000BD000000}"/>
    <hyperlink ref="H391" r:id="rId191" display="mailto:dgambal@car.gov.co3133925964" xr:uid="{00000000-0004-0000-0000-0000BE000000}"/>
    <hyperlink ref="I391" r:id="rId192" xr:uid="{00000000-0004-0000-0000-0000BF000000}"/>
    <hyperlink ref="L391" r:id="rId193" xr:uid="{00000000-0004-0000-0000-0000C0000000}"/>
    <hyperlink ref="F392" r:id="rId194" xr:uid="{00000000-0004-0000-0000-0000C1000000}"/>
    <hyperlink ref="H392" r:id="rId195" display="mailto:dgambal@car.gov.co3133925964" xr:uid="{00000000-0004-0000-0000-0000C2000000}"/>
    <hyperlink ref="I392" r:id="rId196" xr:uid="{00000000-0004-0000-0000-0000C3000000}"/>
    <hyperlink ref="L392" r:id="rId197" xr:uid="{00000000-0004-0000-0000-0000C4000000}"/>
    <hyperlink ref="F393" r:id="rId198" xr:uid="{00000000-0004-0000-0000-0000C5000000}"/>
    <hyperlink ref="H393" r:id="rId199" display="mailto:dgambal@car.gov.co3133925964" xr:uid="{00000000-0004-0000-0000-0000C6000000}"/>
    <hyperlink ref="I393" r:id="rId200" xr:uid="{00000000-0004-0000-0000-0000C7000000}"/>
    <hyperlink ref="L393" r:id="rId201" xr:uid="{00000000-0004-0000-0000-0000C8000000}"/>
    <hyperlink ref="F394" r:id="rId202" xr:uid="{00000000-0004-0000-0000-0000C9000000}"/>
    <hyperlink ref="H394" r:id="rId203" display="mailto:dgambal@car.gov.co3133925964" xr:uid="{00000000-0004-0000-0000-0000CA000000}"/>
    <hyperlink ref="I394" r:id="rId204" xr:uid="{00000000-0004-0000-0000-0000CB000000}"/>
    <hyperlink ref="L394" r:id="rId205" xr:uid="{00000000-0004-0000-0000-0000CC000000}"/>
    <hyperlink ref="F395" r:id="rId206" xr:uid="{00000000-0004-0000-0000-0000CD000000}"/>
    <hyperlink ref="H395" r:id="rId207" display="mailto:dgambal@car.gov.co3133925964" xr:uid="{00000000-0004-0000-0000-0000CE000000}"/>
    <hyperlink ref="I395" r:id="rId208" xr:uid="{00000000-0004-0000-0000-0000CF000000}"/>
    <hyperlink ref="L395" r:id="rId209" xr:uid="{00000000-0004-0000-0000-0000D0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000"/>
  <sheetViews>
    <sheetView workbookViewId="0"/>
  </sheetViews>
  <sheetFormatPr baseColWidth="10" defaultColWidth="14.42578125" defaultRowHeight="15" customHeight="1" x14ac:dyDescent="0.25"/>
  <cols>
    <col min="1" max="2" width="42.85546875" customWidth="1"/>
    <col min="3" max="3" width="49.42578125" customWidth="1"/>
    <col min="4" max="4" width="47.7109375" customWidth="1"/>
    <col min="5" max="16" width="42.85546875" customWidth="1"/>
    <col min="17" max="17" width="47.7109375" hidden="1" customWidth="1"/>
    <col min="18" max="18" width="47.42578125" hidden="1" customWidth="1"/>
    <col min="19" max="19" width="47.140625" hidden="1" customWidth="1"/>
    <col min="20" max="20" width="47.42578125" hidden="1" customWidth="1"/>
    <col min="21" max="21" width="48" hidden="1" customWidth="1"/>
    <col min="22" max="22" width="51.140625" hidden="1" customWidth="1"/>
    <col min="23" max="23" width="53.140625" hidden="1" customWidth="1"/>
    <col min="24" max="24" width="52.5703125" hidden="1" customWidth="1"/>
    <col min="25" max="25" width="54" hidden="1" customWidth="1"/>
    <col min="26" max="26" width="56.28515625" hidden="1" customWidth="1"/>
    <col min="27" max="27" width="40.28515625" hidden="1" customWidth="1"/>
    <col min="28" max="28" width="37.7109375" hidden="1" customWidth="1"/>
    <col min="29" max="29" width="37.140625" hidden="1" customWidth="1"/>
    <col min="30" max="30" width="33.28515625" hidden="1" customWidth="1"/>
    <col min="31" max="31" width="37.42578125" hidden="1" customWidth="1"/>
    <col min="32" max="32" width="37.7109375" hidden="1" customWidth="1"/>
    <col min="33" max="33" width="40.28515625" hidden="1" customWidth="1"/>
    <col min="34" max="34" width="37.7109375" hidden="1" customWidth="1"/>
    <col min="35" max="35" width="34.28515625" hidden="1" customWidth="1"/>
    <col min="36" max="36" width="36" hidden="1" customWidth="1"/>
    <col min="37" max="37" width="38.28515625" hidden="1" customWidth="1"/>
    <col min="38" max="38" width="40.5703125" hidden="1" customWidth="1"/>
    <col min="39" max="39" width="30.28515625" hidden="1" customWidth="1"/>
    <col min="40" max="41" width="34.5703125" hidden="1" customWidth="1"/>
    <col min="42" max="43" width="35.42578125" hidden="1" customWidth="1"/>
    <col min="44" max="44" width="29.42578125" hidden="1" customWidth="1"/>
    <col min="45" max="46" width="33.7109375" hidden="1" customWidth="1"/>
    <col min="47" max="47" width="33.42578125" hidden="1" customWidth="1"/>
    <col min="48" max="48" width="38" hidden="1" customWidth="1"/>
    <col min="49" max="49" width="37.42578125" hidden="1" customWidth="1"/>
    <col min="50" max="50" width="39.140625" hidden="1" customWidth="1"/>
    <col min="51" max="51" width="42" hidden="1" customWidth="1"/>
    <col min="52" max="52" width="42.28515625" hidden="1" customWidth="1"/>
    <col min="53" max="53" width="38" hidden="1" customWidth="1"/>
    <col min="54" max="54" width="36.28515625" hidden="1" customWidth="1"/>
    <col min="55" max="55" width="31.7109375" hidden="1" customWidth="1"/>
    <col min="56" max="56" width="42" hidden="1" customWidth="1"/>
    <col min="57" max="57" width="40.85546875" hidden="1" customWidth="1"/>
    <col min="58" max="58" width="41.140625" hidden="1" customWidth="1"/>
    <col min="59" max="59" width="34.5703125" hidden="1" customWidth="1"/>
    <col min="60" max="60" width="44" hidden="1" customWidth="1"/>
    <col min="61" max="61" width="36.5703125" hidden="1" customWidth="1"/>
    <col min="62" max="62" width="34.5703125" hidden="1" customWidth="1"/>
    <col min="63" max="63" width="35.42578125" hidden="1" customWidth="1"/>
    <col min="64" max="64" width="50.5703125" hidden="1" customWidth="1"/>
    <col min="65" max="65" width="43.140625" customWidth="1"/>
    <col min="66" max="66" width="38.5703125" customWidth="1"/>
  </cols>
  <sheetData>
    <row r="1" spans="1:66" ht="54" customHeight="1" x14ac:dyDescent="0.25">
      <c r="A1" s="424" t="s">
        <v>225</v>
      </c>
      <c r="B1" s="418"/>
      <c r="C1" s="418"/>
      <c r="D1" s="418"/>
      <c r="E1" s="418"/>
      <c r="F1" s="418"/>
      <c r="G1" s="418"/>
      <c r="H1" s="418"/>
      <c r="I1" s="418"/>
      <c r="J1" s="418"/>
      <c r="K1" s="418"/>
      <c r="L1" s="418"/>
      <c r="M1" s="418"/>
      <c r="N1" s="418"/>
      <c r="O1" s="418"/>
      <c r="P1" s="419"/>
      <c r="Q1" s="427" t="s">
        <v>226</v>
      </c>
      <c r="R1" s="418"/>
      <c r="S1" s="418"/>
      <c r="T1" s="418"/>
      <c r="U1" s="418"/>
      <c r="V1" s="418"/>
      <c r="W1" s="418"/>
      <c r="X1" s="418"/>
      <c r="Y1" s="418"/>
      <c r="Z1" s="418"/>
      <c r="AA1" s="418"/>
      <c r="AB1" s="418"/>
      <c r="AC1" s="418"/>
      <c r="AD1" s="418"/>
      <c r="AE1" s="418"/>
      <c r="AF1" s="419"/>
      <c r="AG1" s="428" t="s">
        <v>227</v>
      </c>
      <c r="AH1" s="418"/>
      <c r="AI1" s="418"/>
      <c r="AJ1" s="418"/>
      <c r="AK1" s="418"/>
      <c r="AL1" s="418"/>
      <c r="AM1" s="418"/>
      <c r="AN1" s="418"/>
      <c r="AO1" s="418"/>
      <c r="AP1" s="418"/>
      <c r="AQ1" s="418"/>
      <c r="AR1" s="418"/>
      <c r="AS1" s="418"/>
      <c r="AT1" s="418"/>
      <c r="AU1" s="418"/>
      <c r="AV1" s="419"/>
      <c r="AW1" s="426" t="s">
        <v>228</v>
      </c>
      <c r="AX1" s="418"/>
      <c r="AY1" s="418"/>
      <c r="AZ1" s="418"/>
      <c r="BA1" s="418"/>
      <c r="BB1" s="418"/>
      <c r="BC1" s="418"/>
      <c r="BD1" s="418"/>
      <c r="BE1" s="418"/>
      <c r="BF1" s="418"/>
      <c r="BG1" s="418"/>
      <c r="BH1" s="418"/>
      <c r="BI1" s="418"/>
      <c r="BJ1" s="418"/>
      <c r="BK1" s="418"/>
      <c r="BL1" s="419"/>
      <c r="BM1" s="421" t="s">
        <v>229</v>
      </c>
      <c r="BN1" s="421" t="s">
        <v>230</v>
      </c>
    </row>
    <row r="2" spans="1:66" ht="70.5" customHeight="1" x14ac:dyDescent="0.25">
      <c r="A2" s="424" t="s">
        <v>231</v>
      </c>
      <c r="B2" s="418"/>
      <c r="C2" s="418"/>
      <c r="D2" s="418"/>
      <c r="E2" s="418"/>
      <c r="F2" s="418"/>
      <c r="G2" s="418"/>
      <c r="H2" s="418"/>
      <c r="I2" s="418"/>
      <c r="J2" s="418"/>
      <c r="K2" s="418"/>
      <c r="L2" s="419"/>
      <c r="M2" s="429" t="s">
        <v>232</v>
      </c>
      <c r="N2" s="418"/>
      <c r="O2" s="418"/>
      <c r="P2" s="419"/>
      <c r="Q2" s="427" t="s">
        <v>231</v>
      </c>
      <c r="R2" s="418"/>
      <c r="S2" s="418"/>
      <c r="T2" s="418"/>
      <c r="U2" s="418"/>
      <c r="V2" s="418"/>
      <c r="W2" s="418"/>
      <c r="X2" s="418"/>
      <c r="Y2" s="418"/>
      <c r="Z2" s="418"/>
      <c r="AA2" s="418"/>
      <c r="AB2" s="419"/>
      <c r="AC2" s="430" t="s">
        <v>232</v>
      </c>
      <c r="AD2" s="418"/>
      <c r="AE2" s="418"/>
      <c r="AF2" s="419"/>
      <c r="AG2" s="428" t="s">
        <v>231</v>
      </c>
      <c r="AH2" s="418"/>
      <c r="AI2" s="418"/>
      <c r="AJ2" s="418"/>
      <c r="AK2" s="418"/>
      <c r="AL2" s="418"/>
      <c r="AM2" s="418"/>
      <c r="AN2" s="418"/>
      <c r="AO2" s="418"/>
      <c r="AP2" s="418"/>
      <c r="AQ2" s="418"/>
      <c r="AR2" s="419"/>
      <c r="AS2" s="431" t="s">
        <v>232</v>
      </c>
      <c r="AT2" s="418"/>
      <c r="AU2" s="418"/>
      <c r="AV2" s="419"/>
      <c r="AW2" s="426" t="s">
        <v>231</v>
      </c>
      <c r="AX2" s="418"/>
      <c r="AY2" s="418"/>
      <c r="AZ2" s="418"/>
      <c r="BA2" s="418"/>
      <c r="BB2" s="418"/>
      <c r="BC2" s="418"/>
      <c r="BD2" s="418"/>
      <c r="BE2" s="418"/>
      <c r="BF2" s="418"/>
      <c r="BG2" s="418"/>
      <c r="BH2" s="419"/>
      <c r="BI2" s="425" t="s">
        <v>232</v>
      </c>
      <c r="BJ2" s="418"/>
      <c r="BK2" s="418"/>
      <c r="BL2" s="419"/>
      <c r="BM2" s="422"/>
      <c r="BN2" s="422"/>
    </row>
    <row r="3" spans="1:66" ht="157.5" customHeight="1" x14ac:dyDescent="0.25">
      <c r="A3" s="92" t="s">
        <v>233</v>
      </c>
      <c r="B3" s="92" t="s">
        <v>234</v>
      </c>
      <c r="C3" s="92" t="s">
        <v>235</v>
      </c>
      <c r="D3" s="92" t="s">
        <v>236</v>
      </c>
      <c r="E3" s="92" t="s">
        <v>237</v>
      </c>
      <c r="F3" s="93" t="s">
        <v>238</v>
      </c>
      <c r="G3" s="92" t="s">
        <v>239</v>
      </c>
      <c r="H3" s="92" t="s">
        <v>240</v>
      </c>
      <c r="I3" s="92" t="s">
        <v>241</v>
      </c>
      <c r="J3" s="92" t="s">
        <v>242</v>
      </c>
      <c r="K3" s="93" t="s">
        <v>25</v>
      </c>
      <c r="L3" s="93" t="s">
        <v>243</v>
      </c>
      <c r="M3" s="93" t="s">
        <v>244</v>
      </c>
      <c r="N3" s="93" t="s">
        <v>245</v>
      </c>
      <c r="O3" s="93" t="s">
        <v>246</v>
      </c>
      <c r="P3" s="93" t="s">
        <v>247</v>
      </c>
      <c r="Q3" s="94" t="s">
        <v>248</v>
      </c>
      <c r="R3" s="94" t="s">
        <v>249</v>
      </c>
      <c r="S3" s="94" t="s">
        <v>235</v>
      </c>
      <c r="T3" s="94" t="s">
        <v>236</v>
      </c>
      <c r="U3" s="94" t="s">
        <v>237</v>
      </c>
      <c r="V3" s="95" t="s">
        <v>238</v>
      </c>
      <c r="W3" s="94" t="s">
        <v>239</v>
      </c>
      <c r="X3" s="94" t="s">
        <v>240</v>
      </c>
      <c r="Y3" s="94" t="s">
        <v>241</v>
      </c>
      <c r="Z3" s="94" t="s">
        <v>250</v>
      </c>
      <c r="AA3" s="95" t="s">
        <v>25</v>
      </c>
      <c r="AB3" s="95" t="s">
        <v>243</v>
      </c>
      <c r="AC3" s="95" t="s">
        <v>251</v>
      </c>
      <c r="AD3" s="95" t="s">
        <v>252</v>
      </c>
      <c r="AE3" s="95" t="s">
        <v>253</v>
      </c>
      <c r="AF3" s="95" t="s">
        <v>254</v>
      </c>
      <c r="AG3" s="96" t="s">
        <v>248</v>
      </c>
      <c r="AH3" s="96" t="s">
        <v>249</v>
      </c>
      <c r="AI3" s="96" t="s">
        <v>235</v>
      </c>
      <c r="AJ3" s="96" t="s">
        <v>236</v>
      </c>
      <c r="AK3" s="96" t="s">
        <v>237</v>
      </c>
      <c r="AL3" s="97" t="s">
        <v>238</v>
      </c>
      <c r="AM3" s="96" t="s">
        <v>239</v>
      </c>
      <c r="AN3" s="96" t="s">
        <v>240</v>
      </c>
      <c r="AO3" s="96" t="s">
        <v>241</v>
      </c>
      <c r="AP3" s="96" t="s">
        <v>250</v>
      </c>
      <c r="AQ3" s="97" t="s">
        <v>25</v>
      </c>
      <c r="AR3" s="97" t="s">
        <v>243</v>
      </c>
      <c r="AS3" s="97" t="s">
        <v>255</v>
      </c>
      <c r="AT3" s="97" t="s">
        <v>256</v>
      </c>
      <c r="AU3" s="97" t="s">
        <v>257</v>
      </c>
      <c r="AV3" s="97" t="s">
        <v>258</v>
      </c>
      <c r="AW3" s="98" t="s">
        <v>248</v>
      </c>
      <c r="AX3" s="98" t="s">
        <v>249</v>
      </c>
      <c r="AY3" s="98" t="s">
        <v>235</v>
      </c>
      <c r="AZ3" s="98" t="s">
        <v>236</v>
      </c>
      <c r="BA3" s="98" t="s">
        <v>237</v>
      </c>
      <c r="BB3" s="99" t="s">
        <v>238</v>
      </c>
      <c r="BC3" s="98" t="s">
        <v>239</v>
      </c>
      <c r="BD3" s="98" t="s">
        <v>240</v>
      </c>
      <c r="BE3" s="98" t="s">
        <v>241</v>
      </c>
      <c r="BF3" s="98" t="s">
        <v>250</v>
      </c>
      <c r="BG3" s="99" t="s">
        <v>25</v>
      </c>
      <c r="BH3" s="99" t="s">
        <v>243</v>
      </c>
      <c r="BI3" s="99" t="s">
        <v>259</v>
      </c>
      <c r="BJ3" s="99" t="s">
        <v>260</v>
      </c>
      <c r="BK3" s="99" t="s">
        <v>261</v>
      </c>
      <c r="BL3" s="99" t="s">
        <v>262</v>
      </c>
      <c r="BM3" s="423"/>
      <c r="BN3" s="423"/>
    </row>
    <row r="4" spans="1:66" ht="132.75" customHeight="1" x14ac:dyDescent="0.25">
      <c r="A4" s="100"/>
      <c r="B4" s="100"/>
      <c r="C4" s="100"/>
      <c r="D4" s="100"/>
      <c r="E4" s="100"/>
      <c r="F4" s="100"/>
      <c r="G4" s="100"/>
      <c r="H4" s="100"/>
      <c r="I4" s="100"/>
      <c r="J4" s="100"/>
      <c r="K4" s="100"/>
      <c r="L4" s="100"/>
      <c r="M4" s="100"/>
      <c r="N4" s="100"/>
      <c r="O4" s="100"/>
      <c r="P4" s="100"/>
      <c r="Q4" s="101"/>
      <c r="R4" s="101"/>
      <c r="S4" s="101"/>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BM1:BM3"/>
    <mergeCell ref="BN1:BN3"/>
    <mergeCell ref="A2:L2"/>
    <mergeCell ref="BI2:BL2"/>
    <mergeCell ref="AW2:BH2"/>
    <mergeCell ref="A1:P1"/>
    <mergeCell ref="Q1:AF1"/>
    <mergeCell ref="AG1:AV1"/>
    <mergeCell ref="AW1:BL1"/>
    <mergeCell ref="M2:P2"/>
    <mergeCell ref="Q2:AB2"/>
    <mergeCell ref="AC2:AF2"/>
    <mergeCell ref="AG2:AR2"/>
    <mergeCell ref="AS2:AV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1000"/>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29.42578125" customWidth="1"/>
    <col min="2" max="2" width="35.7109375" customWidth="1"/>
    <col min="3" max="3" width="30.85546875" customWidth="1"/>
    <col min="4" max="4" width="33.5703125" customWidth="1"/>
    <col min="5" max="11" width="30.85546875" customWidth="1"/>
    <col min="12" max="12" width="37.85546875" customWidth="1"/>
    <col min="13" max="13" width="61.7109375" customWidth="1"/>
    <col min="14" max="14" width="27.5703125" customWidth="1"/>
    <col min="15" max="15" width="37.140625" customWidth="1"/>
    <col min="16" max="16" width="32.7109375" customWidth="1"/>
    <col min="17" max="18" width="28.140625" customWidth="1"/>
    <col min="19" max="19" width="40.140625" customWidth="1"/>
    <col min="20" max="22" width="38.7109375" customWidth="1"/>
    <col min="23" max="23" width="43.85546875" customWidth="1"/>
    <col min="24" max="24" width="54.7109375" customWidth="1"/>
    <col min="25" max="25" width="56" customWidth="1"/>
    <col min="26" max="26" width="46.42578125" customWidth="1"/>
    <col min="27" max="27" width="49.5703125" customWidth="1"/>
    <col min="28" max="28" width="39.28515625" customWidth="1"/>
    <col min="29" max="29" width="61.85546875" customWidth="1"/>
    <col min="30" max="30" width="38" customWidth="1"/>
    <col min="31" max="31" width="42.42578125" customWidth="1"/>
    <col min="32" max="32" width="48.7109375" customWidth="1"/>
    <col min="33" max="33" width="50.140625" customWidth="1"/>
    <col min="34" max="34" width="45.42578125" customWidth="1"/>
    <col min="35" max="35" width="47.28515625" customWidth="1"/>
    <col min="36" max="36" width="41.7109375" customWidth="1"/>
    <col min="37" max="37" width="45" customWidth="1"/>
    <col min="38" max="38" width="43.42578125" customWidth="1"/>
    <col min="39" max="39" width="65.7109375" customWidth="1"/>
    <col min="40" max="40" width="35.28515625" customWidth="1"/>
    <col min="41" max="41" width="44.42578125" customWidth="1"/>
    <col min="42" max="42" width="40.5703125" customWidth="1"/>
    <col min="43" max="43" width="51.5703125" customWidth="1"/>
    <col min="44" max="44" width="44.42578125" customWidth="1"/>
    <col min="45" max="45" width="49.42578125" customWidth="1"/>
    <col min="46" max="46" width="46.42578125" customWidth="1"/>
    <col min="47" max="47" width="47.7109375" customWidth="1"/>
    <col min="48" max="48" width="49.140625" customWidth="1"/>
    <col min="49" max="49" width="61.28515625" customWidth="1"/>
    <col min="50" max="50" width="33.140625" customWidth="1"/>
    <col min="51" max="51" width="31.85546875" customWidth="1"/>
    <col min="52" max="52" width="49.140625" customWidth="1"/>
    <col min="53" max="53" width="47.85546875" customWidth="1"/>
    <col min="54" max="54" width="44.42578125" customWidth="1"/>
    <col min="55" max="55" width="44" customWidth="1"/>
    <col min="56" max="56" width="48.42578125" customWidth="1"/>
    <col min="57" max="57" width="48.140625" customWidth="1"/>
    <col min="58" max="58" width="44.42578125" customWidth="1"/>
    <col min="59" max="59" width="61.5703125" customWidth="1"/>
    <col min="60" max="60" width="59.28515625" customWidth="1"/>
    <col min="61" max="61" width="43.5703125" customWidth="1"/>
    <col min="62" max="62" width="34.42578125" customWidth="1"/>
    <col min="63" max="63" width="42" customWidth="1"/>
    <col min="64" max="83" width="10.7109375" customWidth="1"/>
  </cols>
  <sheetData>
    <row r="1" spans="1:83" ht="30" customHeight="1" x14ac:dyDescent="0.25">
      <c r="A1" s="434" t="s">
        <v>263</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row>
    <row r="2" spans="1:83" ht="30" customHeight="1" x14ac:dyDescent="0.3">
      <c r="A2" s="436" t="s">
        <v>264</v>
      </c>
      <c r="B2" s="418"/>
      <c r="C2" s="418"/>
      <c r="D2" s="418"/>
      <c r="E2" s="418"/>
      <c r="F2" s="418"/>
      <c r="G2" s="418"/>
      <c r="H2" s="418"/>
      <c r="I2" s="418"/>
      <c r="J2" s="418"/>
      <c r="K2" s="418"/>
      <c r="L2" s="418"/>
      <c r="M2" s="418"/>
      <c r="N2" s="418"/>
      <c r="O2" s="418"/>
      <c r="P2" s="418"/>
      <c r="Q2" s="418"/>
      <c r="R2" s="418"/>
      <c r="S2" s="419"/>
      <c r="T2" s="437" t="s">
        <v>265</v>
      </c>
      <c r="U2" s="418"/>
      <c r="V2" s="418"/>
      <c r="W2" s="418"/>
      <c r="X2" s="418"/>
      <c r="Y2" s="418"/>
      <c r="Z2" s="418"/>
      <c r="AA2" s="418"/>
      <c r="AB2" s="418"/>
      <c r="AC2" s="419"/>
      <c r="AD2" s="438" t="s">
        <v>266</v>
      </c>
      <c r="AE2" s="418"/>
      <c r="AF2" s="418"/>
      <c r="AG2" s="418"/>
      <c r="AH2" s="418"/>
      <c r="AI2" s="418"/>
      <c r="AJ2" s="418"/>
      <c r="AK2" s="418"/>
      <c r="AL2" s="418"/>
      <c r="AM2" s="419"/>
      <c r="AN2" s="439" t="s">
        <v>267</v>
      </c>
      <c r="AO2" s="418"/>
      <c r="AP2" s="418"/>
      <c r="AQ2" s="418"/>
      <c r="AR2" s="418"/>
      <c r="AS2" s="418"/>
      <c r="AT2" s="418"/>
      <c r="AU2" s="418"/>
      <c r="AV2" s="418"/>
      <c r="AW2" s="419"/>
      <c r="AX2" s="440" t="s">
        <v>268</v>
      </c>
      <c r="AY2" s="418"/>
      <c r="AZ2" s="418"/>
      <c r="BA2" s="418"/>
      <c r="BB2" s="418"/>
      <c r="BC2" s="418"/>
      <c r="BD2" s="418"/>
      <c r="BE2" s="418"/>
      <c r="BF2" s="418"/>
      <c r="BG2" s="419"/>
      <c r="BH2" s="433" t="s">
        <v>269</v>
      </c>
      <c r="BI2" s="432" t="s">
        <v>270</v>
      </c>
      <c r="BJ2" s="433" t="s">
        <v>271</v>
      </c>
      <c r="BK2" s="433" t="s">
        <v>272</v>
      </c>
    </row>
    <row r="3" spans="1:83" ht="86.25" customHeight="1" x14ac:dyDescent="0.25">
      <c r="A3" s="103" t="s">
        <v>2</v>
      </c>
      <c r="B3" s="103" t="s">
        <v>3</v>
      </c>
      <c r="C3" s="103" t="s">
        <v>4</v>
      </c>
      <c r="D3" s="104" t="s">
        <v>5</v>
      </c>
      <c r="E3" s="104" t="s">
        <v>6</v>
      </c>
      <c r="F3" s="104" t="s">
        <v>7</v>
      </c>
      <c r="G3" s="104" t="s">
        <v>8</v>
      </c>
      <c r="H3" s="104" t="s">
        <v>9</v>
      </c>
      <c r="I3" s="104" t="s">
        <v>10</v>
      </c>
      <c r="J3" s="104" t="s">
        <v>11</v>
      </c>
      <c r="K3" s="104" t="s">
        <v>12</v>
      </c>
      <c r="L3" s="104" t="s">
        <v>13</v>
      </c>
      <c r="M3" s="104" t="s">
        <v>25</v>
      </c>
      <c r="N3" s="104" t="s">
        <v>273</v>
      </c>
      <c r="O3" s="104" t="s">
        <v>274</v>
      </c>
      <c r="P3" s="104" t="s">
        <v>275</v>
      </c>
      <c r="Q3" s="104" t="s">
        <v>276</v>
      </c>
      <c r="R3" s="104" t="s">
        <v>277</v>
      </c>
      <c r="S3" s="104" t="s">
        <v>278</v>
      </c>
      <c r="T3" s="105" t="s">
        <v>279</v>
      </c>
      <c r="U3" s="106" t="s">
        <v>280</v>
      </c>
      <c r="V3" s="106" t="s">
        <v>281</v>
      </c>
      <c r="W3" s="105" t="s">
        <v>282</v>
      </c>
      <c r="X3" s="105" t="s">
        <v>283</v>
      </c>
      <c r="Y3" s="105" t="s">
        <v>284</v>
      </c>
      <c r="Z3" s="105" t="s">
        <v>285</v>
      </c>
      <c r="AA3" s="105" t="s">
        <v>286</v>
      </c>
      <c r="AB3" s="105" t="s">
        <v>287</v>
      </c>
      <c r="AC3" s="105" t="s">
        <v>288</v>
      </c>
      <c r="AD3" s="107" t="s">
        <v>289</v>
      </c>
      <c r="AE3" s="108" t="s">
        <v>290</v>
      </c>
      <c r="AF3" s="108" t="s">
        <v>291</v>
      </c>
      <c r="AG3" s="107" t="s">
        <v>292</v>
      </c>
      <c r="AH3" s="107" t="s">
        <v>293</v>
      </c>
      <c r="AI3" s="107" t="s">
        <v>294</v>
      </c>
      <c r="AJ3" s="107" t="s">
        <v>295</v>
      </c>
      <c r="AK3" s="107" t="s">
        <v>296</v>
      </c>
      <c r="AL3" s="107" t="s">
        <v>297</v>
      </c>
      <c r="AM3" s="107" t="s">
        <v>298</v>
      </c>
      <c r="AN3" s="109" t="s">
        <v>299</v>
      </c>
      <c r="AO3" s="2" t="s">
        <v>300</v>
      </c>
      <c r="AP3" s="2" t="s">
        <v>301</v>
      </c>
      <c r="AQ3" s="109" t="s">
        <v>302</v>
      </c>
      <c r="AR3" s="109" t="s">
        <v>303</v>
      </c>
      <c r="AS3" s="109" t="s">
        <v>304</v>
      </c>
      <c r="AT3" s="109" t="s">
        <v>305</v>
      </c>
      <c r="AU3" s="109" t="s">
        <v>306</v>
      </c>
      <c r="AV3" s="109" t="s">
        <v>307</v>
      </c>
      <c r="AW3" s="109" t="s">
        <v>308</v>
      </c>
      <c r="AX3" s="110" t="s">
        <v>309</v>
      </c>
      <c r="AY3" s="3" t="s">
        <v>310</v>
      </c>
      <c r="AZ3" s="3" t="s">
        <v>311</v>
      </c>
      <c r="BA3" s="110" t="s">
        <v>312</v>
      </c>
      <c r="BB3" s="110" t="s">
        <v>313</v>
      </c>
      <c r="BC3" s="110" t="s">
        <v>314</v>
      </c>
      <c r="BD3" s="110" t="s">
        <v>315</v>
      </c>
      <c r="BE3" s="110" t="s">
        <v>316</v>
      </c>
      <c r="BF3" s="110" t="s">
        <v>317</v>
      </c>
      <c r="BG3" s="110" t="s">
        <v>318</v>
      </c>
      <c r="BH3" s="423"/>
      <c r="BI3" s="423"/>
      <c r="BJ3" s="423"/>
      <c r="BK3" s="423"/>
      <c r="BL3" s="111"/>
      <c r="BM3" s="111"/>
      <c r="BN3" s="111"/>
      <c r="BO3" s="111"/>
      <c r="BP3" s="111"/>
      <c r="BQ3" s="111"/>
      <c r="BR3" s="111"/>
      <c r="BS3" s="111"/>
      <c r="BT3" s="111"/>
      <c r="BU3" s="111"/>
      <c r="BV3" s="111"/>
      <c r="BW3" s="111"/>
      <c r="BX3" s="111"/>
      <c r="BY3" s="111"/>
      <c r="BZ3" s="111"/>
      <c r="CA3" s="111"/>
      <c r="CB3" s="111"/>
      <c r="CC3" s="111"/>
      <c r="CD3" s="111"/>
      <c r="CE3" s="111"/>
    </row>
    <row r="4" spans="1:83" ht="15.75" x14ac:dyDescent="0.25">
      <c r="A4" s="112" t="s">
        <v>47</v>
      </c>
      <c r="B4" s="112" t="s">
        <v>48</v>
      </c>
      <c r="C4" s="112" t="s">
        <v>49</v>
      </c>
      <c r="D4" s="112"/>
      <c r="E4" s="112"/>
      <c r="F4" s="112"/>
      <c r="G4" s="112"/>
      <c r="H4" s="112"/>
      <c r="I4" s="112"/>
      <c r="J4" s="112"/>
      <c r="K4" s="112"/>
      <c r="L4" s="112"/>
      <c r="M4" s="112"/>
      <c r="N4" s="113"/>
      <c r="O4" s="112"/>
      <c r="P4" s="112"/>
      <c r="Q4" s="112"/>
      <c r="R4" s="112"/>
      <c r="S4" s="112"/>
      <c r="T4" s="114">
        <v>0</v>
      </c>
      <c r="U4" s="114">
        <v>0</v>
      </c>
      <c r="V4" s="115" t="e">
        <f t="shared" ref="V4:V108" si="0">(U4/T4)</f>
        <v>#DIV/0!</v>
      </c>
      <c r="W4" s="115">
        <v>0</v>
      </c>
      <c r="X4" s="115">
        <v>0</v>
      </c>
      <c r="Y4" s="115">
        <v>0</v>
      </c>
      <c r="Z4" s="115">
        <v>0</v>
      </c>
      <c r="AA4" s="115">
        <v>0</v>
      </c>
      <c r="AB4" s="115">
        <v>0</v>
      </c>
      <c r="AC4" s="115">
        <f t="shared" ref="AC4:AC108" si="1">SUM(W4:AB4)/5</f>
        <v>0</v>
      </c>
      <c r="AD4" s="116">
        <v>0</v>
      </c>
      <c r="AE4" s="116">
        <v>0</v>
      </c>
      <c r="AF4" s="115" t="e">
        <f t="shared" ref="AF4:AF108" si="2">(AE4/AD4)</f>
        <v>#DIV/0!</v>
      </c>
      <c r="AG4" s="115">
        <v>0</v>
      </c>
      <c r="AH4" s="115">
        <v>0</v>
      </c>
      <c r="AI4" s="115">
        <v>0</v>
      </c>
      <c r="AJ4" s="115">
        <v>0</v>
      </c>
      <c r="AK4" s="115">
        <v>0</v>
      </c>
      <c r="AL4" s="115">
        <v>0</v>
      </c>
      <c r="AM4" s="115">
        <f t="shared" ref="AM4:AM108" si="3">SUM(AG4:AL4)/5</f>
        <v>0</v>
      </c>
      <c r="AN4" s="116">
        <v>0</v>
      </c>
      <c r="AO4" s="116">
        <v>0</v>
      </c>
      <c r="AP4" s="115" t="e">
        <f t="shared" ref="AP4:AP108" si="4">(AO4/AN4)</f>
        <v>#DIV/0!</v>
      </c>
      <c r="AQ4" s="115">
        <v>0</v>
      </c>
      <c r="AR4" s="115">
        <v>0</v>
      </c>
      <c r="AS4" s="115">
        <v>0</v>
      </c>
      <c r="AT4" s="115">
        <v>0</v>
      </c>
      <c r="AU4" s="115">
        <v>0</v>
      </c>
      <c r="AV4" s="115">
        <v>0</v>
      </c>
      <c r="AW4" s="115">
        <f t="shared" ref="AW4:AW108" si="5">SUM(AQ4:AV4)/5</f>
        <v>0</v>
      </c>
      <c r="AX4" s="116">
        <v>0</v>
      </c>
      <c r="AY4" s="116">
        <v>0</v>
      </c>
      <c r="AZ4" s="115" t="e">
        <f t="shared" ref="AZ4:AZ108" si="6">(AY4/AX4)</f>
        <v>#DIV/0!</v>
      </c>
      <c r="BA4" s="115">
        <v>0</v>
      </c>
      <c r="BB4" s="115">
        <v>0</v>
      </c>
      <c r="BC4" s="115">
        <v>0</v>
      </c>
      <c r="BD4" s="115">
        <v>0</v>
      </c>
      <c r="BE4" s="115">
        <v>0</v>
      </c>
      <c r="BF4" s="115">
        <v>0</v>
      </c>
      <c r="BG4" s="115">
        <f t="shared" ref="BG4:BG108" si="7">SUM(BA4:BF4)/5</f>
        <v>0</v>
      </c>
      <c r="BH4" s="117">
        <f t="shared" ref="BH4:BH108" si="8">(AC4+AM4+AW4+BG4)/4</f>
        <v>0</v>
      </c>
      <c r="BI4" s="118">
        <f t="shared" ref="BI4:BJ4" si="9">(T4+AD4+AN4+AX4)</f>
        <v>0</v>
      </c>
      <c r="BJ4" s="118">
        <f t="shared" si="9"/>
        <v>0</v>
      </c>
      <c r="BK4" s="117" t="e">
        <f t="shared" ref="BK4:BK108" si="10">(BJ4/BI4)</f>
        <v>#DIV/0!</v>
      </c>
      <c r="BL4" s="102"/>
      <c r="BM4" s="102"/>
      <c r="BN4" s="102"/>
      <c r="BO4" s="102"/>
      <c r="BP4" s="102"/>
      <c r="BQ4" s="102"/>
      <c r="BR4" s="102"/>
      <c r="BS4" s="102"/>
      <c r="BT4" s="102"/>
      <c r="BU4" s="102"/>
      <c r="BV4" s="102"/>
      <c r="BW4" s="102"/>
      <c r="BX4" s="102"/>
      <c r="BY4" s="102"/>
      <c r="BZ4" s="119"/>
      <c r="CA4" s="119"/>
      <c r="CB4" s="119"/>
      <c r="CC4" s="119"/>
      <c r="CD4" s="119"/>
      <c r="CE4" s="119"/>
    </row>
    <row r="5" spans="1:83" ht="15.75" x14ac:dyDescent="0.25">
      <c r="A5" s="112" t="s">
        <v>47</v>
      </c>
      <c r="B5" s="112" t="s">
        <v>48</v>
      </c>
      <c r="C5" s="112" t="s">
        <v>52</v>
      </c>
      <c r="D5" s="112"/>
      <c r="E5" s="112"/>
      <c r="F5" s="112"/>
      <c r="G5" s="112"/>
      <c r="H5" s="112"/>
      <c r="I5" s="112"/>
      <c r="J5" s="112"/>
      <c r="K5" s="112"/>
      <c r="L5" s="112"/>
      <c r="M5" s="112"/>
      <c r="N5" s="113"/>
      <c r="O5" s="112"/>
      <c r="P5" s="112"/>
      <c r="Q5" s="112"/>
      <c r="R5" s="112"/>
      <c r="S5" s="112"/>
      <c r="T5" s="114">
        <v>0</v>
      </c>
      <c r="U5" s="114">
        <v>0</v>
      </c>
      <c r="V5" s="115" t="e">
        <f t="shared" si="0"/>
        <v>#DIV/0!</v>
      </c>
      <c r="W5" s="115">
        <v>0</v>
      </c>
      <c r="X5" s="115">
        <v>0</v>
      </c>
      <c r="Y5" s="115">
        <v>0</v>
      </c>
      <c r="Z5" s="115">
        <v>0</v>
      </c>
      <c r="AA5" s="115">
        <v>0</v>
      </c>
      <c r="AB5" s="115">
        <v>0</v>
      </c>
      <c r="AC5" s="115">
        <f t="shared" si="1"/>
        <v>0</v>
      </c>
      <c r="AD5" s="116">
        <v>0</v>
      </c>
      <c r="AE5" s="116">
        <v>0</v>
      </c>
      <c r="AF5" s="115" t="e">
        <f t="shared" si="2"/>
        <v>#DIV/0!</v>
      </c>
      <c r="AG5" s="115">
        <v>0</v>
      </c>
      <c r="AH5" s="115">
        <v>0</v>
      </c>
      <c r="AI5" s="115">
        <v>0</v>
      </c>
      <c r="AJ5" s="115">
        <v>0</v>
      </c>
      <c r="AK5" s="115">
        <v>0</v>
      </c>
      <c r="AL5" s="115">
        <v>0</v>
      </c>
      <c r="AM5" s="115">
        <f t="shared" si="3"/>
        <v>0</v>
      </c>
      <c r="AN5" s="116">
        <v>0</v>
      </c>
      <c r="AO5" s="116">
        <v>0</v>
      </c>
      <c r="AP5" s="115" t="e">
        <f t="shared" si="4"/>
        <v>#DIV/0!</v>
      </c>
      <c r="AQ5" s="115">
        <v>0</v>
      </c>
      <c r="AR5" s="115">
        <v>0</v>
      </c>
      <c r="AS5" s="115">
        <v>0</v>
      </c>
      <c r="AT5" s="115">
        <v>0</v>
      </c>
      <c r="AU5" s="115">
        <v>0</v>
      </c>
      <c r="AV5" s="115">
        <v>0</v>
      </c>
      <c r="AW5" s="115">
        <f t="shared" si="5"/>
        <v>0</v>
      </c>
      <c r="AX5" s="116">
        <v>0</v>
      </c>
      <c r="AY5" s="116">
        <v>0</v>
      </c>
      <c r="AZ5" s="115" t="e">
        <f t="shared" si="6"/>
        <v>#DIV/0!</v>
      </c>
      <c r="BA5" s="115">
        <v>0</v>
      </c>
      <c r="BB5" s="115">
        <v>0</v>
      </c>
      <c r="BC5" s="115">
        <v>0</v>
      </c>
      <c r="BD5" s="115">
        <v>0</v>
      </c>
      <c r="BE5" s="115">
        <v>0</v>
      </c>
      <c r="BF5" s="115">
        <v>0</v>
      </c>
      <c r="BG5" s="115">
        <f t="shared" si="7"/>
        <v>0</v>
      </c>
      <c r="BH5" s="117">
        <f t="shared" si="8"/>
        <v>0</v>
      </c>
      <c r="BI5" s="118">
        <f t="shared" ref="BI5:BJ5" si="11">(T5+AD5+AN5+AX5)</f>
        <v>0</v>
      </c>
      <c r="BJ5" s="118">
        <f t="shared" si="11"/>
        <v>0</v>
      </c>
      <c r="BK5" s="117" t="e">
        <f t="shared" si="10"/>
        <v>#DIV/0!</v>
      </c>
      <c r="BL5" s="102"/>
      <c r="BM5" s="102"/>
      <c r="BN5" s="102"/>
      <c r="BO5" s="102"/>
      <c r="BP5" s="102"/>
      <c r="BQ5" s="102"/>
      <c r="BR5" s="102"/>
      <c r="BS5" s="102"/>
      <c r="BT5" s="102"/>
      <c r="BU5" s="102"/>
      <c r="BV5" s="102"/>
      <c r="BW5" s="102"/>
      <c r="BX5" s="102"/>
      <c r="BY5" s="102"/>
      <c r="BZ5" s="119"/>
      <c r="CA5" s="119"/>
      <c r="CB5" s="119"/>
      <c r="CC5" s="119"/>
      <c r="CD5" s="119"/>
      <c r="CE5" s="119"/>
    </row>
    <row r="6" spans="1:83" ht="15.75" x14ac:dyDescent="0.25">
      <c r="A6" s="112" t="s">
        <v>47</v>
      </c>
      <c r="B6" s="112" t="s">
        <v>48</v>
      </c>
      <c r="C6" s="112" t="s">
        <v>53</v>
      </c>
      <c r="D6" s="112"/>
      <c r="E6" s="112"/>
      <c r="F6" s="112"/>
      <c r="G6" s="112"/>
      <c r="H6" s="112"/>
      <c r="I6" s="112"/>
      <c r="J6" s="112"/>
      <c r="K6" s="112"/>
      <c r="L6" s="112"/>
      <c r="M6" s="112"/>
      <c r="N6" s="113"/>
      <c r="O6" s="112"/>
      <c r="P6" s="112"/>
      <c r="Q6" s="112"/>
      <c r="R6" s="112"/>
      <c r="S6" s="112"/>
      <c r="T6" s="114">
        <v>0</v>
      </c>
      <c r="U6" s="114">
        <v>0</v>
      </c>
      <c r="V6" s="115" t="e">
        <f t="shared" si="0"/>
        <v>#DIV/0!</v>
      </c>
      <c r="W6" s="115">
        <v>0</v>
      </c>
      <c r="X6" s="115">
        <v>0</v>
      </c>
      <c r="Y6" s="115">
        <v>0</v>
      </c>
      <c r="Z6" s="115">
        <v>0</v>
      </c>
      <c r="AA6" s="115">
        <v>0</v>
      </c>
      <c r="AB6" s="115">
        <v>0</v>
      </c>
      <c r="AC6" s="115">
        <f t="shared" si="1"/>
        <v>0</v>
      </c>
      <c r="AD6" s="116">
        <v>0</v>
      </c>
      <c r="AE6" s="116">
        <v>0</v>
      </c>
      <c r="AF6" s="115" t="e">
        <f t="shared" si="2"/>
        <v>#DIV/0!</v>
      </c>
      <c r="AG6" s="115">
        <v>0</v>
      </c>
      <c r="AH6" s="115">
        <v>0</v>
      </c>
      <c r="AI6" s="115">
        <v>0</v>
      </c>
      <c r="AJ6" s="115">
        <v>0</v>
      </c>
      <c r="AK6" s="115">
        <v>0</v>
      </c>
      <c r="AL6" s="115">
        <v>0</v>
      </c>
      <c r="AM6" s="115">
        <f t="shared" si="3"/>
        <v>0</v>
      </c>
      <c r="AN6" s="116">
        <v>0</v>
      </c>
      <c r="AO6" s="116">
        <v>0</v>
      </c>
      <c r="AP6" s="115" t="e">
        <f t="shared" si="4"/>
        <v>#DIV/0!</v>
      </c>
      <c r="AQ6" s="115">
        <v>0</v>
      </c>
      <c r="AR6" s="115">
        <v>0</v>
      </c>
      <c r="AS6" s="115">
        <v>0</v>
      </c>
      <c r="AT6" s="115">
        <v>0</v>
      </c>
      <c r="AU6" s="115">
        <v>0</v>
      </c>
      <c r="AV6" s="115">
        <v>0</v>
      </c>
      <c r="AW6" s="115">
        <f t="shared" si="5"/>
        <v>0</v>
      </c>
      <c r="AX6" s="116">
        <v>0</v>
      </c>
      <c r="AY6" s="116">
        <v>0</v>
      </c>
      <c r="AZ6" s="115" t="e">
        <f t="shared" si="6"/>
        <v>#DIV/0!</v>
      </c>
      <c r="BA6" s="115">
        <v>0</v>
      </c>
      <c r="BB6" s="115">
        <v>0</v>
      </c>
      <c r="BC6" s="115">
        <v>0</v>
      </c>
      <c r="BD6" s="115">
        <v>0</v>
      </c>
      <c r="BE6" s="115">
        <v>0</v>
      </c>
      <c r="BF6" s="115">
        <v>0</v>
      </c>
      <c r="BG6" s="115">
        <f t="shared" si="7"/>
        <v>0</v>
      </c>
      <c r="BH6" s="117">
        <f t="shared" si="8"/>
        <v>0</v>
      </c>
      <c r="BI6" s="118">
        <f t="shared" ref="BI6:BJ6" si="12">(T6+AD6+AN6+AX6)</f>
        <v>0</v>
      </c>
      <c r="BJ6" s="118">
        <f t="shared" si="12"/>
        <v>0</v>
      </c>
      <c r="BK6" s="117" t="e">
        <f t="shared" si="10"/>
        <v>#DIV/0!</v>
      </c>
      <c r="BL6" s="102"/>
      <c r="BM6" s="102"/>
      <c r="BN6" s="102"/>
      <c r="BO6" s="102"/>
      <c r="BP6" s="102"/>
      <c r="BQ6" s="102"/>
      <c r="BR6" s="102"/>
      <c r="BS6" s="102"/>
      <c r="BT6" s="102"/>
      <c r="BU6" s="102"/>
      <c r="BV6" s="102"/>
      <c r="BW6" s="102"/>
      <c r="BX6" s="102"/>
      <c r="BY6" s="102"/>
      <c r="BZ6" s="119"/>
      <c r="CA6" s="119"/>
      <c r="CB6" s="119"/>
      <c r="CC6" s="119"/>
      <c r="CD6" s="119"/>
      <c r="CE6" s="119"/>
    </row>
    <row r="7" spans="1:83" ht="15.75" x14ac:dyDescent="0.25">
      <c r="A7" s="112" t="s">
        <v>47</v>
      </c>
      <c r="B7" s="112" t="s">
        <v>48</v>
      </c>
      <c r="C7" s="112" t="s">
        <v>54</v>
      </c>
      <c r="D7" s="112"/>
      <c r="E7" s="112"/>
      <c r="F7" s="112"/>
      <c r="G7" s="112"/>
      <c r="H7" s="112"/>
      <c r="I7" s="112"/>
      <c r="J7" s="112"/>
      <c r="K7" s="112"/>
      <c r="L7" s="112"/>
      <c r="M7" s="112"/>
      <c r="N7" s="113"/>
      <c r="O7" s="112"/>
      <c r="P7" s="112"/>
      <c r="Q7" s="112"/>
      <c r="R7" s="112"/>
      <c r="S7" s="112"/>
      <c r="T7" s="114">
        <v>0</v>
      </c>
      <c r="U7" s="114">
        <v>0</v>
      </c>
      <c r="V7" s="115" t="e">
        <f t="shared" si="0"/>
        <v>#DIV/0!</v>
      </c>
      <c r="W7" s="115">
        <v>0</v>
      </c>
      <c r="X7" s="115">
        <v>0</v>
      </c>
      <c r="Y7" s="115">
        <v>0</v>
      </c>
      <c r="Z7" s="115">
        <v>0</v>
      </c>
      <c r="AA7" s="115">
        <v>0</v>
      </c>
      <c r="AB7" s="115">
        <v>0</v>
      </c>
      <c r="AC7" s="115">
        <f t="shared" si="1"/>
        <v>0</v>
      </c>
      <c r="AD7" s="116">
        <v>0</v>
      </c>
      <c r="AE7" s="116">
        <v>0</v>
      </c>
      <c r="AF7" s="115" t="e">
        <f t="shared" si="2"/>
        <v>#DIV/0!</v>
      </c>
      <c r="AG7" s="115">
        <v>0</v>
      </c>
      <c r="AH7" s="115">
        <v>0</v>
      </c>
      <c r="AI7" s="115">
        <v>0</v>
      </c>
      <c r="AJ7" s="115">
        <v>0</v>
      </c>
      <c r="AK7" s="115">
        <v>0</v>
      </c>
      <c r="AL7" s="115">
        <v>0</v>
      </c>
      <c r="AM7" s="115">
        <f t="shared" si="3"/>
        <v>0</v>
      </c>
      <c r="AN7" s="116">
        <v>0</v>
      </c>
      <c r="AO7" s="116">
        <v>0</v>
      </c>
      <c r="AP7" s="115" t="e">
        <f t="shared" si="4"/>
        <v>#DIV/0!</v>
      </c>
      <c r="AQ7" s="115">
        <v>0</v>
      </c>
      <c r="AR7" s="115">
        <v>0</v>
      </c>
      <c r="AS7" s="115">
        <v>0</v>
      </c>
      <c r="AT7" s="115">
        <v>0</v>
      </c>
      <c r="AU7" s="115">
        <v>0</v>
      </c>
      <c r="AV7" s="115">
        <v>0</v>
      </c>
      <c r="AW7" s="115">
        <f t="shared" si="5"/>
        <v>0</v>
      </c>
      <c r="AX7" s="116">
        <v>0</v>
      </c>
      <c r="AY7" s="116">
        <v>0</v>
      </c>
      <c r="AZ7" s="115" t="e">
        <f t="shared" si="6"/>
        <v>#DIV/0!</v>
      </c>
      <c r="BA7" s="115">
        <v>0</v>
      </c>
      <c r="BB7" s="115">
        <v>0</v>
      </c>
      <c r="BC7" s="115">
        <v>0</v>
      </c>
      <c r="BD7" s="115">
        <v>0</v>
      </c>
      <c r="BE7" s="115">
        <v>0</v>
      </c>
      <c r="BF7" s="115">
        <v>0</v>
      </c>
      <c r="BG7" s="115">
        <f t="shared" si="7"/>
        <v>0</v>
      </c>
      <c r="BH7" s="117">
        <f t="shared" si="8"/>
        <v>0</v>
      </c>
      <c r="BI7" s="118">
        <f t="shared" ref="BI7:BJ7" si="13">(T7+AD7+AN7+AX7)</f>
        <v>0</v>
      </c>
      <c r="BJ7" s="118">
        <f t="shared" si="13"/>
        <v>0</v>
      </c>
      <c r="BK7" s="117" t="e">
        <f t="shared" si="10"/>
        <v>#DIV/0!</v>
      </c>
      <c r="BL7" s="102"/>
      <c r="BM7" s="102"/>
      <c r="BN7" s="102"/>
      <c r="BO7" s="102"/>
      <c r="BP7" s="102"/>
      <c r="BQ7" s="102"/>
      <c r="BR7" s="102"/>
      <c r="BS7" s="102"/>
      <c r="BT7" s="102"/>
      <c r="BU7" s="102"/>
      <c r="BV7" s="102"/>
      <c r="BW7" s="102"/>
      <c r="BX7" s="102"/>
      <c r="BY7" s="102"/>
      <c r="BZ7" s="119"/>
      <c r="CA7" s="119"/>
      <c r="CB7" s="119"/>
      <c r="CC7" s="119"/>
      <c r="CD7" s="119"/>
      <c r="CE7" s="119"/>
    </row>
    <row r="8" spans="1:83" ht="15.75" x14ac:dyDescent="0.25">
      <c r="A8" s="112" t="s">
        <v>47</v>
      </c>
      <c r="B8" s="112" t="s">
        <v>48</v>
      </c>
      <c r="C8" s="112" t="s">
        <v>55</v>
      </c>
      <c r="D8" s="112"/>
      <c r="E8" s="112"/>
      <c r="F8" s="112"/>
      <c r="G8" s="112"/>
      <c r="H8" s="112"/>
      <c r="I8" s="112"/>
      <c r="J8" s="112"/>
      <c r="K8" s="112"/>
      <c r="L8" s="112"/>
      <c r="M8" s="112"/>
      <c r="N8" s="113"/>
      <c r="O8" s="112"/>
      <c r="P8" s="112"/>
      <c r="Q8" s="112"/>
      <c r="R8" s="112"/>
      <c r="S8" s="112"/>
      <c r="T8" s="114">
        <v>0</v>
      </c>
      <c r="U8" s="114">
        <v>0</v>
      </c>
      <c r="V8" s="115" t="e">
        <f t="shared" si="0"/>
        <v>#DIV/0!</v>
      </c>
      <c r="W8" s="115">
        <v>0</v>
      </c>
      <c r="X8" s="115">
        <v>0</v>
      </c>
      <c r="Y8" s="115">
        <v>0</v>
      </c>
      <c r="Z8" s="115">
        <v>0</v>
      </c>
      <c r="AA8" s="115">
        <v>0</v>
      </c>
      <c r="AB8" s="115">
        <v>0</v>
      </c>
      <c r="AC8" s="115">
        <f t="shared" si="1"/>
        <v>0</v>
      </c>
      <c r="AD8" s="116">
        <v>0</v>
      </c>
      <c r="AE8" s="116">
        <v>0</v>
      </c>
      <c r="AF8" s="115" t="e">
        <f t="shared" si="2"/>
        <v>#DIV/0!</v>
      </c>
      <c r="AG8" s="115">
        <v>0</v>
      </c>
      <c r="AH8" s="115">
        <v>0</v>
      </c>
      <c r="AI8" s="115">
        <v>0</v>
      </c>
      <c r="AJ8" s="115">
        <v>0</v>
      </c>
      <c r="AK8" s="115">
        <v>0</v>
      </c>
      <c r="AL8" s="115">
        <v>0</v>
      </c>
      <c r="AM8" s="115">
        <f t="shared" si="3"/>
        <v>0</v>
      </c>
      <c r="AN8" s="116">
        <v>0</v>
      </c>
      <c r="AO8" s="116">
        <v>0</v>
      </c>
      <c r="AP8" s="115" t="e">
        <f t="shared" si="4"/>
        <v>#DIV/0!</v>
      </c>
      <c r="AQ8" s="115">
        <v>0</v>
      </c>
      <c r="AR8" s="115">
        <v>0</v>
      </c>
      <c r="AS8" s="115">
        <v>0</v>
      </c>
      <c r="AT8" s="115">
        <v>0</v>
      </c>
      <c r="AU8" s="115">
        <v>0</v>
      </c>
      <c r="AV8" s="115">
        <v>0</v>
      </c>
      <c r="AW8" s="115">
        <f t="shared" si="5"/>
        <v>0</v>
      </c>
      <c r="AX8" s="116">
        <v>0</v>
      </c>
      <c r="AY8" s="116">
        <v>0</v>
      </c>
      <c r="AZ8" s="115" t="e">
        <f t="shared" si="6"/>
        <v>#DIV/0!</v>
      </c>
      <c r="BA8" s="115">
        <v>0</v>
      </c>
      <c r="BB8" s="115">
        <v>0</v>
      </c>
      <c r="BC8" s="115">
        <v>0</v>
      </c>
      <c r="BD8" s="115">
        <v>0</v>
      </c>
      <c r="BE8" s="115">
        <v>0</v>
      </c>
      <c r="BF8" s="115">
        <v>0</v>
      </c>
      <c r="BG8" s="115">
        <f t="shared" si="7"/>
        <v>0</v>
      </c>
      <c r="BH8" s="117">
        <f t="shared" si="8"/>
        <v>0</v>
      </c>
      <c r="BI8" s="118">
        <f t="shared" ref="BI8:BJ8" si="14">(T8+AD8+AN8+AX8)</f>
        <v>0</v>
      </c>
      <c r="BJ8" s="118">
        <f t="shared" si="14"/>
        <v>0</v>
      </c>
      <c r="BK8" s="117" t="e">
        <f t="shared" si="10"/>
        <v>#DIV/0!</v>
      </c>
      <c r="BL8" s="102"/>
      <c r="BM8" s="102"/>
      <c r="BN8" s="102"/>
      <c r="BO8" s="102"/>
      <c r="BP8" s="102"/>
      <c r="BQ8" s="102"/>
      <c r="BR8" s="102"/>
      <c r="BS8" s="102"/>
      <c r="BT8" s="102"/>
      <c r="BU8" s="102"/>
      <c r="BV8" s="102"/>
      <c r="BW8" s="102"/>
      <c r="BX8" s="102"/>
      <c r="BY8" s="102"/>
      <c r="BZ8" s="119"/>
      <c r="CA8" s="119"/>
      <c r="CB8" s="119"/>
      <c r="CC8" s="119"/>
      <c r="CD8" s="119"/>
      <c r="CE8" s="119"/>
    </row>
    <row r="9" spans="1:83" ht="15.75" x14ac:dyDescent="0.25">
      <c r="A9" s="112" t="s">
        <v>47</v>
      </c>
      <c r="B9" s="112" t="s">
        <v>48</v>
      </c>
      <c r="C9" s="112" t="s">
        <v>56</v>
      </c>
      <c r="D9" s="112"/>
      <c r="E9" s="112"/>
      <c r="F9" s="112"/>
      <c r="G9" s="112"/>
      <c r="H9" s="112"/>
      <c r="I9" s="112"/>
      <c r="J9" s="112"/>
      <c r="K9" s="112"/>
      <c r="L9" s="112"/>
      <c r="M9" s="112"/>
      <c r="N9" s="113"/>
      <c r="O9" s="112"/>
      <c r="P9" s="112"/>
      <c r="Q9" s="112"/>
      <c r="R9" s="112"/>
      <c r="S9" s="112"/>
      <c r="T9" s="114">
        <v>0</v>
      </c>
      <c r="U9" s="114">
        <v>0</v>
      </c>
      <c r="V9" s="115" t="e">
        <f t="shared" si="0"/>
        <v>#DIV/0!</v>
      </c>
      <c r="W9" s="115">
        <v>0</v>
      </c>
      <c r="X9" s="115">
        <v>0</v>
      </c>
      <c r="Y9" s="115">
        <v>0</v>
      </c>
      <c r="Z9" s="115">
        <v>0</v>
      </c>
      <c r="AA9" s="115">
        <v>0</v>
      </c>
      <c r="AB9" s="115">
        <v>0</v>
      </c>
      <c r="AC9" s="115">
        <f t="shared" si="1"/>
        <v>0</v>
      </c>
      <c r="AD9" s="116">
        <v>0</v>
      </c>
      <c r="AE9" s="116">
        <v>0</v>
      </c>
      <c r="AF9" s="115" t="e">
        <f t="shared" si="2"/>
        <v>#DIV/0!</v>
      </c>
      <c r="AG9" s="115">
        <v>0</v>
      </c>
      <c r="AH9" s="115">
        <v>0</v>
      </c>
      <c r="AI9" s="115">
        <v>0</v>
      </c>
      <c r="AJ9" s="115">
        <v>0</v>
      </c>
      <c r="AK9" s="115">
        <v>0</v>
      </c>
      <c r="AL9" s="115">
        <v>0</v>
      </c>
      <c r="AM9" s="115">
        <f t="shared" si="3"/>
        <v>0</v>
      </c>
      <c r="AN9" s="116">
        <v>0</v>
      </c>
      <c r="AO9" s="116">
        <v>0</v>
      </c>
      <c r="AP9" s="115" t="e">
        <f t="shared" si="4"/>
        <v>#DIV/0!</v>
      </c>
      <c r="AQ9" s="115">
        <v>0</v>
      </c>
      <c r="AR9" s="115">
        <v>0</v>
      </c>
      <c r="AS9" s="115">
        <v>0</v>
      </c>
      <c r="AT9" s="115">
        <v>0</v>
      </c>
      <c r="AU9" s="115">
        <v>0</v>
      </c>
      <c r="AV9" s="115">
        <v>0</v>
      </c>
      <c r="AW9" s="115">
        <f t="shared" si="5"/>
        <v>0</v>
      </c>
      <c r="AX9" s="116">
        <v>0</v>
      </c>
      <c r="AY9" s="116">
        <v>0</v>
      </c>
      <c r="AZ9" s="115" t="e">
        <f t="shared" si="6"/>
        <v>#DIV/0!</v>
      </c>
      <c r="BA9" s="115">
        <v>0</v>
      </c>
      <c r="BB9" s="115">
        <v>0</v>
      </c>
      <c r="BC9" s="115">
        <v>0</v>
      </c>
      <c r="BD9" s="115">
        <v>0</v>
      </c>
      <c r="BE9" s="115">
        <v>0</v>
      </c>
      <c r="BF9" s="115">
        <v>0</v>
      </c>
      <c r="BG9" s="115">
        <f t="shared" si="7"/>
        <v>0</v>
      </c>
      <c r="BH9" s="117">
        <f t="shared" si="8"/>
        <v>0</v>
      </c>
      <c r="BI9" s="118">
        <f t="shared" ref="BI9:BJ9" si="15">(T9+AD9+AN9+AX9)</f>
        <v>0</v>
      </c>
      <c r="BJ9" s="118">
        <f t="shared" si="15"/>
        <v>0</v>
      </c>
      <c r="BK9" s="117" t="e">
        <f t="shared" si="10"/>
        <v>#DIV/0!</v>
      </c>
      <c r="BL9" s="102"/>
      <c r="BM9" s="102"/>
      <c r="BN9" s="102"/>
      <c r="BO9" s="102"/>
      <c r="BP9" s="102"/>
      <c r="BQ9" s="102"/>
      <c r="BR9" s="102"/>
      <c r="BS9" s="102"/>
      <c r="BT9" s="102"/>
      <c r="BU9" s="102"/>
      <c r="BV9" s="102"/>
      <c r="BW9" s="102"/>
      <c r="BX9" s="102"/>
      <c r="BY9" s="102"/>
      <c r="BZ9" s="119"/>
      <c r="CA9" s="119"/>
      <c r="CB9" s="119"/>
      <c r="CC9" s="119"/>
      <c r="CD9" s="119"/>
      <c r="CE9" s="119"/>
    </row>
    <row r="10" spans="1:83" ht="15.75" x14ac:dyDescent="0.25">
      <c r="A10" s="112" t="s">
        <v>47</v>
      </c>
      <c r="B10" s="112" t="s">
        <v>48</v>
      </c>
      <c r="C10" s="112" t="s">
        <v>57</v>
      </c>
      <c r="D10" s="112"/>
      <c r="E10" s="112"/>
      <c r="F10" s="112"/>
      <c r="G10" s="112"/>
      <c r="H10" s="112"/>
      <c r="I10" s="112"/>
      <c r="J10" s="112"/>
      <c r="K10" s="112"/>
      <c r="L10" s="112"/>
      <c r="M10" s="112"/>
      <c r="N10" s="113"/>
      <c r="O10" s="112"/>
      <c r="P10" s="112"/>
      <c r="Q10" s="112"/>
      <c r="R10" s="112"/>
      <c r="S10" s="112"/>
      <c r="T10" s="114">
        <v>0</v>
      </c>
      <c r="U10" s="114">
        <v>0</v>
      </c>
      <c r="V10" s="115" t="e">
        <f t="shared" si="0"/>
        <v>#DIV/0!</v>
      </c>
      <c r="W10" s="115">
        <v>0</v>
      </c>
      <c r="X10" s="115">
        <v>0</v>
      </c>
      <c r="Y10" s="115">
        <v>0</v>
      </c>
      <c r="Z10" s="115">
        <v>0</v>
      </c>
      <c r="AA10" s="115">
        <v>0</v>
      </c>
      <c r="AB10" s="115">
        <v>0</v>
      </c>
      <c r="AC10" s="115">
        <f t="shared" si="1"/>
        <v>0</v>
      </c>
      <c r="AD10" s="116">
        <v>0</v>
      </c>
      <c r="AE10" s="116">
        <v>0</v>
      </c>
      <c r="AF10" s="115" t="e">
        <f t="shared" si="2"/>
        <v>#DIV/0!</v>
      </c>
      <c r="AG10" s="115">
        <v>0</v>
      </c>
      <c r="AH10" s="115">
        <v>0</v>
      </c>
      <c r="AI10" s="115">
        <v>0</v>
      </c>
      <c r="AJ10" s="115">
        <v>0</v>
      </c>
      <c r="AK10" s="115">
        <v>0</v>
      </c>
      <c r="AL10" s="115">
        <v>0</v>
      </c>
      <c r="AM10" s="115">
        <f t="shared" si="3"/>
        <v>0</v>
      </c>
      <c r="AN10" s="116">
        <v>0</v>
      </c>
      <c r="AO10" s="116">
        <v>0</v>
      </c>
      <c r="AP10" s="115" t="e">
        <f t="shared" si="4"/>
        <v>#DIV/0!</v>
      </c>
      <c r="AQ10" s="115">
        <v>0</v>
      </c>
      <c r="AR10" s="115">
        <v>0</v>
      </c>
      <c r="AS10" s="115">
        <v>0</v>
      </c>
      <c r="AT10" s="115">
        <v>0</v>
      </c>
      <c r="AU10" s="115">
        <v>0</v>
      </c>
      <c r="AV10" s="115">
        <v>0</v>
      </c>
      <c r="AW10" s="115">
        <f t="shared" si="5"/>
        <v>0</v>
      </c>
      <c r="AX10" s="116">
        <v>0</v>
      </c>
      <c r="AY10" s="116">
        <v>0</v>
      </c>
      <c r="AZ10" s="115" t="e">
        <f t="shared" si="6"/>
        <v>#DIV/0!</v>
      </c>
      <c r="BA10" s="115">
        <v>0</v>
      </c>
      <c r="BB10" s="115">
        <v>0</v>
      </c>
      <c r="BC10" s="115">
        <v>0</v>
      </c>
      <c r="BD10" s="115">
        <v>0</v>
      </c>
      <c r="BE10" s="115">
        <v>0</v>
      </c>
      <c r="BF10" s="115">
        <v>0</v>
      </c>
      <c r="BG10" s="115">
        <f t="shared" si="7"/>
        <v>0</v>
      </c>
      <c r="BH10" s="117">
        <f t="shared" si="8"/>
        <v>0</v>
      </c>
      <c r="BI10" s="118">
        <f t="shared" ref="BI10:BJ10" si="16">(T10+AD10+AN10+AX10)</f>
        <v>0</v>
      </c>
      <c r="BJ10" s="118">
        <f t="shared" si="16"/>
        <v>0</v>
      </c>
      <c r="BK10" s="117" t="e">
        <f t="shared" si="10"/>
        <v>#DIV/0!</v>
      </c>
      <c r="BL10" s="102"/>
      <c r="BM10" s="102"/>
      <c r="BN10" s="102"/>
      <c r="BO10" s="102"/>
      <c r="BP10" s="102"/>
      <c r="BQ10" s="102"/>
      <c r="BR10" s="102"/>
      <c r="BS10" s="102"/>
      <c r="BT10" s="102"/>
      <c r="BU10" s="102"/>
      <c r="BV10" s="102"/>
      <c r="BW10" s="102"/>
      <c r="BX10" s="102"/>
      <c r="BY10" s="102"/>
      <c r="BZ10" s="119"/>
      <c r="CA10" s="119"/>
      <c r="CB10" s="119"/>
      <c r="CC10" s="119"/>
      <c r="CD10" s="119"/>
      <c r="CE10" s="119"/>
    </row>
    <row r="11" spans="1:83" ht="15.75" x14ac:dyDescent="0.25">
      <c r="A11" s="112" t="s">
        <v>47</v>
      </c>
      <c r="B11" s="112" t="s">
        <v>48</v>
      </c>
      <c r="C11" s="112" t="s">
        <v>58</v>
      </c>
      <c r="D11" s="112"/>
      <c r="E11" s="112"/>
      <c r="F11" s="112"/>
      <c r="G11" s="112"/>
      <c r="H11" s="112"/>
      <c r="I11" s="112"/>
      <c r="J11" s="112"/>
      <c r="K11" s="112"/>
      <c r="L11" s="112"/>
      <c r="M11" s="112"/>
      <c r="N11" s="113"/>
      <c r="O11" s="112"/>
      <c r="P11" s="112"/>
      <c r="Q11" s="112"/>
      <c r="R11" s="112"/>
      <c r="S11" s="112"/>
      <c r="T11" s="114">
        <v>0</v>
      </c>
      <c r="U11" s="114">
        <v>0</v>
      </c>
      <c r="V11" s="115" t="e">
        <f t="shared" si="0"/>
        <v>#DIV/0!</v>
      </c>
      <c r="W11" s="115">
        <v>0</v>
      </c>
      <c r="X11" s="115">
        <v>0</v>
      </c>
      <c r="Y11" s="115">
        <v>0</v>
      </c>
      <c r="Z11" s="115">
        <v>0</v>
      </c>
      <c r="AA11" s="115">
        <v>0</v>
      </c>
      <c r="AB11" s="115">
        <v>0</v>
      </c>
      <c r="AC11" s="115">
        <f t="shared" si="1"/>
        <v>0</v>
      </c>
      <c r="AD11" s="116">
        <v>0</v>
      </c>
      <c r="AE11" s="116">
        <v>0</v>
      </c>
      <c r="AF11" s="115" t="e">
        <f t="shared" si="2"/>
        <v>#DIV/0!</v>
      </c>
      <c r="AG11" s="115">
        <v>0</v>
      </c>
      <c r="AH11" s="115">
        <v>0</v>
      </c>
      <c r="AI11" s="115">
        <v>0</v>
      </c>
      <c r="AJ11" s="115">
        <v>0</v>
      </c>
      <c r="AK11" s="115">
        <v>0</v>
      </c>
      <c r="AL11" s="115">
        <v>0</v>
      </c>
      <c r="AM11" s="115">
        <f t="shared" si="3"/>
        <v>0</v>
      </c>
      <c r="AN11" s="116">
        <v>0</v>
      </c>
      <c r="AO11" s="116">
        <v>0</v>
      </c>
      <c r="AP11" s="115" t="e">
        <f t="shared" si="4"/>
        <v>#DIV/0!</v>
      </c>
      <c r="AQ11" s="115">
        <v>0</v>
      </c>
      <c r="AR11" s="115">
        <v>0</v>
      </c>
      <c r="AS11" s="115">
        <v>0</v>
      </c>
      <c r="AT11" s="115">
        <v>0</v>
      </c>
      <c r="AU11" s="115">
        <v>0</v>
      </c>
      <c r="AV11" s="115">
        <v>0</v>
      </c>
      <c r="AW11" s="115">
        <f t="shared" si="5"/>
        <v>0</v>
      </c>
      <c r="AX11" s="116">
        <v>0</v>
      </c>
      <c r="AY11" s="116">
        <v>0</v>
      </c>
      <c r="AZ11" s="115" t="e">
        <f t="shared" si="6"/>
        <v>#DIV/0!</v>
      </c>
      <c r="BA11" s="115">
        <v>0</v>
      </c>
      <c r="BB11" s="115">
        <v>0</v>
      </c>
      <c r="BC11" s="115">
        <v>0</v>
      </c>
      <c r="BD11" s="115">
        <v>0</v>
      </c>
      <c r="BE11" s="115">
        <v>0</v>
      </c>
      <c r="BF11" s="115">
        <v>0</v>
      </c>
      <c r="BG11" s="115">
        <f t="shared" si="7"/>
        <v>0</v>
      </c>
      <c r="BH11" s="117">
        <f t="shared" si="8"/>
        <v>0</v>
      </c>
      <c r="BI11" s="118">
        <f t="shared" ref="BI11:BJ11" si="17">(T11+AD11+AN11+AX11)</f>
        <v>0</v>
      </c>
      <c r="BJ11" s="118">
        <f t="shared" si="17"/>
        <v>0</v>
      </c>
      <c r="BK11" s="117" t="e">
        <f t="shared" si="10"/>
        <v>#DIV/0!</v>
      </c>
      <c r="BL11" s="102"/>
      <c r="BM11" s="102"/>
      <c r="BN11" s="102"/>
      <c r="BO11" s="102"/>
      <c r="BP11" s="102"/>
      <c r="BQ11" s="102"/>
      <c r="BR11" s="102"/>
      <c r="BS11" s="102"/>
      <c r="BT11" s="102"/>
      <c r="BU11" s="102"/>
      <c r="BV11" s="102"/>
      <c r="BW11" s="102"/>
      <c r="BX11" s="102"/>
      <c r="BY11" s="102"/>
      <c r="BZ11" s="119"/>
      <c r="CA11" s="119"/>
      <c r="CB11" s="119"/>
      <c r="CC11" s="119"/>
      <c r="CD11" s="119"/>
      <c r="CE11" s="119"/>
    </row>
    <row r="12" spans="1:83" ht="15.75" x14ac:dyDescent="0.25">
      <c r="A12" s="112" t="s">
        <v>47</v>
      </c>
      <c r="B12" s="112" t="s">
        <v>59</v>
      </c>
      <c r="C12" s="112" t="s">
        <v>60</v>
      </c>
      <c r="D12" s="112"/>
      <c r="E12" s="112"/>
      <c r="F12" s="112"/>
      <c r="G12" s="112"/>
      <c r="H12" s="112"/>
      <c r="I12" s="112"/>
      <c r="J12" s="112"/>
      <c r="K12" s="112"/>
      <c r="L12" s="112"/>
      <c r="M12" s="112"/>
      <c r="N12" s="113"/>
      <c r="O12" s="112"/>
      <c r="P12" s="112"/>
      <c r="Q12" s="112"/>
      <c r="R12" s="112"/>
      <c r="S12" s="112"/>
      <c r="T12" s="114">
        <v>0</v>
      </c>
      <c r="U12" s="114">
        <v>0</v>
      </c>
      <c r="V12" s="115" t="e">
        <f t="shared" si="0"/>
        <v>#DIV/0!</v>
      </c>
      <c r="W12" s="115">
        <v>0</v>
      </c>
      <c r="X12" s="115">
        <v>0</v>
      </c>
      <c r="Y12" s="115">
        <v>0</v>
      </c>
      <c r="Z12" s="115">
        <v>0</v>
      </c>
      <c r="AA12" s="115">
        <v>0</v>
      </c>
      <c r="AB12" s="115">
        <v>0</v>
      </c>
      <c r="AC12" s="115">
        <f t="shared" si="1"/>
        <v>0</v>
      </c>
      <c r="AD12" s="116">
        <v>0</v>
      </c>
      <c r="AE12" s="116">
        <v>0</v>
      </c>
      <c r="AF12" s="115" t="e">
        <f t="shared" si="2"/>
        <v>#DIV/0!</v>
      </c>
      <c r="AG12" s="115">
        <v>0</v>
      </c>
      <c r="AH12" s="115">
        <v>0</v>
      </c>
      <c r="AI12" s="115">
        <v>0</v>
      </c>
      <c r="AJ12" s="115">
        <v>0</v>
      </c>
      <c r="AK12" s="115">
        <v>0</v>
      </c>
      <c r="AL12" s="115">
        <v>0</v>
      </c>
      <c r="AM12" s="115">
        <f t="shared" si="3"/>
        <v>0</v>
      </c>
      <c r="AN12" s="116">
        <v>0</v>
      </c>
      <c r="AO12" s="116">
        <v>0</v>
      </c>
      <c r="AP12" s="115" t="e">
        <f t="shared" si="4"/>
        <v>#DIV/0!</v>
      </c>
      <c r="AQ12" s="115">
        <v>0</v>
      </c>
      <c r="AR12" s="115">
        <v>0</v>
      </c>
      <c r="AS12" s="115">
        <v>0</v>
      </c>
      <c r="AT12" s="115">
        <v>0</v>
      </c>
      <c r="AU12" s="115">
        <v>0</v>
      </c>
      <c r="AV12" s="115">
        <v>0</v>
      </c>
      <c r="AW12" s="115">
        <f t="shared" si="5"/>
        <v>0</v>
      </c>
      <c r="AX12" s="116">
        <v>0</v>
      </c>
      <c r="AY12" s="116">
        <v>0</v>
      </c>
      <c r="AZ12" s="115" t="e">
        <f t="shared" si="6"/>
        <v>#DIV/0!</v>
      </c>
      <c r="BA12" s="115">
        <v>0</v>
      </c>
      <c r="BB12" s="115">
        <v>0</v>
      </c>
      <c r="BC12" s="115">
        <v>0</v>
      </c>
      <c r="BD12" s="115">
        <v>0</v>
      </c>
      <c r="BE12" s="115">
        <v>0</v>
      </c>
      <c r="BF12" s="115">
        <v>0</v>
      </c>
      <c r="BG12" s="115">
        <f t="shared" si="7"/>
        <v>0</v>
      </c>
      <c r="BH12" s="117">
        <f t="shared" si="8"/>
        <v>0</v>
      </c>
      <c r="BI12" s="118">
        <f t="shared" ref="BI12:BJ12" si="18">(T12+AD12+AN12+AX12)</f>
        <v>0</v>
      </c>
      <c r="BJ12" s="118">
        <f t="shared" si="18"/>
        <v>0</v>
      </c>
      <c r="BK12" s="117" t="e">
        <f t="shared" si="10"/>
        <v>#DIV/0!</v>
      </c>
      <c r="BL12" s="102"/>
      <c r="BM12" s="102"/>
      <c r="BN12" s="102"/>
      <c r="BO12" s="102"/>
      <c r="BP12" s="102"/>
      <c r="BQ12" s="102"/>
      <c r="BR12" s="102"/>
      <c r="BS12" s="102"/>
      <c r="BT12" s="102"/>
      <c r="BU12" s="102"/>
      <c r="BV12" s="102"/>
      <c r="BW12" s="102"/>
      <c r="BX12" s="102"/>
      <c r="BY12" s="102"/>
      <c r="BZ12" s="119"/>
      <c r="CA12" s="119"/>
      <c r="CB12" s="119"/>
      <c r="CC12" s="119"/>
      <c r="CD12" s="119"/>
      <c r="CE12" s="119"/>
    </row>
    <row r="13" spans="1:83" ht="15.75" x14ac:dyDescent="0.25">
      <c r="A13" s="112" t="s">
        <v>47</v>
      </c>
      <c r="B13" s="112" t="s">
        <v>59</v>
      </c>
      <c r="C13" s="112" t="s">
        <v>61</v>
      </c>
      <c r="D13" s="112"/>
      <c r="E13" s="112"/>
      <c r="F13" s="112"/>
      <c r="G13" s="112"/>
      <c r="H13" s="112"/>
      <c r="I13" s="112"/>
      <c r="J13" s="112"/>
      <c r="K13" s="112"/>
      <c r="L13" s="112"/>
      <c r="M13" s="112"/>
      <c r="N13" s="113"/>
      <c r="O13" s="112"/>
      <c r="P13" s="112"/>
      <c r="Q13" s="112"/>
      <c r="R13" s="112"/>
      <c r="S13" s="112"/>
      <c r="T13" s="114">
        <v>0</v>
      </c>
      <c r="U13" s="114">
        <v>0</v>
      </c>
      <c r="V13" s="115" t="e">
        <f t="shared" si="0"/>
        <v>#DIV/0!</v>
      </c>
      <c r="W13" s="115">
        <v>0</v>
      </c>
      <c r="X13" s="115">
        <v>0</v>
      </c>
      <c r="Y13" s="115">
        <v>0</v>
      </c>
      <c r="Z13" s="115">
        <v>0</v>
      </c>
      <c r="AA13" s="115">
        <v>0</v>
      </c>
      <c r="AB13" s="115">
        <v>0</v>
      </c>
      <c r="AC13" s="115">
        <f t="shared" si="1"/>
        <v>0</v>
      </c>
      <c r="AD13" s="116">
        <v>0</v>
      </c>
      <c r="AE13" s="116">
        <v>0</v>
      </c>
      <c r="AF13" s="115" t="e">
        <f t="shared" si="2"/>
        <v>#DIV/0!</v>
      </c>
      <c r="AG13" s="115">
        <v>0</v>
      </c>
      <c r="AH13" s="115">
        <v>0</v>
      </c>
      <c r="AI13" s="115">
        <v>0</v>
      </c>
      <c r="AJ13" s="115">
        <v>0</v>
      </c>
      <c r="AK13" s="115">
        <v>0</v>
      </c>
      <c r="AL13" s="115">
        <v>0</v>
      </c>
      <c r="AM13" s="115">
        <f t="shared" si="3"/>
        <v>0</v>
      </c>
      <c r="AN13" s="116">
        <v>0</v>
      </c>
      <c r="AO13" s="116">
        <v>0</v>
      </c>
      <c r="AP13" s="115" t="e">
        <f t="shared" si="4"/>
        <v>#DIV/0!</v>
      </c>
      <c r="AQ13" s="115">
        <v>0</v>
      </c>
      <c r="AR13" s="115">
        <v>0</v>
      </c>
      <c r="AS13" s="115">
        <v>0</v>
      </c>
      <c r="AT13" s="115">
        <v>0</v>
      </c>
      <c r="AU13" s="115">
        <v>0</v>
      </c>
      <c r="AV13" s="115">
        <v>0</v>
      </c>
      <c r="AW13" s="115">
        <f t="shared" si="5"/>
        <v>0</v>
      </c>
      <c r="AX13" s="116">
        <v>0</v>
      </c>
      <c r="AY13" s="116">
        <v>0</v>
      </c>
      <c r="AZ13" s="115" t="e">
        <f t="shared" si="6"/>
        <v>#DIV/0!</v>
      </c>
      <c r="BA13" s="115">
        <v>0</v>
      </c>
      <c r="BB13" s="115">
        <v>0</v>
      </c>
      <c r="BC13" s="115">
        <v>0</v>
      </c>
      <c r="BD13" s="115">
        <v>0</v>
      </c>
      <c r="BE13" s="115">
        <v>0</v>
      </c>
      <c r="BF13" s="115">
        <v>0</v>
      </c>
      <c r="BG13" s="115">
        <f t="shared" si="7"/>
        <v>0</v>
      </c>
      <c r="BH13" s="117">
        <f t="shared" si="8"/>
        <v>0</v>
      </c>
      <c r="BI13" s="118">
        <f t="shared" ref="BI13:BJ13" si="19">(T13+AD13+AN13+AX13)</f>
        <v>0</v>
      </c>
      <c r="BJ13" s="118">
        <f t="shared" si="19"/>
        <v>0</v>
      </c>
      <c r="BK13" s="117" t="e">
        <f t="shared" si="10"/>
        <v>#DIV/0!</v>
      </c>
      <c r="BL13" s="102"/>
      <c r="BM13" s="102"/>
      <c r="BN13" s="102"/>
      <c r="BO13" s="102"/>
      <c r="BP13" s="102"/>
      <c r="BQ13" s="102"/>
      <c r="BR13" s="102"/>
      <c r="BS13" s="102"/>
      <c r="BT13" s="102"/>
      <c r="BU13" s="102"/>
      <c r="BV13" s="102"/>
      <c r="BW13" s="102"/>
      <c r="BX13" s="102"/>
      <c r="BY13" s="102"/>
      <c r="BZ13" s="119"/>
      <c r="CA13" s="119"/>
      <c r="CB13" s="119"/>
      <c r="CC13" s="119"/>
      <c r="CD13" s="119"/>
      <c r="CE13" s="119"/>
    </row>
    <row r="14" spans="1:83" ht="15.75" x14ac:dyDescent="0.25">
      <c r="A14" s="112" t="s">
        <v>47</v>
      </c>
      <c r="B14" s="112" t="s">
        <v>59</v>
      </c>
      <c r="C14" s="112" t="s">
        <v>62</v>
      </c>
      <c r="D14" s="112"/>
      <c r="E14" s="112"/>
      <c r="F14" s="112"/>
      <c r="G14" s="112"/>
      <c r="H14" s="112"/>
      <c r="I14" s="112"/>
      <c r="J14" s="112"/>
      <c r="K14" s="112"/>
      <c r="L14" s="112"/>
      <c r="M14" s="112"/>
      <c r="N14" s="113"/>
      <c r="O14" s="112"/>
      <c r="P14" s="112"/>
      <c r="Q14" s="112"/>
      <c r="R14" s="112"/>
      <c r="S14" s="112"/>
      <c r="T14" s="114">
        <v>0</v>
      </c>
      <c r="U14" s="114">
        <v>0</v>
      </c>
      <c r="V14" s="115" t="e">
        <f t="shared" si="0"/>
        <v>#DIV/0!</v>
      </c>
      <c r="W14" s="115">
        <v>0</v>
      </c>
      <c r="X14" s="115">
        <v>0</v>
      </c>
      <c r="Y14" s="115">
        <v>0</v>
      </c>
      <c r="Z14" s="115">
        <v>0</v>
      </c>
      <c r="AA14" s="115">
        <v>0</v>
      </c>
      <c r="AB14" s="115">
        <v>0</v>
      </c>
      <c r="AC14" s="115">
        <f t="shared" si="1"/>
        <v>0</v>
      </c>
      <c r="AD14" s="116">
        <v>0</v>
      </c>
      <c r="AE14" s="116">
        <v>0</v>
      </c>
      <c r="AF14" s="115" t="e">
        <f t="shared" si="2"/>
        <v>#DIV/0!</v>
      </c>
      <c r="AG14" s="115">
        <v>0</v>
      </c>
      <c r="AH14" s="115">
        <v>0</v>
      </c>
      <c r="AI14" s="115">
        <v>0</v>
      </c>
      <c r="AJ14" s="115">
        <v>0</v>
      </c>
      <c r="AK14" s="115">
        <v>0</v>
      </c>
      <c r="AL14" s="115">
        <v>0</v>
      </c>
      <c r="AM14" s="115">
        <f t="shared" si="3"/>
        <v>0</v>
      </c>
      <c r="AN14" s="116">
        <v>0</v>
      </c>
      <c r="AO14" s="116">
        <v>0</v>
      </c>
      <c r="AP14" s="115" t="e">
        <f t="shared" si="4"/>
        <v>#DIV/0!</v>
      </c>
      <c r="AQ14" s="115">
        <v>0</v>
      </c>
      <c r="AR14" s="115">
        <v>0</v>
      </c>
      <c r="AS14" s="115">
        <v>0</v>
      </c>
      <c r="AT14" s="115">
        <v>0</v>
      </c>
      <c r="AU14" s="115">
        <v>0</v>
      </c>
      <c r="AV14" s="115">
        <v>0</v>
      </c>
      <c r="AW14" s="115">
        <f t="shared" si="5"/>
        <v>0</v>
      </c>
      <c r="AX14" s="116">
        <v>0</v>
      </c>
      <c r="AY14" s="116">
        <v>0</v>
      </c>
      <c r="AZ14" s="115" t="e">
        <f t="shared" si="6"/>
        <v>#DIV/0!</v>
      </c>
      <c r="BA14" s="115">
        <v>0</v>
      </c>
      <c r="BB14" s="115">
        <v>0</v>
      </c>
      <c r="BC14" s="115">
        <v>0</v>
      </c>
      <c r="BD14" s="115">
        <v>0</v>
      </c>
      <c r="BE14" s="115">
        <v>0</v>
      </c>
      <c r="BF14" s="115">
        <v>0</v>
      </c>
      <c r="BG14" s="115">
        <f t="shared" si="7"/>
        <v>0</v>
      </c>
      <c r="BH14" s="117">
        <f t="shared" si="8"/>
        <v>0</v>
      </c>
      <c r="BI14" s="118">
        <f t="shared" ref="BI14:BJ14" si="20">(T14+AD14+AN14+AX14)</f>
        <v>0</v>
      </c>
      <c r="BJ14" s="118">
        <f t="shared" si="20"/>
        <v>0</v>
      </c>
      <c r="BK14" s="117" t="e">
        <f t="shared" si="10"/>
        <v>#DIV/0!</v>
      </c>
      <c r="BL14" s="102"/>
      <c r="BM14" s="102"/>
      <c r="BN14" s="102"/>
      <c r="BO14" s="102"/>
      <c r="BP14" s="102"/>
      <c r="BQ14" s="102"/>
      <c r="BR14" s="102"/>
      <c r="BS14" s="102"/>
      <c r="BT14" s="102"/>
      <c r="BU14" s="102"/>
      <c r="BV14" s="102"/>
      <c r="BW14" s="102"/>
      <c r="BX14" s="102"/>
      <c r="BY14" s="102"/>
      <c r="BZ14" s="119"/>
      <c r="CA14" s="119"/>
      <c r="CB14" s="119"/>
      <c r="CC14" s="119"/>
      <c r="CD14" s="119"/>
      <c r="CE14" s="119"/>
    </row>
    <row r="15" spans="1:83" ht="15.75" x14ac:dyDescent="0.25">
      <c r="A15" s="112" t="s">
        <v>47</v>
      </c>
      <c r="B15" s="112" t="s">
        <v>59</v>
      </c>
      <c r="C15" s="112" t="s">
        <v>63</v>
      </c>
      <c r="D15" s="112"/>
      <c r="E15" s="112"/>
      <c r="F15" s="112"/>
      <c r="G15" s="112"/>
      <c r="H15" s="112"/>
      <c r="I15" s="112"/>
      <c r="J15" s="112"/>
      <c r="K15" s="112"/>
      <c r="L15" s="112"/>
      <c r="M15" s="112"/>
      <c r="N15" s="113"/>
      <c r="O15" s="112"/>
      <c r="P15" s="112"/>
      <c r="Q15" s="112"/>
      <c r="R15" s="112"/>
      <c r="S15" s="112"/>
      <c r="T15" s="114">
        <v>0</v>
      </c>
      <c r="U15" s="114">
        <v>0</v>
      </c>
      <c r="V15" s="115" t="e">
        <f t="shared" si="0"/>
        <v>#DIV/0!</v>
      </c>
      <c r="W15" s="115">
        <v>0</v>
      </c>
      <c r="X15" s="115">
        <v>0</v>
      </c>
      <c r="Y15" s="115">
        <v>0</v>
      </c>
      <c r="Z15" s="115">
        <v>0</v>
      </c>
      <c r="AA15" s="115">
        <v>0</v>
      </c>
      <c r="AB15" s="115">
        <v>0</v>
      </c>
      <c r="AC15" s="115">
        <f t="shared" si="1"/>
        <v>0</v>
      </c>
      <c r="AD15" s="116">
        <v>0</v>
      </c>
      <c r="AE15" s="116">
        <v>0</v>
      </c>
      <c r="AF15" s="115" t="e">
        <f t="shared" si="2"/>
        <v>#DIV/0!</v>
      </c>
      <c r="AG15" s="115">
        <v>0</v>
      </c>
      <c r="AH15" s="115">
        <v>0</v>
      </c>
      <c r="AI15" s="115">
        <v>0</v>
      </c>
      <c r="AJ15" s="115">
        <v>0</v>
      </c>
      <c r="AK15" s="115">
        <v>0</v>
      </c>
      <c r="AL15" s="115">
        <v>0</v>
      </c>
      <c r="AM15" s="115">
        <f t="shared" si="3"/>
        <v>0</v>
      </c>
      <c r="AN15" s="116">
        <v>0</v>
      </c>
      <c r="AO15" s="116">
        <v>0</v>
      </c>
      <c r="AP15" s="115" t="e">
        <f t="shared" si="4"/>
        <v>#DIV/0!</v>
      </c>
      <c r="AQ15" s="115">
        <v>0</v>
      </c>
      <c r="AR15" s="115">
        <v>0</v>
      </c>
      <c r="AS15" s="115">
        <v>0</v>
      </c>
      <c r="AT15" s="115">
        <v>0</v>
      </c>
      <c r="AU15" s="115">
        <v>0</v>
      </c>
      <c r="AV15" s="115">
        <v>0</v>
      </c>
      <c r="AW15" s="115">
        <f t="shared" si="5"/>
        <v>0</v>
      </c>
      <c r="AX15" s="116">
        <v>0</v>
      </c>
      <c r="AY15" s="116">
        <v>0</v>
      </c>
      <c r="AZ15" s="115" t="e">
        <f t="shared" si="6"/>
        <v>#DIV/0!</v>
      </c>
      <c r="BA15" s="115">
        <v>0</v>
      </c>
      <c r="BB15" s="115">
        <v>0</v>
      </c>
      <c r="BC15" s="115">
        <v>0</v>
      </c>
      <c r="BD15" s="115">
        <v>0</v>
      </c>
      <c r="BE15" s="115">
        <v>0</v>
      </c>
      <c r="BF15" s="115">
        <v>0</v>
      </c>
      <c r="BG15" s="115">
        <f t="shared" si="7"/>
        <v>0</v>
      </c>
      <c r="BH15" s="117">
        <f t="shared" si="8"/>
        <v>0</v>
      </c>
      <c r="BI15" s="118">
        <f t="shared" ref="BI15:BJ15" si="21">(T15+AD15+AN15+AX15)</f>
        <v>0</v>
      </c>
      <c r="BJ15" s="118">
        <f t="shared" si="21"/>
        <v>0</v>
      </c>
      <c r="BK15" s="117" t="e">
        <f t="shared" si="10"/>
        <v>#DIV/0!</v>
      </c>
      <c r="BL15" s="102"/>
      <c r="BM15" s="102"/>
      <c r="BN15" s="102"/>
      <c r="BO15" s="102"/>
      <c r="BP15" s="102"/>
      <c r="BQ15" s="102"/>
      <c r="BR15" s="102"/>
      <c r="BS15" s="102"/>
      <c r="BT15" s="102"/>
      <c r="BU15" s="102"/>
      <c r="BV15" s="102"/>
      <c r="BW15" s="102"/>
      <c r="BX15" s="102"/>
      <c r="BY15" s="102"/>
      <c r="BZ15" s="119"/>
      <c r="CA15" s="119"/>
      <c r="CB15" s="119"/>
      <c r="CC15" s="119"/>
      <c r="CD15" s="119"/>
      <c r="CE15" s="119"/>
    </row>
    <row r="16" spans="1:83" ht="15.75" x14ac:dyDescent="0.25">
      <c r="A16" s="112" t="s">
        <v>47</v>
      </c>
      <c r="B16" s="112" t="s">
        <v>59</v>
      </c>
      <c r="C16" s="112" t="s">
        <v>64</v>
      </c>
      <c r="D16" s="112"/>
      <c r="E16" s="112"/>
      <c r="F16" s="112"/>
      <c r="G16" s="112"/>
      <c r="H16" s="112"/>
      <c r="I16" s="112"/>
      <c r="J16" s="112"/>
      <c r="K16" s="112"/>
      <c r="L16" s="112"/>
      <c r="M16" s="112"/>
      <c r="N16" s="113"/>
      <c r="O16" s="112"/>
      <c r="P16" s="112"/>
      <c r="Q16" s="112"/>
      <c r="R16" s="112"/>
      <c r="S16" s="112"/>
      <c r="T16" s="114">
        <v>0</v>
      </c>
      <c r="U16" s="114">
        <v>0</v>
      </c>
      <c r="V16" s="115" t="e">
        <f t="shared" si="0"/>
        <v>#DIV/0!</v>
      </c>
      <c r="W16" s="115">
        <v>0</v>
      </c>
      <c r="X16" s="115">
        <v>0</v>
      </c>
      <c r="Y16" s="115">
        <v>0</v>
      </c>
      <c r="Z16" s="115">
        <v>0</v>
      </c>
      <c r="AA16" s="115">
        <v>0</v>
      </c>
      <c r="AB16" s="115">
        <v>0</v>
      </c>
      <c r="AC16" s="115">
        <f t="shared" si="1"/>
        <v>0</v>
      </c>
      <c r="AD16" s="116">
        <v>0</v>
      </c>
      <c r="AE16" s="116">
        <v>0</v>
      </c>
      <c r="AF16" s="115" t="e">
        <f t="shared" si="2"/>
        <v>#DIV/0!</v>
      </c>
      <c r="AG16" s="115">
        <v>0</v>
      </c>
      <c r="AH16" s="115">
        <v>0</v>
      </c>
      <c r="AI16" s="115">
        <v>0</v>
      </c>
      <c r="AJ16" s="115">
        <v>0</v>
      </c>
      <c r="AK16" s="115">
        <v>0</v>
      </c>
      <c r="AL16" s="115">
        <v>0</v>
      </c>
      <c r="AM16" s="115">
        <f t="shared" si="3"/>
        <v>0</v>
      </c>
      <c r="AN16" s="116">
        <v>0</v>
      </c>
      <c r="AO16" s="116">
        <v>0</v>
      </c>
      <c r="AP16" s="115" t="e">
        <f t="shared" si="4"/>
        <v>#DIV/0!</v>
      </c>
      <c r="AQ16" s="115">
        <v>0</v>
      </c>
      <c r="AR16" s="115">
        <v>0</v>
      </c>
      <c r="AS16" s="115">
        <v>0</v>
      </c>
      <c r="AT16" s="115">
        <v>0</v>
      </c>
      <c r="AU16" s="115">
        <v>0</v>
      </c>
      <c r="AV16" s="115">
        <v>0</v>
      </c>
      <c r="AW16" s="115">
        <f t="shared" si="5"/>
        <v>0</v>
      </c>
      <c r="AX16" s="116">
        <v>0</v>
      </c>
      <c r="AY16" s="116">
        <v>0</v>
      </c>
      <c r="AZ16" s="115" t="e">
        <f t="shared" si="6"/>
        <v>#DIV/0!</v>
      </c>
      <c r="BA16" s="115">
        <v>0</v>
      </c>
      <c r="BB16" s="115">
        <v>0</v>
      </c>
      <c r="BC16" s="115">
        <v>0</v>
      </c>
      <c r="BD16" s="115">
        <v>0</v>
      </c>
      <c r="BE16" s="115">
        <v>0</v>
      </c>
      <c r="BF16" s="115">
        <v>0</v>
      </c>
      <c r="BG16" s="115">
        <f t="shared" si="7"/>
        <v>0</v>
      </c>
      <c r="BH16" s="117">
        <f t="shared" si="8"/>
        <v>0</v>
      </c>
      <c r="BI16" s="118">
        <f t="shared" ref="BI16:BJ16" si="22">(T16+AD16+AN16+AX16)</f>
        <v>0</v>
      </c>
      <c r="BJ16" s="118">
        <f t="shared" si="22"/>
        <v>0</v>
      </c>
      <c r="BK16" s="117" t="e">
        <f t="shared" si="10"/>
        <v>#DIV/0!</v>
      </c>
      <c r="BL16" s="102"/>
      <c r="BM16" s="102"/>
      <c r="BN16" s="102"/>
      <c r="BO16" s="102"/>
      <c r="BP16" s="102"/>
      <c r="BQ16" s="102"/>
      <c r="BR16" s="102"/>
      <c r="BS16" s="102"/>
      <c r="BT16" s="102"/>
      <c r="BU16" s="102"/>
      <c r="BV16" s="102"/>
      <c r="BW16" s="102"/>
      <c r="BX16" s="102"/>
      <c r="BY16" s="102"/>
      <c r="BZ16" s="119"/>
      <c r="CA16" s="119"/>
      <c r="CB16" s="119"/>
      <c r="CC16" s="119"/>
      <c r="CD16" s="119"/>
      <c r="CE16" s="119"/>
    </row>
    <row r="17" spans="1:83" ht="15.75" x14ac:dyDescent="0.25">
      <c r="A17" s="112" t="s">
        <v>47</v>
      </c>
      <c r="B17" s="112" t="s">
        <v>59</v>
      </c>
      <c r="C17" s="112" t="s">
        <v>65</v>
      </c>
      <c r="D17" s="112"/>
      <c r="E17" s="112"/>
      <c r="F17" s="112"/>
      <c r="G17" s="112"/>
      <c r="H17" s="112"/>
      <c r="I17" s="112"/>
      <c r="J17" s="112"/>
      <c r="K17" s="112"/>
      <c r="L17" s="112"/>
      <c r="M17" s="112"/>
      <c r="N17" s="113"/>
      <c r="O17" s="112"/>
      <c r="P17" s="112"/>
      <c r="Q17" s="112"/>
      <c r="R17" s="112"/>
      <c r="S17" s="112"/>
      <c r="T17" s="114">
        <v>0</v>
      </c>
      <c r="U17" s="114">
        <v>0</v>
      </c>
      <c r="V17" s="115" t="e">
        <f t="shared" si="0"/>
        <v>#DIV/0!</v>
      </c>
      <c r="W17" s="115">
        <v>0</v>
      </c>
      <c r="X17" s="115">
        <v>0</v>
      </c>
      <c r="Y17" s="115">
        <v>0</v>
      </c>
      <c r="Z17" s="115">
        <v>0</v>
      </c>
      <c r="AA17" s="115">
        <v>0</v>
      </c>
      <c r="AB17" s="115">
        <v>0</v>
      </c>
      <c r="AC17" s="115">
        <f t="shared" si="1"/>
        <v>0</v>
      </c>
      <c r="AD17" s="116">
        <v>0</v>
      </c>
      <c r="AE17" s="116">
        <v>0</v>
      </c>
      <c r="AF17" s="115" t="e">
        <f t="shared" si="2"/>
        <v>#DIV/0!</v>
      </c>
      <c r="AG17" s="115">
        <v>0</v>
      </c>
      <c r="AH17" s="115">
        <v>0</v>
      </c>
      <c r="AI17" s="115">
        <v>0</v>
      </c>
      <c r="AJ17" s="115">
        <v>0</v>
      </c>
      <c r="AK17" s="115">
        <v>0</v>
      </c>
      <c r="AL17" s="115">
        <v>0</v>
      </c>
      <c r="AM17" s="115">
        <f t="shared" si="3"/>
        <v>0</v>
      </c>
      <c r="AN17" s="116">
        <v>0</v>
      </c>
      <c r="AO17" s="116">
        <v>0</v>
      </c>
      <c r="AP17" s="115" t="e">
        <f t="shared" si="4"/>
        <v>#DIV/0!</v>
      </c>
      <c r="AQ17" s="115">
        <v>0</v>
      </c>
      <c r="AR17" s="115">
        <v>0</v>
      </c>
      <c r="AS17" s="115">
        <v>0</v>
      </c>
      <c r="AT17" s="115">
        <v>0</v>
      </c>
      <c r="AU17" s="115">
        <v>0</v>
      </c>
      <c r="AV17" s="115">
        <v>0</v>
      </c>
      <c r="AW17" s="115">
        <f t="shared" si="5"/>
        <v>0</v>
      </c>
      <c r="AX17" s="116">
        <v>0</v>
      </c>
      <c r="AY17" s="116">
        <v>0</v>
      </c>
      <c r="AZ17" s="115" t="e">
        <f t="shared" si="6"/>
        <v>#DIV/0!</v>
      </c>
      <c r="BA17" s="115">
        <v>0</v>
      </c>
      <c r="BB17" s="115">
        <v>0</v>
      </c>
      <c r="BC17" s="115">
        <v>0</v>
      </c>
      <c r="BD17" s="115">
        <v>0</v>
      </c>
      <c r="BE17" s="115">
        <v>0</v>
      </c>
      <c r="BF17" s="115">
        <v>0</v>
      </c>
      <c r="BG17" s="115">
        <f t="shared" si="7"/>
        <v>0</v>
      </c>
      <c r="BH17" s="117">
        <f t="shared" si="8"/>
        <v>0</v>
      </c>
      <c r="BI17" s="118">
        <f t="shared" ref="BI17:BJ17" si="23">(T17+AD17+AN17+AX17)</f>
        <v>0</v>
      </c>
      <c r="BJ17" s="118">
        <f t="shared" si="23"/>
        <v>0</v>
      </c>
      <c r="BK17" s="117" t="e">
        <f t="shared" si="10"/>
        <v>#DIV/0!</v>
      </c>
      <c r="BL17" s="102"/>
      <c r="BM17" s="102"/>
      <c r="BN17" s="102"/>
      <c r="BO17" s="102"/>
      <c r="BP17" s="102"/>
      <c r="BQ17" s="102"/>
      <c r="BR17" s="102"/>
      <c r="BS17" s="102"/>
      <c r="BT17" s="102"/>
      <c r="BU17" s="102"/>
      <c r="BV17" s="102"/>
      <c r="BW17" s="102"/>
      <c r="BX17" s="102"/>
      <c r="BY17" s="102"/>
      <c r="BZ17" s="119"/>
      <c r="CA17" s="119"/>
      <c r="CB17" s="119"/>
      <c r="CC17" s="119"/>
      <c r="CD17" s="119"/>
      <c r="CE17" s="119"/>
    </row>
    <row r="18" spans="1:83" ht="15.75" x14ac:dyDescent="0.25">
      <c r="A18" s="112" t="s">
        <v>47</v>
      </c>
      <c r="B18" s="112" t="s">
        <v>59</v>
      </c>
      <c r="C18" s="112" t="s">
        <v>66</v>
      </c>
      <c r="D18" s="112"/>
      <c r="E18" s="112"/>
      <c r="F18" s="112"/>
      <c r="G18" s="112"/>
      <c r="H18" s="112"/>
      <c r="I18" s="112"/>
      <c r="J18" s="112"/>
      <c r="K18" s="112"/>
      <c r="L18" s="112"/>
      <c r="M18" s="112"/>
      <c r="N18" s="113"/>
      <c r="O18" s="112"/>
      <c r="P18" s="112"/>
      <c r="Q18" s="112"/>
      <c r="R18" s="112"/>
      <c r="S18" s="112"/>
      <c r="T18" s="114">
        <v>0</v>
      </c>
      <c r="U18" s="114">
        <v>0</v>
      </c>
      <c r="V18" s="115" t="e">
        <f t="shared" si="0"/>
        <v>#DIV/0!</v>
      </c>
      <c r="W18" s="115">
        <v>0</v>
      </c>
      <c r="X18" s="115">
        <v>0</v>
      </c>
      <c r="Y18" s="115">
        <v>0</v>
      </c>
      <c r="Z18" s="115">
        <v>0</v>
      </c>
      <c r="AA18" s="115">
        <v>0</v>
      </c>
      <c r="AB18" s="115">
        <v>0</v>
      </c>
      <c r="AC18" s="115">
        <f t="shared" si="1"/>
        <v>0</v>
      </c>
      <c r="AD18" s="116">
        <v>0</v>
      </c>
      <c r="AE18" s="116">
        <v>0</v>
      </c>
      <c r="AF18" s="115" t="e">
        <f t="shared" si="2"/>
        <v>#DIV/0!</v>
      </c>
      <c r="AG18" s="115">
        <v>0</v>
      </c>
      <c r="AH18" s="115">
        <v>0</v>
      </c>
      <c r="AI18" s="115">
        <v>0</v>
      </c>
      <c r="AJ18" s="115">
        <v>0</v>
      </c>
      <c r="AK18" s="115">
        <v>0</v>
      </c>
      <c r="AL18" s="115">
        <v>0</v>
      </c>
      <c r="AM18" s="115">
        <f t="shared" si="3"/>
        <v>0</v>
      </c>
      <c r="AN18" s="116">
        <v>0</v>
      </c>
      <c r="AO18" s="116">
        <v>0</v>
      </c>
      <c r="AP18" s="115" t="e">
        <f t="shared" si="4"/>
        <v>#DIV/0!</v>
      </c>
      <c r="AQ18" s="115">
        <v>0</v>
      </c>
      <c r="AR18" s="115">
        <v>0</v>
      </c>
      <c r="AS18" s="115">
        <v>0</v>
      </c>
      <c r="AT18" s="115">
        <v>0</v>
      </c>
      <c r="AU18" s="115">
        <v>0</v>
      </c>
      <c r="AV18" s="115">
        <v>0</v>
      </c>
      <c r="AW18" s="115">
        <f t="shared" si="5"/>
        <v>0</v>
      </c>
      <c r="AX18" s="116">
        <v>0</v>
      </c>
      <c r="AY18" s="116">
        <v>0</v>
      </c>
      <c r="AZ18" s="115" t="e">
        <f t="shared" si="6"/>
        <v>#DIV/0!</v>
      </c>
      <c r="BA18" s="115">
        <v>0</v>
      </c>
      <c r="BB18" s="115">
        <v>0</v>
      </c>
      <c r="BC18" s="115">
        <v>0</v>
      </c>
      <c r="BD18" s="115">
        <v>0</v>
      </c>
      <c r="BE18" s="115">
        <v>0</v>
      </c>
      <c r="BF18" s="115">
        <v>0</v>
      </c>
      <c r="BG18" s="115">
        <f t="shared" si="7"/>
        <v>0</v>
      </c>
      <c r="BH18" s="117">
        <f t="shared" si="8"/>
        <v>0</v>
      </c>
      <c r="BI18" s="118">
        <f t="shared" ref="BI18:BJ18" si="24">(T18+AD18+AN18+AX18)</f>
        <v>0</v>
      </c>
      <c r="BJ18" s="118">
        <f t="shared" si="24"/>
        <v>0</v>
      </c>
      <c r="BK18" s="117" t="e">
        <f t="shared" si="10"/>
        <v>#DIV/0!</v>
      </c>
      <c r="BL18" s="102"/>
      <c r="BM18" s="102"/>
      <c r="BN18" s="102"/>
      <c r="BO18" s="102"/>
      <c r="BP18" s="102"/>
      <c r="BQ18" s="102"/>
      <c r="BR18" s="102"/>
      <c r="BS18" s="102"/>
      <c r="BT18" s="102"/>
      <c r="BU18" s="102"/>
      <c r="BV18" s="102"/>
      <c r="BW18" s="102"/>
      <c r="BX18" s="102"/>
      <c r="BY18" s="102"/>
      <c r="BZ18" s="119"/>
      <c r="CA18" s="119"/>
      <c r="CB18" s="119"/>
      <c r="CC18" s="119"/>
      <c r="CD18" s="119"/>
      <c r="CE18" s="119"/>
    </row>
    <row r="19" spans="1:83" ht="15.75" x14ac:dyDescent="0.25">
      <c r="A19" s="112" t="s">
        <v>47</v>
      </c>
      <c r="B19" s="112" t="s">
        <v>59</v>
      </c>
      <c r="C19" s="112" t="s">
        <v>67</v>
      </c>
      <c r="D19" s="112"/>
      <c r="E19" s="112"/>
      <c r="F19" s="112"/>
      <c r="G19" s="112"/>
      <c r="H19" s="112"/>
      <c r="I19" s="112"/>
      <c r="J19" s="112"/>
      <c r="K19" s="112"/>
      <c r="L19" s="112"/>
      <c r="M19" s="112"/>
      <c r="N19" s="113"/>
      <c r="O19" s="112"/>
      <c r="P19" s="112"/>
      <c r="Q19" s="112"/>
      <c r="R19" s="112"/>
      <c r="S19" s="112"/>
      <c r="T19" s="114">
        <v>0</v>
      </c>
      <c r="U19" s="114">
        <v>0</v>
      </c>
      <c r="V19" s="115" t="e">
        <f t="shared" si="0"/>
        <v>#DIV/0!</v>
      </c>
      <c r="W19" s="115">
        <v>0</v>
      </c>
      <c r="X19" s="115">
        <v>0</v>
      </c>
      <c r="Y19" s="115">
        <v>0</v>
      </c>
      <c r="Z19" s="115">
        <v>0</v>
      </c>
      <c r="AA19" s="115">
        <v>0</v>
      </c>
      <c r="AB19" s="115">
        <v>0</v>
      </c>
      <c r="AC19" s="115">
        <f t="shared" si="1"/>
        <v>0</v>
      </c>
      <c r="AD19" s="116">
        <v>0</v>
      </c>
      <c r="AE19" s="116">
        <v>0</v>
      </c>
      <c r="AF19" s="115" t="e">
        <f t="shared" si="2"/>
        <v>#DIV/0!</v>
      </c>
      <c r="AG19" s="115">
        <v>0</v>
      </c>
      <c r="AH19" s="115">
        <v>0</v>
      </c>
      <c r="AI19" s="115">
        <v>0</v>
      </c>
      <c r="AJ19" s="115">
        <v>0</v>
      </c>
      <c r="AK19" s="115">
        <v>0</v>
      </c>
      <c r="AL19" s="115">
        <v>0</v>
      </c>
      <c r="AM19" s="115">
        <f t="shared" si="3"/>
        <v>0</v>
      </c>
      <c r="AN19" s="116">
        <v>0</v>
      </c>
      <c r="AO19" s="116">
        <v>0</v>
      </c>
      <c r="AP19" s="115" t="e">
        <f t="shared" si="4"/>
        <v>#DIV/0!</v>
      </c>
      <c r="AQ19" s="115">
        <v>0</v>
      </c>
      <c r="AR19" s="115">
        <v>0</v>
      </c>
      <c r="AS19" s="115">
        <v>0</v>
      </c>
      <c r="AT19" s="115">
        <v>0</v>
      </c>
      <c r="AU19" s="115">
        <v>0</v>
      </c>
      <c r="AV19" s="115">
        <v>0</v>
      </c>
      <c r="AW19" s="115">
        <f t="shared" si="5"/>
        <v>0</v>
      </c>
      <c r="AX19" s="116">
        <v>0</v>
      </c>
      <c r="AY19" s="116">
        <v>0</v>
      </c>
      <c r="AZ19" s="115" t="e">
        <f t="shared" si="6"/>
        <v>#DIV/0!</v>
      </c>
      <c r="BA19" s="115">
        <v>0</v>
      </c>
      <c r="BB19" s="115">
        <v>0</v>
      </c>
      <c r="BC19" s="115">
        <v>0</v>
      </c>
      <c r="BD19" s="115">
        <v>0</v>
      </c>
      <c r="BE19" s="115">
        <v>0</v>
      </c>
      <c r="BF19" s="115">
        <v>0</v>
      </c>
      <c r="BG19" s="115">
        <f t="shared" si="7"/>
        <v>0</v>
      </c>
      <c r="BH19" s="117">
        <f t="shared" si="8"/>
        <v>0</v>
      </c>
      <c r="BI19" s="118">
        <f t="shared" ref="BI19:BJ19" si="25">(T19+AD19+AN19+AX19)</f>
        <v>0</v>
      </c>
      <c r="BJ19" s="118">
        <f t="shared" si="25"/>
        <v>0</v>
      </c>
      <c r="BK19" s="117" t="e">
        <f t="shared" si="10"/>
        <v>#DIV/0!</v>
      </c>
      <c r="BL19" s="102"/>
      <c r="BM19" s="102"/>
      <c r="BN19" s="102"/>
      <c r="BO19" s="102"/>
      <c r="BP19" s="102"/>
      <c r="BQ19" s="102"/>
      <c r="BR19" s="102"/>
      <c r="BS19" s="102"/>
      <c r="BT19" s="102"/>
      <c r="BU19" s="102"/>
      <c r="BV19" s="102"/>
      <c r="BW19" s="102"/>
      <c r="BX19" s="102"/>
      <c r="BY19" s="102"/>
      <c r="BZ19" s="119"/>
      <c r="CA19" s="119"/>
      <c r="CB19" s="119"/>
      <c r="CC19" s="119"/>
      <c r="CD19" s="119"/>
      <c r="CE19" s="119"/>
    </row>
    <row r="20" spans="1:83" ht="15.75" x14ac:dyDescent="0.25">
      <c r="A20" s="112" t="s">
        <v>47</v>
      </c>
      <c r="B20" s="112" t="s">
        <v>68</v>
      </c>
      <c r="C20" s="112" t="s">
        <v>69</v>
      </c>
      <c r="D20" s="112"/>
      <c r="E20" s="112"/>
      <c r="F20" s="112"/>
      <c r="G20" s="112"/>
      <c r="H20" s="112"/>
      <c r="I20" s="112"/>
      <c r="J20" s="112"/>
      <c r="K20" s="112"/>
      <c r="L20" s="112"/>
      <c r="M20" s="112"/>
      <c r="N20" s="113"/>
      <c r="O20" s="112"/>
      <c r="P20" s="112"/>
      <c r="Q20" s="112"/>
      <c r="R20" s="112"/>
      <c r="S20" s="112"/>
      <c r="T20" s="114">
        <v>0</v>
      </c>
      <c r="U20" s="114">
        <v>0</v>
      </c>
      <c r="V20" s="115" t="e">
        <f t="shared" si="0"/>
        <v>#DIV/0!</v>
      </c>
      <c r="W20" s="115">
        <v>0</v>
      </c>
      <c r="X20" s="115">
        <v>0</v>
      </c>
      <c r="Y20" s="115">
        <v>0</v>
      </c>
      <c r="Z20" s="115">
        <v>0</v>
      </c>
      <c r="AA20" s="115">
        <v>0</v>
      </c>
      <c r="AB20" s="115">
        <v>0</v>
      </c>
      <c r="AC20" s="115">
        <f t="shared" si="1"/>
        <v>0</v>
      </c>
      <c r="AD20" s="116">
        <v>0</v>
      </c>
      <c r="AE20" s="116">
        <v>0</v>
      </c>
      <c r="AF20" s="115" t="e">
        <f t="shared" si="2"/>
        <v>#DIV/0!</v>
      </c>
      <c r="AG20" s="115">
        <v>0</v>
      </c>
      <c r="AH20" s="115">
        <v>0</v>
      </c>
      <c r="AI20" s="115">
        <v>0</v>
      </c>
      <c r="AJ20" s="115">
        <v>0</v>
      </c>
      <c r="AK20" s="115">
        <v>0</v>
      </c>
      <c r="AL20" s="115">
        <v>0</v>
      </c>
      <c r="AM20" s="115">
        <f t="shared" si="3"/>
        <v>0</v>
      </c>
      <c r="AN20" s="116">
        <v>0</v>
      </c>
      <c r="AO20" s="116">
        <v>0</v>
      </c>
      <c r="AP20" s="115" t="e">
        <f t="shared" si="4"/>
        <v>#DIV/0!</v>
      </c>
      <c r="AQ20" s="115">
        <v>0</v>
      </c>
      <c r="AR20" s="115">
        <v>0</v>
      </c>
      <c r="AS20" s="115">
        <v>0</v>
      </c>
      <c r="AT20" s="115">
        <v>0</v>
      </c>
      <c r="AU20" s="115">
        <v>0</v>
      </c>
      <c r="AV20" s="115">
        <v>0</v>
      </c>
      <c r="AW20" s="115">
        <f t="shared" si="5"/>
        <v>0</v>
      </c>
      <c r="AX20" s="116">
        <v>0</v>
      </c>
      <c r="AY20" s="116">
        <v>0</v>
      </c>
      <c r="AZ20" s="115" t="e">
        <f t="shared" si="6"/>
        <v>#DIV/0!</v>
      </c>
      <c r="BA20" s="115">
        <v>0</v>
      </c>
      <c r="BB20" s="115">
        <v>0</v>
      </c>
      <c r="BC20" s="115">
        <v>0</v>
      </c>
      <c r="BD20" s="115">
        <v>0</v>
      </c>
      <c r="BE20" s="115">
        <v>0</v>
      </c>
      <c r="BF20" s="115">
        <v>0</v>
      </c>
      <c r="BG20" s="115">
        <f t="shared" si="7"/>
        <v>0</v>
      </c>
      <c r="BH20" s="117">
        <f t="shared" si="8"/>
        <v>0</v>
      </c>
      <c r="BI20" s="118">
        <f t="shared" ref="BI20:BJ20" si="26">(T20+AD20+AN20+AX20)</f>
        <v>0</v>
      </c>
      <c r="BJ20" s="118">
        <f t="shared" si="26"/>
        <v>0</v>
      </c>
      <c r="BK20" s="117" t="e">
        <f t="shared" si="10"/>
        <v>#DIV/0!</v>
      </c>
      <c r="BL20" s="102"/>
      <c r="BM20" s="102"/>
      <c r="BN20" s="102"/>
      <c r="BO20" s="102"/>
      <c r="BP20" s="102"/>
      <c r="BQ20" s="102"/>
      <c r="BR20" s="102"/>
      <c r="BS20" s="102"/>
      <c r="BT20" s="102"/>
      <c r="BU20" s="102"/>
      <c r="BV20" s="102"/>
      <c r="BW20" s="102"/>
      <c r="BX20" s="102"/>
      <c r="BY20" s="102"/>
      <c r="BZ20" s="119"/>
      <c r="CA20" s="119"/>
      <c r="CB20" s="119"/>
      <c r="CC20" s="119"/>
      <c r="CD20" s="119"/>
      <c r="CE20" s="119"/>
    </row>
    <row r="21" spans="1:83" ht="15.75" customHeight="1" x14ac:dyDescent="0.25">
      <c r="A21" s="112" t="s">
        <v>47</v>
      </c>
      <c r="B21" s="112" t="s">
        <v>68</v>
      </c>
      <c r="C21" s="112" t="s">
        <v>70</v>
      </c>
      <c r="D21" s="112"/>
      <c r="E21" s="112"/>
      <c r="F21" s="112"/>
      <c r="G21" s="112"/>
      <c r="H21" s="112"/>
      <c r="I21" s="112"/>
      <c r="J21" s="112"/>
      <c r="K21" s="112"/>
      <c r="L21" s="112"/>
      <c r="M21" s="112"/>
      <c r="N21" s="113"/>
      <c r="O21" s="112"/>
      <c r="P21" s="112"/>
      <c r="Q21" s="112"/>
      <c r="R21" s="112"/>
      <c r="S21" s="112"/>
      <c r="T21" s="114">
        <v>0</v>
      </c>
      <c r="U21" s="114">
        <v>0</v>
      </c>
      <c r="V21" s="115" t="e">
        <f t="shared" si="0"/>
        <v>#DIV/0!</v>
      </c>
      <c r="W21" s="115">
        <v>0</v>
      </c>
      <c r="X21" s="115">
        <v>0</v>
      </c>
      <c r="Y21" s="115">
        <v>0</v>
      </c>
      <c r="Z21" s="115">
        <v>0</v>
      </c>
      <c r="AA21" s="115">
        <v>0</v>
      </c>
      <c r="AB21" s="115">
        <v>0</v>
      </c>
      <c r="AC21" s="115">
        <f t="shared" si="1"/>
        <v>0</v>
      </c>
      <c r="AD21" s="116">
        <v>0</v>
      </c>
      <c r="AE21" s="116">
        <v>0</v>
      </c>
      <c r="AF21" s="115" t="e">
        <f t="shared" si="2"/>
        <v>#DIV/0!</v>
      </c>
      <c r="AG21" s="115">
        <v>0</v>
      </c>
      <c r="AH21" s="115">
        <v>0</v>
      </c>
      <c r="AI21" s="115">
        <v>0</v>
      </c>
      <c r="AJ21" s="115">
        <v>0</v>
      </c>
      <c r="AK21" s="115">
        <v>0</v>
      </c>
      <c r="AL21" s="115">
        <v>0</v>
      </c>
      <c r="AM21" s="115">
        <f t="shared" si="3"/>
        <v>0</v>
      </c>
      <c r="AN21" s="116">
        <v>0</v>
      </c>
      <c r="AO21" s="116">
        <v>0</v>
      </c>
      <c r="AP21" s="115" t="e">
        <f t="shared" si="4"/>
        <v>#DIV/0!</v>
      </c>
      <c r="AQ21" s="115">
        <v>0</v>
      </c>
      <c r="AR21" s="115">
        <v>0</v>
      </c>
      <c r="AS21" s="115">
        <v>0</v>
      </c>
      <c r="AT21" s="115">
        <v>0</v>
      </c>
      <c r="AU21" s="115">
        <v>0</v>
      </c>
      <c r="AV21" s="115">
        <v>0</v>
      </c>
      <c r="AW21" s="115">
        <f t="shared" si="5"/>
        <v>0</v>
      </c>
      <c r="AX21" s="116">
        <v>0</v>
      </c>
      <c r="AY21" s="116">
        <v>0</v>
      </c>
      <c r="AZ21" s="115" t="e">
        <f t="shared" si="6"/>
        <v>#DIV/0!</v>
      </c>
      <c r="BA21" s="115">
        <v>0</v>
      </c>
      <c r="BB21" s="115">
        <v>0</v>
      </c>
      <c r="BC21" s="115">
        <v>0</v>
      </c>
      <c r="BD21" s="115">
        <v>0</v>
      </c>
      <c r="BE21" s="115">
        <v>0</v>
      </c>
      <c r="BF21" s="115">
        <v>0</v>
      </c>
      <c r="BG21" s="115">
        <f t="shared" si="7"/>
        <v>0</v>
      </c>
      <c r="BH21" s="117">
        <f t="shared" si="8"/>
        <v>0</v>
      </c>
      <c r="BI21" s="118">
        <f t="shared" ref="BI21:BJ21" si="27">(T21+AD21+AN21+AX21)</f>
        <v>0</v>
      </c>
      <c r="BJ21" s="118">
        <f t="shared" si="27"/>
        <v>0</v>
      </c>
      <c r="BK21" s="117" t="e">
        <f t="shared" si="10"/>
        <v>#DIV/0!</v>
      </c>
      <c r="BL21" s="102"/>
      <c r="BM21" s="102"/>
      <c r="BN21" s="102"/>
      <c r="BO21" s="102"/>
      <c r="BP21" s="102"/>
      <c r="BQ21" s="102"/>
      <c r="BR21" s="102"/>
      <c r="BS21" s="102"/>
      <c r="BT21" s="102"/>
      <c r="BU21" s="102"/>
      <c r="BV21" s="102"/>
      <c r="BW21" s="102"/>
      <c r="BX21" s="102"/>
      <c r="BY21" s="102"/>
      <c r="BZ21" s="119"/>
      <c r="CA21" s="119"/>
      <c r="CB21" s="119"/>
      <c r="CC21" s="119"/>
      <c r="CD21" s="119"/>
      <c r="CE21" s="119"/>
    </row>
    <row r="22" spans="1:83" ht="15.75" customHeight="1" x14ac:dyDescent="0.25">
      <c r="A22" s="112" t="s">
        <v>47</v>
      </c>
      <c r="B22" s="112" t="s">
        <v>68</v>
      </c>
      <c r="C22" s="112" t="s">
        <v>71</v>
      </c>
      <c r="D22" s="112"/>
      <c r="E22" s="112"/>
      <c r="F22" s="112"/>
      <c r="G22" s="112"/>
      <c r="H22" s="112"/>
      <c r="I22" s="112"/>
      <c r="J22" s="112"/>
      <c r="K22" s="112"/>
      <c r="L22" s="112"/>
      <c r="M22" s="112"/>
      <c r="N22" s="113"/>
      <c r="O22" s="112"/>
      <c r="P22" s="112"/>
      <c r="Q22" s="112"/>
      <c r="R22" s="112"/>
      <c r="S22" s="112"/>
      <c r="T22" s="114">
        <v>0</v>
      </c>
      <c r="U22" s="114">
        <v>0</v>
      </c>
      <c r="V22" s="115" t="e">
        <f t="shared" si="0"/>
        <v>#DIV/0!</v>
      </c>
      <c r="W22" s="115">
        <v>0</v>
      </c>
      <c r="X22" s="115">
        <v>0</v>
      </c>
      <c r="Y22" s="115">
        <v>0</v>
      </c>
      <c r="Z22" s="115">
        <v>0</v>
      </c>
      <c r="AA22" s="115">
        <v>0</v>
      </c>
      <c r="AB22" s="115">
        <v>0</v>
      </c>
      <c r="AC22" s="115">
        <f t="shared" si="1"/>
        <v>0</v>
      </c>
      <c r="AD22" s="116">
        <v>0</v>
      </c>
      <c r="AE22" s="116">
        <v>0</v>
      </c>
      <c r="AF22" s="115" t="e">
        <f t="shared" si="2"/>
        <v>#DIV/0!</v>
      </c>
      <c r="AG22" s="115">
        <v>0</v>
      </c>
      <c r="AH22" s="115">
        <v>0</v>
      </c>
      <c r="AI22" s="115">
        <v>0</v>
      </c>
      <c r="AJ22" s="115">
        <v>0</v>
      </c>
      <c r="AK22" s="115">
        <v>0</v>
      </c>
      <c r="AL22" s="115">
        <v>0</v>
      </c>
      <c r="AM22" s="115">
        <f t="shared" si="3"/>
        <v>0</v>
      </c>
      <c r="AN22" s="116">
        <v>0</v>
      </c>
      <c r="AO22" s="116">
        <v>0</v>
      </c>
      <c r="AP22" s="115" t="e">
        <f t="shared" si="4"/>
        <v>#DIV/0!</v>
      </c>
      <c r="AQ22" s="115">
        <v>0</v>
      </c>
      <c r="AR22" s="115">
        <v>0</v>
      </c>
      <c r="AS22" s="115">
        <v>0</v>
      </c>
      <c r="AT22" s="115">
        <v>0</v>
      </c>
      <c r="AU22" s="115">
        <v>0</v>
      </c>
      <c r="AV22" s="115">
        <v>0</v>
      </c>
      <c r="AW22" s="115">
        <f t="shared" si="5"/>
        <v>0</v>
      </c>
      <c r="AX22" s="116">
        <v>0</v>
      </c>
      <c r="AY22" s="116">
        <v>0</v>
      </c>
      <c r="AZ22" s="115" t="e">
        <f t="shared" si="6"/>
        <v>#DIV/0!</v>
      </c>
      <c r="BA22" s="115">
        <v>0</v>
      </c>
      <c r="BB22" s="115">
        <v>0</v>
      </c>
      <c r="BC22" s="115">
        <v>0</v>
      </c>
      <c r="BD22" s="115">
        <v>0</v>
      </c>
      <c r="BE22" s="115">
        <v>0</v>
      </c>
      <c r="BF22" s="115">
        <v>0</v>
      </c>
      <c r="BG22" s="115">
        <f t="shared" si="7"/>
        <v>0</v>
      </c>
      <c r="BH22" s="117">
        <f t="shared" si="8"/>
        <v>0</v>
      </c>
      <c r="BI22" s="118">
        <f t="shared" ref="BI22:BJ22" si="28">(T22+AD22+AN22+AX22)</f>
        <v>0</v>
      </c>
      <c r="BJ22" s="118">
        <f t="shared" si="28"/>
        <v>0</v>
      </c>
      <c r="BK22" s="117" t="e">
        <f t="shared" si="10"/>
        <v>#DIV/0!</v>
      </c>
      <c r="BL22" s="102"/>
      <c r="BM22" s="102"/>
      <c r="BN22" s="102"/>
      <c r="BO22" s="102"/>
      <c r="BP22" s="102"/>
      <c r="BQ22" s="102"/>
      <c r="BR22" s="102"/>
      <c r="BS22" s="102"/>
      <c r="BT22" s="102"/>
      <c r="BU22" s="102"/>
      <c r="BV22" s="102"/>
      <c r="BW22" s="102"/>
      <c r="BX22" s="102"/>
      <c r="BY22" s="102"/>
      <c r="BZ22" s="119"/>
      <c r="CA22" s="119"/>
      <c r="CB22" s="119"/>
      <c r="CC22" s="119"/>
      <c r="CD22" s="119"/>
      <c r="CE22" s="119"/>
    </row>
    <row r="23" spans="1:83" ht="15.75" customHeight="1" x14ac:dyDescent="0.25">
      <c r="A23" s="112" t="s">
        <v>47</v>
      </c>
      <c r="B23" s="112" t="s">
        <v>72</v>
      </c>
      <c r="C23" s="112" t="s">
        <v>73</v>
      </c>
      <c r="D23" s="112"/>
      <c r="E23" s="112"/>
      <c r="F23" s="112"/>
      <c r="G23" s="112"/>
      <c r="H23" s="112"/>
      <c r="I23" s="112"/>
      <c r="J23" s="112"/>
      <c r="K23" s="112"/>
      <c r="L23" s="112"/>
      <c r="M23" s="112"/>
      <c r="N23" s="113"/>
      <c r="O23" s="112"/>
      <c r="P23" s="112"/>
      <c r="Q23" s="112"/>
      <c r="R23" s="112"/>
      <c r="S23" s="112"/>
      <c r="T23" s="114">
        <v>0</v>
      </c>
      <c r="U23" s="114">
        <v>0</v>
      </c>
      <c r="V23" s="115" t="e">
        <f t="shared" si="0"/>
        <v>#DIV/0!</v>
      </c>
      <c r="W23" s="115">
        <v>0</v>
      </c>
      <c r="X23" s="115">
        <v>0</v>
      </c>
      <c r="Y23" s="115">
        <v>0</v>
      </c>
      <c r="Z23" s="115">
        <v>0</v>
      </c>
      <c r="AA23" s="115">
        <v>0</v>
      </c>
      <c r="AB23" s="115">
        <v>0</v>
      </c>
      <c r="AC23" s="115">
        <f t="shared" si="1"/>
        <v>0</v>
      </c>
      <c r="AD23" s="116">
        <v>0</v>
      </c>
      <c r="AE23" s="116">
        <v>0</v>
      </c>
      <c r="AF23" s="115" t="e">
        <f t="shared" si="2"/>
        <v>#DIV/0!</v>
      </c>
      <c r="AG23" s="115">
        <v>0</v>
      </c>
      <c r="AH23" s="115">
        <v>0</v>
      </c>
      <c r="AI23" s="115">
        <v>0</v>
      </c>
      <c r="AJ23" s="115">
        <v>0</v>
      </c>
      <c r="AK23" s="115">
        <v>0</v>
      </c>
      <c r="AL23" s="115">
        <v>0</v>
      </c>
      <c r="AM23" s="115">
        <f t="shared" si="3"/>
        <v>0</v>
      </c>
      <c r="AN23" s="116">
        <v>0</v>
      </c>
      <c r="AO23" s="116">
        <v>0</v>
      </c>
      <c r="AP23" s="115" t="e">
        <f t="shared" si="4"/>
        <v>#DIV/0!</v>
      </c>
      <c r="AQ23" s="115">
        <v>0</v>
      </c>
      <c r="AR23" s="115">
        <v>0</v>
      </c>
      <c r="AS23" s="115">
        <v>0</v>
      </c>
      <c r="AT23" s="115">
        <v>0</v>
      </c>
      <c r="AU23" s="115">
        <v>0</v>
      </c>
      <c r="AV23" s="115">
        <v>0</v>
      </c>
      <c r="AW23" s="115">
        <f t="shared" si="5"/>
        <v>0</v>
      </c>
      <c r="AX23" s="116">
        <v>0</v>
      </c>
      <c r="AY23" s="116">
        <v>0</v>
      </c>
      <c r="AZ23" s="115" t="e">
        <f t="shared" si="6"/>
        <v>#DIV/0!</v>
      </c>
      <c r="BA23" s="115">
        <v>0</v>
      </c>
      <c r="BB23" s="115">
        <v>0</v>
      </c>
      <c r="BC23" s="115">
        <v>0</v>
      </c>
      <c r="BD23" s="115">
        <v>0</v>
      </c>
      <c r="BE23" s="115">
        <v>0</v>
      </c>
      <c r="BF23" s="115">
        <v>0</v>
      </c>
      <c r="BG23" s="115">
        <f t="shared" si="7"/>
        <v>0</v>
      </c>
      <c r="BH23" s="117">
        <f t="shared" si="8"/>
        <v>0</v>
      </c>
      <c r="BI23" s="118">
        <f t="shared" ref="BI23:BJ23" si="29">(T23+AD23+AN23+AX23)</f>
        <v>0</v>
      </c>
      <c r="BJ23" s="118">
        <f t="shared" si="29"/>
        <v>0</v>
      </c>
      <c r="BK23" s="117" t="e">
        <f t="shared" si="10"/>
        <v>#DIV/0!</v>
      </c>
      <c r="BL23" s="102"/>
      <c r="BM23" s="102"/>
      <c r="BN23" s="102"/>
      <c r="BO23" s="102"/>
      <c r="BP23" s="102"/>
      <c r="BQ23" s="102"/>
      <c r="BR23" s="102"/>
      <c r="BS23" s="102"/>
      <c r="BT23" s="102"/>
      <c r="BU23" s="102"/>
      <c r="BV23" s="102"/>
      <c r="BW23" s="102"/>
      <c r="BX23" s="102"/>
      <c r="BY23" s="102"/>
      <c r="BZ23" s="119"/>
      <c r="CA23" s="119"/>
      <c r="CB23" s="119"/>
      <c r="CC23" s="119"/>
      <c r="CD23" s="119"/>
      <c r="CE23" s="119"/>
    </row>
    <row r="24" spans="1:83" ht="15.75" customHeight="1" x14ac:dyDescent="0.25">
      <c r="A24" s="112" t="s">
        <v>47</v>
      </c>
      <c r="B24" s="112" t="s">
        <v>74</v>
      </c>
      <c r="C24" s="112" t="s">
        <v>75</v>
      </c>
      <c r="D24" s="112"/>
      <c r="E24" s="112"/>
      <c r="F24" s="112"/>
      <c r="G24" s="112"/>
      <c r="H24" s="112"/>
      <c r="I24" s="112"/>
      <c r="J24" s="112"/>
      <c r="K24" s="112"/>
      <c r="L24" s="112"/>
      <c r="M24" s="112"/>
      <c r="N24" s="113"/>
      <c r="O24" s="112"/>
      <c r="P24" s="112"/>
      <c r="Q24" s="112"/>
      <c r="R24" s="112"/>
      <c r="S24" s="112"/>
      <c r="T24" s="114">
        <v>0</v>
      </c>
      <c r="U24" s="114">
        <v>0</v>
      </c>
      <c r="V24" s="115" t="e">
        <f t="shared" si="0"/>
        <v>#DIV/0!</v>
      </c>
      <c r="W24" s="115">
        <v>0</v>
      </c>
      <c r="X24" s="115">
        <v>0</v>
      </c>
      <c r="Y24" s="115">
        <v>0</v>
      </c>
      <c r="Z24" s="115">
        <v>0</v>
      </c>
      <c r="AA24" s="115">
        <v>0</v>
      </c>
      <c r="AB24" s="115">
        <v>0</v>
      </c>
      <c r="AC24" s="115">
        <f t="shared" si="1"/>
        <v>0</v>
      </c>
      <c r="AD24" s="116">
        <v>0</v>
      </c>
      <c r="AE24" s="116">
        <v>0</v>
      </c>
      <c r="AF24" s="115" t="e">
        <f t="shared" si="2"/>
        <v>#DIV/0!</v>
      </c>
      <c r="AG24" s="115">
        <v>0</v>
      </c>
      <c r="AH24" s="115">
        <v>0</v>
      </c>
      <c r="AI24" s="115">
        <v>0</v>
      </c>
      <c r="AJ24" s="115">
        <v>0</v>
      </c>
      <c r="AK24" s="115">
        <v>0</v>
      </c>
      <c r="AL24" s="115">
        <v>0</v>
      </c>
      <c r="AM24" s="115">
        <f t="shared" si="3"/>
        <v>0</v>
      </c>
      <c r="AN24" s="116">
        <v>0</v>
      </c>
      <c r="AO24" s="116">
        <v>0</v>
      </c>
      <c r="AP24" s="115" t="e">
        <f t="shared" si="4"/>
        <v>#DIV/0!</v>
      </c>
      <c r="AQ24" s="115">
        <v>0</v>
      </c>
      <c r="AR24" s="115">
        <v>0</v>
      </c>
      <c r="AS24" s="115">
        <v>0</v>
      </c>
      <c r="AT24" s="115">
        <v>0</v>
      </c>
      <c r="AU24" s="115">
        <v>0</v>
      </c>
      <c r="AV24" s="115">
        <v>0</v>
      </c>
      <c r="AW24" s="115">
        <f t="shared" si="5"/>
        <v>0</v>
      </c>
      <c r="AX24" s="116">
        <v>0</v>
      </c>
      <c r="AY24" s="116">
        <v>0</v>
      </c>
      <c r="AZ24" s="115" t="e">
        <f t="shared" si="6"/>
        <v>#DIV/0!</v>
      </c>
      <c r="BA24" s="115">
        <v>0</v>
      </c>
      <c r="BB24" s="115">
        <v>0</v>
      </c>
      <c r="BC24" s="115">
        <v>0</v>
      </c>
      <c r="BD24" s="115">
        <v>0</v>
      </c>
      <c r="BE24" s="115">
        <v>0</v>
      </c>
      <c r="BF24" s="115">
        <v>0</v>
      </c>
      <c r="BG24" s="115">
        <f t="shared" si="7"/>
        <v>0</v>
      </c>
      <c r="BH24" s="117">
        <f t="shared" si="8"/>
        <v>0</v>
      </c>
      <c r="BI24" s="118">
        <f t="shared" ref="BI24:BJ24" si="30">(T24+AD24+AN24+AX24)</f>
        <v>0</v>
      </c>
      <c r="BJ24" s="118">
        <f t="shared" si="30"/>
        <v>0</v>
      </c>
      <c r="BK24" s="117" t="e">
        <f t="shared" si="10"/>
        <v>#DIV/0!</v>
      </c>
      <c r="BL24" s="102"/>
      <c r="BM24" s="102"/>
      <c r="BN24" s="102"/>
      <c r="BO24" s="102"/>
      <c r="BP24" s="102"/>
      <c r="BQ24" s="102"/>
      <c r="BR24" s="102"/>
      <c r="BS24" s="102"/>
      <c r="BT24" s="102"/>
      <c r="BU24" s="102"/>
      <c r="BV24" s="102"/>
      <c r="BW24" s="102"/>
      <c r="BX24" s="102"/>
      <c r="BY24" s="102"/>
      <c r="BZ24" s="119"/>
      <c r="CA24" s="119"/>
      <c r="CB24" s="119"/>
      <c r="CC24" s="119"/>
      <c r="CD24" s="119"/>
      <c r="CE24" s="119"/>
    </row>
    <row r="25" spans="1:83" ht="15.75" customHeight="1" x14ac:dyDescent="0.25">
      <c r="A25" s="112" t="s">
        <v>76</v>
      </c>
      <c r="B25" s="112" t="s">
        <v>77</v>
      </c>
      <c r="C25" s="112" t="s">
        <v>78</v>
      </c>
      <c r="D25" s="112"/>
      <c r="E25" s="112"/>
      <c r="F25" s="112"/>
      <c r="G25" s="112"/>
      <c r="H25" s="112"/>
      <c r="I25" s="112"/>
      <c r="J25" s="112"/>
      <c r="K25" s="112"/>
      <c r="L25" s="112"/>
      <c r="M25" s="112"/>
      <c r="N25" s="113"/>
      <c r="O25" s="112"/>
      <c r="P25" s="112"/>
      <c r="Q25" s="112"/>
      <c r="R25" s="112"/>
      <c r="S25" s="112"/>
      <c r="T25" s="114">
        <v>0</v>
      </c>
      <c r="U25" s="114">
        <v>0</v>
      </c>
      <c r="V25" s="115" t="e">
        <f t="shared" si="0"/>
        <v>#DIV/0!</v>
      </c>
      <c r="W25" s="115">
        <v>0</v>
      </c>
      <c r="X25" s="115">
        <v>0</v>
      </c>
      <c r="Y25" s="115">
        <v>0</v>
      </c>
      <c r="Z25" s="115">
        <v>0</v>
      </c>
      <c r="AA25" s="115">
        <v>0</v>
      </c>
      <c r="AB25" s="115">
        <v>0</v>
      </c>
      <c r="AC25" s="115">
        <f t="shared" si="1"/>
        <v>0</v>
      </c>
      <c r="AD25" s="116">
        <v>0</v>
      </c>
      <c r="AE25" s="116">
        <v>0</v>
      </c>
      <c r="AF25" s="115" t="e">
        <f t="shared" si="2"/>
        <v>#DIV/0!</v>
      </c>
      <c r="AG25" s="115">
        <v>0</v>
      </c>
      <c r="AH25" s="115">
        <v>0</v>
      </c>
      <c r="AI25" s="115">
        <v>0</v>
      </c>
      <c r="AJ25" s="115">
        <v>0</v>
      </c>
      <c r="AK25" s="115">
        <v>0</v>
      </c>
      <c r="AL25" s="115">
        <v>0</v>
      </c>
      <c r="AM25" s="115">
        <f t="shared" si="3"/>
        <v>0</v>
      </c>
      <c r="AN25" s="116">
        <v>0</v>
      </c>
      <c r="AO25" s="116">
        <v>0</v>
      </c>
      <c r="AP25" s="115" t="e">
        <f t="shared" si="4"/>
        <v>#DIV/0!</v>
      </c>
      <c r="AQ25" s="115">
        <v>0</v>
      </c>
      <c r="AR25" s="115">
        <v>0</v>
      </c>
      <c r="AS25" s="115">
        <v>0</v>
      </c>
      <c r="AT25" s="115">
        <v>0</v>
      </c>
      <c r="AU25" s="115">
        <v>0</v>
      </c>
      <c r="AV25" s="115">
        <v>0</v>
      </c>
      <c r="AW25" s="115">
        <f t="shared" si="5"/>
        <v>0</v>
      </c>
      <c r="AX25" s="116">
        <v>0</v>
      </c>
      <c r="AY25" s="116">
        <v>0</v>
      </c>
      <c r="AZ25" s="115" t="e">
        <f t="shared" si="6"/>
        <v>#DIV/0!</v>
      </c>
      <c r="BA25" s="115">
        <v>0</v>
      </c>
      <c r="BB25" s="115">
        <v>0</v>
      </c>
      <c r="BC25" s="115">
        <v>0</v>
      </c>
      <c r="BD25" s="115">
        <v>0</v>
      </c>
      <c r="BE25" s="115">
        <v>0</v>
      </c>
      <c r="BF25" s="115">
        <v>0</v>
      </c>
      <c r="BG25" s="115">
        <f t="shared" si="7"/>
        <v>0</v>
      </c>
      <c r="BH25" s="117">
        <f t="shared" si="8"/>
        <v>0</v>
      </c>
      <c r="BI25" s="118">
        <f t="shared" ref="BI25:BJ25" si="31">(T25+AD25+AN25+AX25)</f>
        <v>0</v>
      </c>
      <c r="BJ25" s="118">
        <f t="shared" si="31"/>
        <v>0</v>
      </c>
      <c r="BK25" s="117" t="e">
        <f t="shared" si="10"/>
        <v>#DIV/0!</v>
      </c>
      <c r="BL25" s="102"/>
      <c r="BM25" s="102"/>
      <c r="BN25" s="102"/>
      <c r="BO25" s="102"/>
      <c r="BP25" s="102"/>
      <c r="BQ25" s="102"/>
      <c r="BR25" s="102"/>
      <c r="BS25" s="102"/>
      <c r="BT25" s="102"/>
      <c r="BU25" s="102"/>
      <c r="BV25" s="102"/>
      <c r="BW25" s="102"/>
      <c r="BX25" s="102"/>
      <c r="BY25" s="102"/>
      <c r="BZ25" s="119"/>
      <c r="CA25" s="119"/>
      <c r="CB25" s="119"/>
      <c r="CC25" s="119"/>
      <c r="CD25" s="119"/>
      <c r="CE25" s="119"/>
    </row>
    <row r="26" spans="1:83" ht="15.75" customHeight="1" x14ac:dyDescent="0.25">
      <c r="A26" s="112" t="s">
        <v>76</v>
      </c>
      <c r="B26" s="112" t="s">
        <v>77</v>
      </c>
      <c r="C26" s="112" t="s">
        <v>79</v>
      </c>
      <c r="D26" s="112"/>
      <c r="E26" s="112"/>
      <c r="F26" s="112"/>
      <c r="G26" s="112"/>
      <c r="H26" s="112"/>
      <c r="I26" s="112"/>
      <c r="J26" s="112"/>
      <c r="K26" s="112"/>
      <c r="L26" s="112"/>
      <c r="M26" s="112"/>
      <c r="N26" s="113"/>
      <c r="O26" s="112"/>
      <c r="P26" s="112"/>
      <c r="Q26" s="112"/>
      <c r="R26" s="112"/>
      <c r="S26" s="112"/>
      <c r="T26" s="114">
        <v>0</v>
      </c>
      <c r="U26" s="114">
        <v>0</v>
      </c>
      <c r="V26" s="115" t="e">
        <f t="shared" si="0"/>
        <v>#DIV/0!</v>
      </c>
      <c r="W26" s="115">
        <v>0</v>
      </c>
      <c r="X26" s="115">
        <v>0</v>
      </c>
      <c r="Y26" s="115">
        <v>0</v>
      </c>
      <c r="Z26" s="115">
        <v>0</v>
      </c>
      <c r="AA26" s="115">
        <v>0</v>
      </c>
      <c r="AB26" s="115">
        <v>0</v>
      </c>
      <c r="AC26" s="115">
        <f t="shared" si="1"/>
        <v>0</v>
      </c>
      <c r="AD26" s="116">
        <v>0</v>
      </c>
      <c r="AE26" s="116">
        <v>0</v>
      </c>
      <c r="AF26" s="115" t="e">
        <f t="shared" si="2"/>
        <v>#DIV/0!</v>
      </c>
      <c r="AG26" s="115">
        <v>0</v>
      </c>
      <c r="AH26" s="115">
        <v>0</v>
      </c>
      <c r="AI26" s="115">
        <v>0</v>
      </c>
      <c r="AJ26" s="115">
        <v>0</v>
      </c>
      <c r="AK26" s="115">
        <v>0</v>
      </c>
      <c r="AL26" s="115">
        <v>0</v>
      </c>
      <c r="AM26" s="115">
        <f t="shared" si="3"/>
        <v>0</v>
      </c>
      <c r="AN26" s="116">
        <v>0</v>
      </c>
      <c r="AO26" s="116">
        <v>0</v>
      </c>
      <c r="AP26" s="115" t="e">
        <f t="shared" si="4"/>
        <v>#DIV/0!</v>
      </c>
      <c r="AQ26" s="115">
        <v>0</v>
      </c>
      <c r="AR26" s="115">
        <v>0</v>
      </c>
      <c r="AS26" s="115">
        <v>0</v>
      </c>
      <c r="AT26" s="115">
        <v>0</v>
      </c>
      <c r="AU26" s="115">
        <v>0</v>
      </c>
      <c r="AV26" s="115">
        <v>0</v>
      </c>
      <c r="AW26" s="115">
        <f t="shared" si="5"/>
        <v>0</v>
      </c>
      <c r="AX26" s="116">
        <v>0</v>
      </c>
      <c r="AY26" s="116">
        <v>0</v>
      </c>
      <c r="AZ26" s="115" t="e">
        <f t="shared" si="6"/>
        <v>#DIV/0!</v>
      </c>
      <c r="BA26" s="115">
        <v>0</v>
      </c>
      <c r="BB26" s="115">
        <v>0</v>
      </c>
      <c r="BC26" s="115">
        <v>0</v>
      </c>
      <c r="BD26" s="115">
        <v>0</v>
      </c>
      <c r="BE26" s="115">
        <v>0</v>
      </c>
      <c r="BF26" s="115">
        <v>0</v>
      </c>
      <c r="BG26" s="115">
        <f t="shared" si="7"/>
        <v>0</v>
      </c>
      <c r="BH26" s="117">
        <f t="shared" si="8"/>
        <v>0</v>
      </c>
      <c r="BI26" s="118">
        <f t="shared" ref="BI26:BJ26" si="32">(T26+AD26+AN26+AX26)</f>
        <v>0</v>
      </c>
      <c r="BJ26" s="118">
        <f t="shared" si="32"/>
        <v>0</v>
      </c>
      <c r="BK26" s="117" t="e">
        <f t="shared" si="10"/>
        <v>#DIV/0!</v>
      </c>
      <c r="BL26" s="102"/>
      <c r="BM26" s="102"/>
      <c r="BN26" s="102"/>
      <c r="BO26" s="102"/>
      <c r="BP26" s="102"/>
      <c r="BQ26" s="102"/>
      <c r="BR26" s="102"/>
      <c r="BS26" s="102"/>
      <c r="BT26" s="102"/>
      <c r="BU26" s="102"/>
      <c r="BV26" s="102"/>
      <c r="BW26" s="102"/>
      <c r="BX26" s="102"/>
      <c r="BY26" s="102"/>
      <c r="BZ26" s="119"/>
      <c r="CA26" s="119"/>
      <c r="CB26" s="119"/>
      <c r="CC26" s="119"/>
      <c r="CD26" s="119"/>
      <c r="CE26" s="119"/>
    </row>
    <row r="27" spans="1:83" ht="15.75" customHeight="1" x14ac:dyDescent="0.25">
      <c r="A27" s="112" t="s">
        <v>76</v>
      </c>
      <c r="B27" s="112" t="s">
        <v>77</v>
      </c>
      <c r="C27" s="112" t="s">
        <v>80</v>
      </c>
      <c r="D27" s="112"/>
      <c r="E27" s="112"/>
      <c r="F27" s="112"/>
      <c r="G27" s="112"/>
      <c r="H27" s="112"/>
      <c r="I27" s="112"/>
      <c r="J27" s="112"/>
      <c r="K27" s="112"/>
      <c r="L27" s="112"/>
      <c r="M27" s="112"/>
      <c r="N27" s="113"/>
      <c r="O27" s="112"/>
      <c r="P27" s="112"/>
      <c r="Q27" s="112"/>
      <c r="R27" s="112"/>
      <c r="S27" s="112"/>
      <c r="T27" s="114">
        <v>0</v>
      </c>
      <c r="U27" s="114">
        <v>0</v>
      </c>
      <c r="V27" s="115" t="e">
        <f t="shared" si="0"/>
        <v>#DIV/0!</v>
      </c>
      <c r="W27" s="115">
        <v>0</v>
      </c>
      <c r="X27" s="115">
        <v>0</v>
      </c>
      <c r="Y27" s="115">
        <v>0</v>
      </c>
      <c r="Z27" s="115">
        <v>0</v>
      </c>
      <c r="AA27" s="115">
        <v>0</v>
      </c>
      <c r="AB27" s="115">
        <v>0</v>
      </c>
      <c r="AC27" s="115">
        <f t="shared" si="1"/>
        <v>0</v>
      </c>
      <c r="AD27" s="116">
        <v>0</v>
      </c>
      <c r="AE27" s="116">
        <v>0</v>
      </c>
      <c r="AF27" s="115" t="e">
        <f t="shared" si="2"/>
        <v>#DIV/0!</v>
      </c>
      <c r="AG27" s="115">
        <v>0</v>
      </c>
      <c r="AH27" s="115">
        <v>0</v>
      </c>
      <c r="AI27" s="115">
        <v>0</v>
      </c>
      <c r="AJ27" s="115">
        <v>0</v>
      </c>
      <c r="AK27" s="115">
        <v>0</v>
      </c>
      <c r="AL27" s="115">
        <v>0</v>
      </c>
      <c r="AM27" s="115">
        <f t="shared" si="3"/>
        <v>0</v>
      </c>
      <c r="AN27" s="116">
        <v>0</v>
      </c>
      <c r="AO27" s="116">
        <v>0</v>
      </c>
      <c r="AP27" s="115" t="e">
        <f t="shared" si="4"/>
        <v>#DIV/0!</v>
      </c>
      <c r="AQ27" s="115">
        <v>0</v>
      </c>
      <c r="AR27" s="115">
        <v>0</v>
      </c>
      <c r="AS27" s="115">
        <v>0</v>
      </c>
      <c r="AT27" s="115">
        <v>0</v>
      </c>
      <c r="AU27" s="115">
        <v>0</v>
      </c>
      <c r="AV27" s="115">
        <v>0</v>
      </c>
      <c r="AW27" s="115">
        <f t="shared" si="5"/>
        <v>0</v>
      </c>
      <c r="AX27" s="116">
        <v>0</v>
      </c>
      <c r="AY27" s="116">
        <v>0</v>
      </c>
      <c r="AZ27" s="115" t="e">
        <f t="shared" si="6"/>
        <v>#DIV/0!</v>
      </c>
      <c r="BA27" s="115">
        <v>0</v>
      </c>
      <c r="BB27" s="115">
        <v>0</v>
      </c>
      <c r="BC27" s="115">
        <v>0</v>
      </c>
      <c r="BD27" s="115">
        <v>0</v>
      </c>
      <c r="BE27" s="115">
        <v>0</v>
      </c>
      <c r="BF27" s="115">
        <v>0</v>
      </c>
      <c r="BG27" s="115">
        <f t="shared" si="7"/>
        <v>0</v>
      </c>
      <c r="BH27" s="117">
        <f t="shared" si="8"/>
        <v>0</v>
      </c>
      <c r="BI27" s="118">
        <f t="shared" ref="BI27:BJ27" si="33">(T27+AD27+AN27+AX27)</f>
        <v>0</v>
      </c>
      <c r="BJ27" s="118">
        <f t="shared" si="33"/>
        <v>0</v>
      </c>
      <c r="BK27" s="117" t="e">
        <f t="shared" si="10"/>
        <v>#DIV/0!</v>
      </c>
      <c r="BL27" s="102"/>
      <c r="BM27" s="102"/>
      <c r="BN27" s="102"/>
      <c r="BO27" s="102"/>
      <c r="BP27" s="102"/>
      <c r="BQ27" s="102"/>
      <c r="BR27" s="102"/>
      <c r="BS27" s="102"/>
      <c r="BT27" s="102"/>
      <c r="BU27" s="102"/>
      <c r="BV27" s="102"/>
      <c r="BW27" s="102"/>
      <c r="BX27" s="102"/>
      <c r="BY27" s="102"/>
      <c r="BZ27" s="119"/>
      <c r="CA27" s="119"/>
      <c r="CB27" s="119"/>
      <c r="CC27" s="119"/>
      <c r="CD27" s="119"/>
      <c r="CE27" s="119"/>
    </row>
    <row r="28" spans="1:83" ht="15.75" customHeight="1" x14ac:dyDescent="0.25">
      <c r="A28" s="112" t="s">
        <v>76</v>
      </c>
      <c r="B28" s="112" t="s">
        <v>77</v>
      </c>
      <c r="C28" s="112" t="s">
        <v>81</v>
      </c>
      <c r="D28" s="112"/>
      <c r="E28" s="112"/>
      <c r="F28" s="112"/>
      <c r="G28" s="112"/>
      <c r="H28" s="112"/>
      <c r="I28" s="112"/>
      <c r="J28" s="112"/>
      <c r="K28" s="112"/>
      <c r="L28" s="112"/>
      <c r="M28" s="112"/>
      <c r="N28" s="113"/>
      <c r="O28" s="112"/>
      <c r="P28" s="112"/>
      <c r="Q28" s="112"/>
      <c r="R28" s="112"/>
      <c r="S28" s="112"/>
      <c r="T28" s="114">
        <v>0</v>
      </c>
      <c r="U28" s="114">
        <v>0</v>
      </c>
      <c r="V28" s="115" t="e">
        <f t="shared" si="0"/>
        <v>#DIV/0!</v>
      </c>
      <c r="W28" s="115">
        <v>0</v>
      </c>
      <c r="X28" s="115">
        <v>0</v>
      </c>
      <c r="Y28" s="115">
        <v>0</v>
      </c>
      <c r="Z28" s="115">
        <v>0</v>
      </c>
      <c r="AA28" s="115">
        <v>0</v>
      </c>
      <c r="AB28" s="115">
        <v>0</v>
      </c>
      <c r="AC28" s="115">
        <f t="shared" si="1"/>
        <v>0</v>
      </c>
      <c r="AD28" s="116">
        <v>0</v>
      </c>
      <c r="AE28" s="116">
        <v>0</v>
      </c>
      <c r="AF28" s="115" t="e">
        <f t="shared" si="2"/>
        <v>#DIV/0!</v>
      </c>
      <c r="AG28" s="115">
        <v>0</v>
      </c>
      <c r="AH28" s="115">
        <v>0</v>
      </c>
      <c r="AI28" s="115">
        <v>0</v>
      </c>
      <c r="AJ28" s="115">
        <v>0</v>
      </c>
      <c r="AK28" s="115">
        <v>0</v>
      </c>
      <c r="AL28" s="115">
        <v>0</v>
      </c>
      <c r="AM28" s="115">
        <f t="shared" si="3"/>
        <v>0</v>
      </c>
      <c r="AN28" s="116">
        <v>0</v>
      </c>
      <c r="AO28" s="116">
        <v>0</v>
      </c>
      <c r="AP28" s="115" t="e">
        <f t="shared" si="4"/>
        <v>#DIV/0!</v>
      </c>
      <c r="AQ28" s="115">
        <v>0</v>
      </c>
      <c r="AR28" s="115">
        <v>0</v>
      </c>
      <c r="AS28" s="115">
        <v>0</v>
      </c>
      <c r="AT28" s="115">
        <v>0</v>
      </c>
      <c r="AU28" s="115">
        <v>0</v>
      </c>
      <c r="AV28" s="115">
        <v>0</v>
      </c>
      <c r="AW28" s="115">
        <f t="shared" si="5"/>
        <v>0</v>
      </c>
      <c r="AX28" s="116">
        <v>0</v>
      </c>
      <c r="AY28" s="116">
        <v>0</v>
      </c>
      <c r="AZ28" s="115" t="e">
        <f t="shared" si="6"/>
        <v>#DIV/0!</v>
      </c>
      <c r="BA28" s="115">
        <v>0</v>
      </c>
      <c r="BB28" s="115">
        <v>0</v>
      </c>
      <c r="BC28" s="115">
        <v>0</v>
      </c>
      <c r="BD28" s="115">
        <v>0</v>
      </c>
      <c r="BE28" s="115">
        <v>0</v>
      </c>
      <c r="BF28" s="115">
        <v>0</v>
      </c>
      <c r="BG28" s="115">
        <f t="shared" si="7"/>
        <v>0</v>
      </c>
      <c r="BH28" s="117">
        <f t="shared" si="8"/>
        <v>0</v>
      </c>
      <c r="BI28" s="118">
        <f t="shared" ref="BI28:BJ28" si="34">(T28+AD28+AN28+AX28)</f>
        <v>0</v>
      </c>
      <c r="BJ28" s="118">
        <f t="shared" si="34"/>
        <v>0</v>
      </c>
      <c r="BK28" s="117" t="e">
        <f t="shared" si="10"/>
        <v>#DIV/0!</v>
      </c>
      <c r="BL28" s="102"/>
      <c r="BM28" s="102"/>
      <c r="BN28" s="102"/>
      <c r="BO28" s="102"/>
      <c r="BP28" s="102"/>
      <c r="BQ28" s="102"/>
      <c r="BR28" s="102"/>
      <c r="BS28" s="102"/>
      <c r="BT28" s="102"/>
      <c r="BU28" s="102"/>
      <c r="BV28" s="102"/>
      <c r="BW28" s="102"/>
      <c r="BX28" s="102"/>
      <c r="BY28" s="102"/>
      <c r="BZ28" s="119"/>
      <c r="CA28" s="119"/>
      <c r="CB28" s="119"/>
      <c r="CC28" s="119"/>
      <c r="CD28" s="119"/>
      <c r="CE28" s="119"/>
    </row>
    <row r="29" spans="1:83" ht="15.75" customHeight="1" x14ac:dyDescent="0.25">
      <c r="A29" s="112" t="s">
        <v>76</v>
      </c>
      <c r="B29" s="112" t="s">
        <v>77</v>
      </c>
      <c r="C29" s="112" t="s">
        <v>82</v>
      </c>
      <c r="D29" s="112"/>
      <c r="E29" s="112"/>
      <c r="F29" s="112"/>
      <c r="G29" s="112"/>
      <c r="H29" s="112"/>
      <c r="I29" s="112"/>
      <c r="J29" s="112"/>
      <c r="K29" s="112"/>
      <c r="L29" s="112"/>
      <c r="M29" s="112"/>
      <c r="N29" s="113"/>
      <c r="O29" s="112"/>
      <c r="P29" s="112"/>
      <c r="Q29" s="112"/>
      <c r="R29" s="112"/>
      <c r="S29" s="112"/>
      <c r="T29" s="114">
        <v>0</v>
      </c>
      <c r="U29" s="114">
        <v>0</v>
      </c>
      <c r="V29" s="115" t="e">
        <f t="shared" si="0"/>
        <v>#DIV/0!</v>
      </c>
      <c r="W29" s="115">
        <v>0</v>
      </c>
      <c r="X29" s="115">
        <v>0</v>
      </c>
      <c r="Y29" s="115">
        <v>0</v>
      </c>
      <c r="Z29" s="115">
        <v>0</v>
      </c>
      <c r="AA29" s="115">
        <v>0</v>
      </c>
      <c r="AB29" s="115">
        <v>0</v>
      </c>
      <c r="AC29" s="115">
        <f t="shared" si="1"/>
        <v>0</v>
      </c>
      <c r="AD29" s="116">
        <v>0</v>
      </c>
      <c r="AE29" s="116">
        <v>0</v>
      </c>
      <c r="AF29" s="115" t="e">
        <f t="shared" si="2"/>
        <v>#DIV/0!</v>
      </c>
      <c r="AG29" s="115">
        <v>0</v>
      </c>
      <c r="AH29" s="115">
        <v>0</v>
      </c>
      <c r="AI29" s="115">
        <v>0</v>
      </c>
      <c r="AJ29" s="115">
        <v>0</v>
      </c>
      <c r="AK29" s="115">
        <v>0</v>
      </c>
      <c r="AL29" s="115">
        <v>0</v>
      </c>
      <c r="AM29" s="115">
        <f t="shared" si="3"/>
        <v>0</v>
      </c>
      <c r="AN29" s="116">
        <v>0</v>
      </c>
      <c r="AO29" s="116">
        <v>0</v>
      </c>
      <c r="AP29" s="115" t="e">
        <f t="shared" si="4"/>
        <v>#DIV/0!</v>
      </c>
      <c r="AQ29" s="115">
        <v>0</v>
      </c>
      <c r="AR29" s="115">
        <v>0</v>
      </c>
      <c r="AS29" s="115">
        <v>0</v>
      </c>
      <c r="AT29" s="115">
        <v>0</v>
      </c>
      <c r="AU29" s="115">
        <v>0</v>
      </c>
      <c r="AV29" s="115">
        <v>0</v>
      </c>
      <c r="AW29" s="115">
        <f t="shared" si="5"/>
        <v>0</v>
      </c>
      <c r="AX29" s="116">
        <v>0</v>
      </c>
      <c r="AY29" s="116">
        <v>0</v>
      </c>
      <c r="AZ29" s="115" t="e">
        <f t="shared" si="6"/>
        <v>#DIV/0!</v>
      </c>
      <c r="BA29" s="115">
        <v>0</v>
      </c>
      <c r="BB29" s="115">
        <v>0</v>
      </c>
      <c r="BC29" s="115">
        <v>0</v>
      </c>
      <c r="BD29" s="115">
        <v>0</v>
      </c>
      <c r="BE29" s="115">
        <v>0</v>
      </c>
      <c r="BF29" s="115">
        <v>0</v>
      </c>
      <c r="BG29" s="115">
        <f t="shared" si="7"/>
        <v>0</v>
      </c>
      <c r="BH29" s="117">
        <f t="shared" si="8"/>
        <v>0</v>
      </c>
      <c r="BI29" s="118">
        <f t="shared" ref="BI29:BJ29" si="35">(T29+AD29+AN29+AX29)</f>
        <v>0</v>
      </c>
      <c r="BJ29" s="118">
        <f t="shared" si="35"/>
        <v>0</v>
      </c>
      <c r="BK29" s="117" t="e">
        <f t="shared" si="10"/>
        <v>#DIV/0!</v>
      </c>
      <c r="BL29" s="102"/>
      <c r="BM29" s="102"/>
      <c r="BN29" s="102"/>
      <c r="BO29" s="102"/>
      <c r="BP29" s="102"/>
      <c r="BQ29" s="102"/>
      <c r="BR29" s="102"/>
      <c r="BS29" s="102"/>
      <c r="BT29" s="102"/>
      <c r="BU29" s="102"/>
      <c r="BV29" s="102"/>
      <c r="BW29" s="102"/>
      <c r="BX29" s="102"/>
      <c r="BY29" s="102"/>
      <c r="BZ29" s="119"/>
      <c r="CA29" s="119"/>
      <c r="CB29" s="119"/>
      <c r="CC29" s="119"/>
      <c r="CD29" s="119"/>
      <c r="CE29" s="119"/>
    </row>
    <row r="30" spans="1:83" ht="15.75" customHeight="1" x14ac:dyDescent="0.25">
      <c r="A30" s="112" t="s">
        <v>76</v>
      </c>
      <c r="B30" s="112" t="s">
        <v>77</v>
      </c>
      <c r="C30" s="112" t="s">
        <v>83</v>
      </c>
      <c r="D30" s="112"/>
      <c r="E30" s="112"/>
      <c r="F30" s="112"/>
      <c r="G30" s="112"/>
      <c r="H30" s="112"/>
      <c r="I30" s="112"/>
      <c r="J30" s="112"/>
      <c r="K30" s="112"/>
      <c r="L30" s="112"/>
      <c r="M30" s="112"/>
      <c r="N30" s="113"/>
      <c r="O30" s="112"/>
      <c r="P30" s="112"/>
      <c r="Q30" s="112"/>
      <c r="R30" s="112"/>
      <c r="S30" s="112"/>
      <c r="T30" s="114">
        <v>0</v>
      </c>
      <c r="U30" s="114">
        <v>0</v>
      </c>
      <c r="V30" s="115" t="e">
        <f t="shared" si="0"/>
        <v>#DIV/0!</v>
      </c>
      <c r="W30" s="115">
        <v>0</v>
      </c>
      <c r="X30" s="115">
        <v>0</v>
      </c>
      <c r="Y30" s="115">
        <v>0</v>
      </c>
      <c r="Z30" s="115">
        <v>0</v>
      </c>
      <c r="AA30" s="115">
        <v>0</v>
      </c>
      <c r="AB30" s="115">
        <v>0</v>
      </c>
      <c r="AC30" s="115">
        <f t="shared" si="1"/>
        <v>0</v>
      </c>
      <c r="AD30" s="116">
        <v>0</v>
      </c>
      <c r="AE30" s="116">
        <v>0</v>
      </c>
      <c r="AF30" s="115" t="e">
        <f t="shared" si="2"/>
        <v>#DIV/0!</v>
      </c>
      <c r="AG30" s="115">
        <v>0</v>
      </c>
      <c r="AH30" s="115">
        <v>0</v>
      </c>
      <c r="AI30" s="115">
        <v>0</v>
      </c>
      <c r="AJ30" s="115">
        <v>0</v>
      </c>
      <c r="AK30" s="115">
        <v>0</v>
      </c>
      <c r="AL30" s="115">
        <v>0</v>
      </c>
      <c r="AM30" s="115">
        <f t="shared" si="3"/>
        <v>0</v>
      </c>
      <c r="AN30" s="116">
        <v>0</v>
      </c>
      <c r="AO30" s="116">
        <v>0</v>
      </c>
      <c r="AP30" s="115" t="e">
        <f t="shared" si="4"/>
        <v>#DIV/0!</v>
      </c>
      <c r="AQ30" s="115">
        <v>0</v>
      </c>
      <c r="AR30" s="115">
        <v>0</v>
      </c>
      <c r="AS30" s="115">
        <v>0</v>
      </c>
      <c r="AT30" s="115">
        <v>0</v>
      </c>
      <c r="AU30" s="115">
        <v>0</v>
      </c>
      <c r="AV30" s="115">
        <v>0</v>
      </c>
      <c r="AW30" s="115">
        <f t="shared" si="5"/>
        <v>0</v>
      </c>
      <c r="AX30" s="116">
        <v>0</v>
      </c>
      <c r="AY30" s="116">
        <v>0</v>
      </c>
      <c r="AZ30" s="115" t="e">
        <f t="shared" si="6"/>
        <v>#DIV/0!</v>
      </c>
      <c r="BA30" s="115">
        <v>0</v>
      </c>
      <c r="BB30" s="115">
        <v>0</v>
      </c>
      <c r="BC30" s="115">
        <v>0</v>
      </c>
      <c r="BD30" s="115">
        <v>0</v>
      </c>
      <c r="BE30" s="115">
        <v>0</v>
      </c>
      <c r="BF30" s="115">
        <v>0</v>
      </c>
      <c r="BG30" s="115">
        <f t="shared" si="7"/>
        <v>0</v>
      </c>
      <c r="BH30" s="117">
        <f t="shared" si="8"/>
        <v>0</v>
      </c>
      <c r="BI30" s="118">
        <f t="shared" ref="BI30:BJ30" si="36">(T30+AD30+AN30+AX30)</f>
        <v>0</v>
      </c>
      <c r="BJ30" s="118">
        <f t="shared" si="36"/>
        <v>0</v>
      </c>
      <c r="BK30" s="117" t="e">
        <f t="shared" si="10"/>
        <v>#DIV/0!</v>
      </c>
      <c r="BL30" s="102"/>
      <c r="BM30" s="102"/>
      <c r="BN30" s="102"/>
      <c r="BO30" s="102"/>
      <c r="BP30" s="102"/>
      <c r="BQ30" s="102"/>
      <c r="BR30" s="102"/>
      <c r="BS30" s="102"/>
      <c r="BT30" s="102"/>
      <c r="BU30" s="102"/>
      <c r="BV30" s="102"/>
      <c r="BW30" s="102"/>
      <c r="BX30" s="102"/>
      <c r="BY30" s="102"/>
      <c r="BZ30" s="119"/>
      <c r="CA30" s="119"/>
      <c r="CB30" s="119"/>
      <c r="CC30" s="119"/>
      <c r="CD30" s="119"/>
      <c r="CE30" s="119"/>
    </row>
    <row r="31" spans="1:83" ht="15.75" customHeight="1" x14ac:dyDescent="0.25">
      <c r="A31" s="112" t="s">
        <v>47</v>
      </c>
      <c r="B31" s="112" t="s">
        <v>84</v>
      </c>
      <c r="C31" s="112" t="s">
        <v>85</v>
      </c>
      <c r="D31" s="112"/>
      <c r="E31" s="112"/>
      <c r="F31" s="112"/>
      <c r="G31" s="112"/>
      <c r="H31" s="112"/>
      <c r="I31" s="112"/>
      <c r="J31" s="112"/>
      <c r="K31" s="112"/>
      <c r="L31" s="112"/>
      <c r="M31" s="112"/>
      <c r="N31" s="113"/>
      <c r="O31" s="112"/>
      <c r="P31" s="112"/>
      <c r="Q31" s="112"/>
      <c r="R31" s="112"/>
      <c r="S31" s="112"/>
      <c r="T31" s="114">
        <v>0</v>
      </c>
      <c r="U31" s="114">
        <v>0</v>
      </c>
      <c r="V31" s="115" t="e">
        <f t="shared" si="0"/>
        <v>#DIV/0!</v>
      </c>
      <c r="W31" s="115">
        <v>0</v>
      </c>
      <c r="X31" s="115">
        <v>0</v>
      </c>
      <c r="Y31" s="115">
        <v>0</v>
      </c>
      <c r="Z31" s="115">
        <v>0</v>
      </c>
      <c r="AA31" s="115">
        <v>0</v>
      </c>
      <c r="AB31" s="115">
        <v>0</v>
      </c>
      <c r="AC31" s="115">
        <f t="shared" si="1"/>
        <v>0</v>
      </c>
      <c r="AD31" s="116">
        <v>0</v>
      </c>
      <c r="AE31" s="116">
        <v>0</v>
      </c>
      <c r="AF31" s="115" t="e">
        <f t="shared" si="2"/>
        <v>#DIV/0!</v>
      </c>
      <c r="AG31" s="115">
        <v>0</v>
      </c>
      <c r="AH31" s="115">
        <v>0</v>
      </c>
      <c r="AI31" s="115">
        <v>0</v>
      </c>
      <c r="AJ31" s="115">
        <v>0</v>
      </c>
      <c r="AK31" s="115">
        <v>0</v>
      </c>
      <c r="AL31" s="115">
        <v>0</v>
      </c>
      <c r="AM31" s="115">
        <f t="shared" si="3"/>
        <v>0</v>
      </c>
      <c r="AN31" s="116">
        <v>0</v>
      </c>
      <c r="AO31" s="116">
        <v>0</v>
      </c>
      <c r="AP31" s="115" t="e">
        <f t="shared" si="4"/>
        <v>#DIV/0!</v>
      </c>
      <c r="AQ31" s="115">
        <v>0</v>
      </c>
      <c r="AR31" s="115">
        <v>0</v>
      </c>
      <c r="AS31" s="115">
        <v>0</v>
      </c>
      <c r="AT31" s="115">
        <v>0</v>
      </c>
      <c r="AU31" s="115">
        <v>0</v>
      </c>
      <c r="AV31" s="115">
        <v>0</v>
      </c>
      <c r="AW31" s="115">
        <f t="shared" si="5"/>
        <v>0</v>
      </c>
      <c r="AX31" s="116">
        <v>0</v>
      </c>
      <c r="AY31" s="116">
        <v>0</v>
      </c>
      <c r="AZ31" s="115" t="e">
        <f t="shared" si="6"/>
        <v>#DIV/0!</v>
      </c>
      <c r="BA31" s="115">
        <v>0</v>
      </c>
      <c r="BB31" s="115">
        <v>0</v>
      </c>
      <c r="BC31" s="115">
        <v>0</v>
      </c>
      <c r="BD31" s="115">
        <v>0</v>
      </c>
      <c r="BE31" s="115">
        <v>0</v>
      </c>
      <c r="BF31" s="115">
        <v>0</v>
      </c>
      <c r="BG31" s="115">
        <f t="shared" si="7"/>
        <v>0</v>
      </c>
      <c r="BH31" s="117">
        <f t="shared" si="8"/>
        <v>0</v>
      </c>
      <c r="BI31" s="118">
        <f t="shared" ref="BI31:BJ31" si="37">(T31+AD31+AN31+AX31)</f>
        <v>0</v>
      </c>
      <c r="BJ31" s="118">
        <f t="shared" si="37"/>
        <v>0</v>
      </c>
      <c r="BK31" s="117" t="e">
        <f t="shared" si="10"/>
        <v>#DIV/0!</v>
      </c>
      <c r="BL31" s="102"/>
      <c r="BM31" s="102"/>
      <c r="BN31" s="102"/>
      <c r="BO31" s="102"/>
      <c r="BP31" s="102"/>
      <c r="BQ31" s="102"/>
      <c r="BR31" s="102"/>
      <c r="BS31" s="102"/>
      <c r="BT31" s="102"/>
      <c r="BU31" s="102"/>
      <c r="BV31" s="102"/>
      <c r="BW31" s="102"/>
      <c r="BX31" s="102"/>
      <c r="BY31" s="102"/>
      <c r="BZ31" s="119"/>
      <c r="CA31" s="119"/>
      <c r="CB31" s="119"/>
      <c r="CC31" s="119"/>
      <c r="CD31" s="119"/>
      <c r="CE31" s="119"/>
    </row>
    <row r="32" spans="1:83" ht="15.75" customHeight="1" x14ac:dyDescent="0.25">
      <c r="A32" s="112" t="s">
        <v>47</v>
      </c>
      <c r="B32" s="112" t="s">
        <v>84</v>
      </c>
      <c r="C32" s="112" t="s">
        <v>86</v>
      </c>
      <c r="D32" s="112"/>
      <c r="E32" s="112"/>
      <c r="F32" s="112"/>
      <c r="G32" s="112"/>
      <c r="H32" s="112"/>
      <c r="I32" s="112"/>
      <c r="J32" s="112"/>
      <c r="K32" s="112"/>
      <c r="L32" s="112"/>
      <c r="M32" s="112"/>
      <c r="N32" s="113"/>
      <c r="O32" s="112"/>
      <c r="P32" s="112"/>
      <c r="Q32" s="112"/>
      <c r="R32" s="112"/>
      <c r="S32" s="112"/>
      <c r="T32" s="114">
        <v>0</v>
      </c>
      <c r="U32" s="114">
        <v>0</v>
      </c>
      <c r="V32" s="115" t="e">
        <f t="shared" si="0"/>
        <v>#DIV/0!</v>
      </c>
      <c r="W32" s="115">
        <v>0</v>
      </c>
      <c r="X32" s="115">
        <v>0</v>
      </c>
      <c r="Y32" s="115">
        <v>0</v>
      </c>
      <c r="Z32" s="115">
        <v>0</v>
      </c>
      <c r="AA32" s="115">
        <v>0</v>
      </c>
      <c r="AB32" s="115">
        <v>0</v>
      </c>
      <c r="AC32" s="115">
        <f t="shared" si="1"/>
        <v>0</v>
      </c>
      <c r="AD32" s="116">
        <v>0</v>
      </c>
      <c r="AE32" s="116">
        <v>0</v>
      </c>
      <c r="AF32" s="115" t="e">
        <f t="shared" si="2"/>
        <v>#DIV/0!</v>
      </c>
      <c r="AG32" s="115">
        <v>0</v>
      </c>
      <c r="AH32" s="115">
        <v>0</v>
      </c>
      <c r="AI32" s="115">
        <v>0</v>
      </c>
      <c r="AJ32" s="115">
        <v>0</v>
      </c>
      <c r="AK32" s="115">
        <v>0</v>
      </c>
      <c r="AL32" s="115">
        <v>0</v>
      </c>
      <c r="AM32" s="115">
        <f t="shared" si="3"/>
        <v>0</v>
      </c>
      <c r="AN32" s="116">
        <v>0</v>
      </c>
      <c r="AO32" s="116">
        <v>0</v>
      </c>
      <c r="AP32" s="115" t="e">
        <f t="shared" si="4"/>
        <v>#DIV/0!</v>
      </c>
      <c r="AQ32" s="115">
        <v>0</v>
      </c>
      <c r="AR32" s="115">
        <v>0</v>
      </c>
      <c r="AS32" s="115">
        <v>0</v>
      </c>
      <c r="AT32" s="115">
        <v>0</v>
      </c>
      <c r="AU32" s="115">
        <v>0</v>
      </c>
      <c r="AV32" s="115">
        <v>0</v>
      </c>
      <c r="AW32" s="115">
        <f t="shared" si="5"/>
        <v>0</v>
      </c>
      <c r="AX32" s="116">
        <v>0</v>
      </c>
      <c r="AY32" s="116">
        <v>0</v>
      </c>
      <c r="AZ32" s="115" t="e">
        <f t="shared" si="6"/>
        <v>#DIV/0!</v>
      </c>
      <c r="BA32" s="115">
        <v>0</v>
      </c>
      <c r="BB32" s="115">
        <v>0</v>
      </c>
      <c r="BC32" s="115">
        <v>0</v>
      </c>
      <c r="BD32" s="115">
        <v>0</v>
      </c>
      <c r="BE32" s="115">
        <v>0</v>
      </c>
      <c r="BF32" s="115">
        <v>0</v>
      </c>
      <c r="BG32" s="115">
        <f t="shared" si="7"/>
        <v>0</v>
      </c>
      <c r="BH32" s="117">
        <f t="shared" si="8"/>
        <v>0</v>
      </c>
      <c r="BI32" s="118">
        <f t="shared" ref="BI32:BJ32" si="38">(T32+AD32+AN32+AX32)</f>
        <v>0</v>
      </c>
      <c r="BJ32" s="118">
        <f t="shared" si="38"/>
        <v>0</v>
      </c>
      <c r="BK32" s="117" t="e">
        <f t="shared" si="10"/>
        <v>#DIV/0!</v>
      </c>
      <c r="BL32" s="102"/>
      <c r="BM32" s="102"/>
      <c r="BN32" s="102"/>
      <c r="BO32" s="102"/>
      <c r="BP32" s="102"/>
      <c r="BQ32" s="102"/>
      <c r="BR32" s="102"/>
      <c r="BS32" s="102"/>
      <c r="BT32" s="102"/>
      <c r="BU32" s="102"/>
      <c r="BV32" s="102"/>
      <c r="BW32" s="102"/>
      <c r="BX32" s="102"/>
      <c r="BY32" s="102"/>
      <c r="BZ32" s="119"/>
      <c r="CA32" s="119"/>
      <c r="CB32" s="119"/>
      <c r="CC32" s="119"/>
      <c r="CD32" s="119"/>
      <c r="CE32" s="119"/>
    </row>
    <row r="33" spans="1:83" ht="15.75" customHeight="1" x14ac:dyDescent="0.25">
      <c r="A33" s="112" t="s">
        <v>47</v>
      </c>
      <c r="B33" s="112" t="s">
        <v>84</v>
      </c>
      <c r="C33" s="112" t="s">
        <v>87</v>
      </c>
      <c r="D33" s="112"/>
      <c r="E33" s="112"/>
      <c r="F33" s="112"/>
      <c r="G33" s="112"/>
      <c r="H33" s="112"/>
      <c r="I33" s="112"/>
      <c r="J33" s="112"/>
      <c r="K33" s="112"/>
      <c r="L33" s="112"/>
      <c r="M33" s="112"/>
      <c r="N33" s="113"/>
      <c r="O33" s="112"/>
      <c r="P33" s="112"/>
      <c r="Q33" s="112"/>
      <c r="R33" s="112"/>
      <c r="S33" s="112"/>
      <c r="T33" s="114">
        <v>0</v>
      </c>
      <c r="U33" s="114">
        <v>0</v>
      </c>
      <c r="V33" s="115" t="e">
        <f t="shared" si="0"/>
        <v>#DIV/0!</v>
      </c>
      <c r="W33" s="115">
        <v>0</v>
      </c>
      <c r="X33" s="115">
        <v>0</v>
      </c>
      <c r="Y33" s="115">
        <v>0</v>
      </c>
      <c r="Z33" s="115">
        <v>0</v>
      </c>
      <c r="AA33" s="115">
        <v>0</v>
      </c>
      <c r="AB33" s="115">
        <v>0</v>
      </c>
      <c r="AC33" s="115">
        <f t="shared" si="1"/>
        <v>0</v>
      </c>
      <c r="AD33" s="116">
        <v>0</v>
      </c>
      <c r="AE33" s="116">
        <v>0</v>
      </c>
      <c r="AF33" s="115" t="e">
        <f t="shared" si="2"/>
        <v>#DIV/0!</v>
      </c>
      <c r="AG33" s="115">
        <v>0</v>
      </c>
      <c r="AH33" s="115">
        <v>0</v>
      </c>
      <c r="AI33" s="115">
        <v>0</v>
      </c>
      <c r="AJ33" s="115">
        <v>0</v>
      </c>
      <c r="AK33" s="115">
        <v>0</v>
      </c>
      <c r="AL33" s="115">
        <v>0</v>
      </c>
      <c r="AM33" s="115">
        <f t="shared" si="3"/>
        <v>0</v>
      </c>
      <c r="AN33" s="116">
        <v>0</v>
      </c>
      <c r="AO33" s="116">
        <v>0</v>
      </c>
      <c r="AP33" s="115" t="e">
        <f t="shared" si="4"/>
        <v>#DIV/0!</v>
      </c>
      <c r="AQ33" s="115">
        <v>0</v>
      </c>
      <c r="AR33" s="115">
        <v>0</v>
      </c>
      <c r="AS33" s="115">
        <v>0</v>
      </c>
      <c r="AT33" s="115">
        <v>0</v>
      </c>
      <c r="AU33" s="115">
        <v>0</v>
      </c>
      <c r="AV33" s="115">
        <v>0</v>
      </c>
      <c r="AW33" s="115">
        <f t="shared" si="5"/>
        <v>0</v>
      </c>
      <c r="AX33" s="116">
        <v>0</v>
      </c>
      <c r="AY33" s="116">
        <v>0</v>
      </c>
      <c r="AZ33" s="115" t="e">
        <f t="shared" si="6"/>
        <v>#DIV/0!</v>
      </c>
      <c r="BA33" s="115">
        <v>0</v>
      </c>
      <c r="BB33" s="115">
        <v>0</v>
      </c>
      <c r="BC33" s="115">
        <v>0</v>
      </c>
      <c r="BD33" s="115">
        <v>0</v>
      </c>
      <c r="BE33" s="115">
        <v>0</v>
      </c>
      <c r="BF33" s="115">
        <v>0</v>
      </c>
      <c r="BG33" s="115">
        <f t="shared" si="7"/>
        <v>0</v>
      </c>
      <c r="BH33" s="117">
        <f t="shared" si="8"/>
        <v>0</v>
      </c>
      <c r="BI33" s="118">
        <f t="shared" ref="BI33:BJ33" si="39">(T33+AD33+AN33+AX33)</f>
        <v>0</v>
      </c>
      <c r="BJ33" s="118">
        <f t="shared" si="39"/>
        <v>0</v>
      </c>
      <c r="BK33" s="117" t="e">
        <f t="shared" si="10"/>
        <v>#DIV/0!</v>
      </c>
      <c r="BL33" s="102"/>
      <c r="BM33" s="102"/>
      <c r="BN33" s="102"/>
      <c r="BO33" s="102"/>
      <c r="BP33" s="102"/>
      <c r="BQ33" s="102"/>
      <c r="BR33" s="102"/>
      <c r="BS33" s="102"/>
      <c r="BT33" s="102"/>
      <c r="BU33" s="102"/>
      <c r="BV33" s="102"/>
      <c r="BW33" s="102"/>
      <c r="BX33" s="102"/>
      <c r="BY33" s="102"/>
      <c r="BZ33" s="119"/>
      <c r="CA33" s="119"/>
      <c r="CB33" s="119"/>
      <c r="CC33" s="119"/>
      <c r="CD33" s="119"/>
      <c r="CE33" s="119"/>
    </row>
    <row r="34" spans="1:83" ht="15.75" customHeight="1" x14ac:dyDescent="0.25">
      <c r="A34" s="112" t="s">
        <v>47</v>
      </c>
      <c r="B34" s="112" t="s">
        <v>84</v>
      </c>
      <c r="C34" s="112" t="s">
        <v>88</v>
      </c>
      <c r="D34" s="112"/>
      <c r="E34" s="112"/>
      <c r="F34" s="112"/>
      <c r="G34" s="112"/>
      <c r="H34" s="112"/>
      <c r="I34" s="112"/>
      <c r="J34" s="112"/>
      <c r="K34" s="112"/>
      <c r="L34" s="112"/>
      <c r="M34" s="112"/>
      <c r="N34" s="113"/>
      <c r="O34" s="112"/>
      <c r="P34" s="112"/>
      <c r="Q34" s="112"/>
      <c r="R34" s="112"/>
      <c r="S34" s="112"/>
      <c r="T34" s="114">
        <v>0</v>
      </c>
      <c r="U34" s="114">
        <v>0</v>
      </c>
      <c r="V34" s="115" t="e">
        <f t="shared" si="0"/>
        <v>#DIV/0!</v>
      </c>
      <c r="W34" s="115">
        <v>0</v>
      </c>
      <c r="X34" s="115">
        <v>0</v>
      </c>
      <c r="Y34" s="115">
        <v>0</v>
      </c>
      <c r="Z34" s="115">
        <v>0</v>
      </c>
      <c r="AA34" s="115">
        <v>0</v>
      </c>
      <c r="AB34" s="115">
        <v>0</v>
      </c>
      <c r="AC34" s="115">
        <f t="shared" si="1"/>
        <v>0</v>
      </c>
      <c r="AD34" s="116">
        <v>0</v>
      </c>
      <c r="AE34" s="116">
        <v>0</v>
      </c>
      <c r="AF34" s="115" t="e">
        <f t="shared" si="2"/>
        <v>#DIV/0!</v>
      </c>
      <c r="AG34" s="115">
        <v>0</v>
      </c>
      <c r="AH34" s="115">
        <v>0</v>
      </c>
      <c r="AI34" s="115">
        <v>0</v>
      </c>
      <c r="AJ34" s="115">
        <v>0</v>
      </c>
      <c r="AK34" s="115">
        <v>0</v>
      </c>
      <c r="AL34" s="115">
        <v>0</v>
      </c>
      <c r="AM34" s="115">
        <f t="shared" si="3"/>
        <v>0</v>
      </c>
      <c r="AN34" s="116">
        <v>0</v>
      </c>
      <c r="AO34" s="116">
        <v>0</v>
      </c>
      <c r="AP34" s="115" t="e">
        <f t="shared" si="4"/>
        <v>#DIV/0!</v>
      </c>
      <c r="AQ34" s="115">
        <v>0</v>
      </c>
      <c r="AR34" s="115">
        <v>0</v>
      </c>
      <c r="AS34" s="115">
        <v>0</v>
      </c>
      <c r="AT34" s="115">
        <v>0</v>
      </c>
      <c r="AU34" s="115">
        <v>0</v>
      </c>
      <c r="AV34" s="115">
        <v>0</v>
      </c>
      <c r="AW34" s="115">
        <f t="shared" si="5"/>
        <v>0</v>
      </c>
      <c r="AX34" s="116">
        <v>0</v>
      </c>
      <c r="AY34" s="116">
        <v>0</v>
      </c>
      <c r="AZ34" s="115" t="e">
        <f t="shared" si="6"/>
        <v>#DIV/0!</v>
      </c>
      <c r="BA34" s="115">
        <v>0</v>
      </c>
      <c r="BB34" s="115">
        <v>0</v>
      </c>
      <c r="BC34" s="115">
        <v>0</v>
      </c>
      <c r="BD34" s="115">
        <v>0</v>
      </c>
      <c r="BE34" s="115">
        <v>0</v>
      </c>
      <c r="BF34" s="115">
        <v>0</v>
      </c>
      <c r="BG34" s="115">
        <f t="shared" si="7"/>
        <v>0</v>
      </c>
      <c r="BH34" s="117">
        <f t="shared" si="8"/>
        <v>0</v>
      </c>
      <c r="BI34" s="118">
        <f t="shared" ref="BI34:BJ34" si="40">(T34+AD34+AN34+AX34)</f>
        <v>0</v>
      </c>
      <c r="BJ34" s="118">
        <f t="shared" si="40"/>
        <v>0</v>
      </c>
      <c r="BK34" s="117" t="e">
        <f t="shared" si="10"/>
        <v>#DIV/0!</v>
      </c>
      <c r="BL34" s="102"/>
      <c r="BM34" s="102"/>
      <c r="BN34" s="102"/>
      <c r="BO34" s="102"/>
      <c r="BP34" s="102"/>
      <c r="BQ34" s="102"/>
      <c r="BR34" s="102"/>
      <c r="BS34" s="102"/>
      <c r="BT34" s="102"/>
      <c r="BU34" s="102"/>
      <c r="BV34" s="102"/>
      <c r="BW34" s="102"/>
      <c r="BX34" s="102"/>
      <c r="BY34" s="102"/>
      <c r="BZ34" s="119"/>
      <c r="CA34" s="119"/>
      <c r="CB34" s="119"/>
      <c r="CC34" s="119"/>
      <c r="CD34" s="119"/>
      <c r="CE34" s="119"/>
    </row>
    <row r="35" spans="1:83" ht="15.75" customHeight="1" x14ac:dyDescent="0.25">
      <c r="A35" s="112" t="s">
        <v>47</v>
      </c>
      <c r="B35" s="112" t="s">
        <v>84</v>
      </c>
      <c r="C35" s="112" t="s">
        <v>89</v>
      </c>
      <c r="D35" s="112"/>
      <c r="E35" s="112"/>
      <c r="F35" s="112"/>
      <c r="G35" s="112"/>
      <c r="H35" s="112"/>
      <c r="I35" s="112"/>
      <c r="J35" s="112"/>
      <c r="K35" s="112"/>
      <c r="L35" s="112"/>
      <c r="M35" s="112"/>
      <c r="N35" s="113"/>
      <c r="O35" s="112"/>
      <c r="P35" s="112"/>
      <c r="Q35" s="112"/>
      <c r="R35" s="112"/>
      <c r="S35" s="112"/>
      <c r="T35" s="114">
        <v>0</v>
      </c>
      <c r="U35" s="114">
        <v>0</v>
      </c>
      <c r="V35" s="115" t="e">
        <f t="shared" si="0"/>
        <v>#DIV/0!</v>
      </c>
      <c r="W35" s="115">
        <v>0</v>
      </c>
      <c r="X35" s="115">
        <v>0</v>
      </c>
      <c r="Y35" s="115">
        <v>0</v>
      </c>
      <c r="Z35" s="115">
        <v>0</v>
      </c>
      <c r="AA35" s="115">
        <v>0</v>
      </c>
      <c r="AB35" s="115">
        <v>0</v>
      </c>
      <c r="AC35" s="115">
        <f t="shared" si="1"/>
        <v>0</v>
      </c>
      <c r="AD35" s="116">
        <v>0</v>
      </c>
      <c r="AE35" s="116">
        <v>0</v>
      </c>
      <c r="AF35" s="115" t="e">
        <f t="shared" si="2"/>
        <v>#DIV/0!</v>
      </c>
      <c r="AG35" s="115">
        <v>0</v>
      </c>
      <c r="AH35" s="115">
        <v>0</v>
      </c>
      <c r="AI35" s="115">
        <v>0</v>
      </c>
      <c r="AJ35" s="115">
        <v>0</v>
      </c>
      <c r="AK35" s="115">
        <v>0</v>
      </c>
      <c r="AL35" s="115">
        <v>0</v>
      </c>
      <c r="AM35" s="115">
        <f t="shared" si="3"/>
        <v>0</v>
      </c>
      <c r="AN35" s="116">
        <v>0</v>
      </c>
      <c r="AO35" s="116">
        <v>0</v>
      </c>
      <c r="AP35" s="115" t="e">
        <f t="shared" si="4"/>
        <v>#DIV/0!</v>
      </c>
      <c r="AQ35" s="115">
        <v>0</v>
      </c>
      <c r="AR35" s="115">
        <v>0</v>
      </c>
      <c r="AS35" s="115">
        <v>0</v>
      </c>
      <c r="AT35" s="115">
        <v>0</v>
      </c>
      <c r="AU35" s="115">
        <v>0</v>
      </c>
      <c r="AV35" s="115">
        <v>0</v>
      </c>
      <c r="AW35" s="115">
        <f t="shared" si="5"/>
        <v>0</v>
      </c>
      <c r="AX35" s="116">
        <v>0</v>
      </c>
      <c r="AY35" s="116">
        <v>0</v>
      </c>
      <c r="AZ35" s="115" t="e">
        <f t="shared" si="6"/>
        <v>#DIV/0!</v>
      </c>
      <c r="BA35" s="115">
        <v>0</v>
      </c>
      <c r="BB35" s="115">
        <v>0</v>
      </c>
      <c r="BC35" s="115">
        <v>0</v>
      </c>
      <c r="BD35" s="115">
        <v>0</v>
      </c>
      <c r="BE35" s="115">
        <v>0</v>
      </c>
      <c r="BF35" s="115">
        <v>0</v>
      </c>
      <c r="BG35" s="115">
        <f t="shared" si="7"/>
        <v>0</v>
      </c>
      <c r="BH35" s="117">
        <f t="shared" si="8"/>
        <v>0</v>
      </c>
      <c r="BI35" s="118">
        <f t="shared" ref="BI35:BJ35" si="41">(T35+AD35+AN35+AX35)</f>
        <v>0</v>
      </c>
      <c r="BJ35" s="118">
        <f t="shared" si="41"/>
        <v>0</v>
      </c>
      <c r="BK35" s="117" t="e">
        <f t="shared" si="10"/>
        <v>#DIV/0!</v>
      </c>
      <c r="BL35" s="102"/>
      <c r="BM35" s="102"/>
      <c r="BN35" s="102"/>
      <c r="BO35" s="102"/>
      <c r="BP35" s="102"/>
      <c r="BQ35" s="102"/>
      <c r="BR35" s="102"/>
      <c r="BS35" s="102"/>
      <c r="BT35" s="102"/>
      <c r="BU35" s="102"/>
      <c r="BV35" s="102"/>
      <c r="BW35" s="102"/>
      <c r="BX35" s="102"/>
      <c r="BY35" s="102"/>
      <c r="BZ35" s="119"/>
      <c r="CA35" s="119"/>
      <c r="CB35" s="119"/>
      <c r="CC35" s="119"/>
      <c r="CD35" s="119"/>
      <c r="CE35" s="119"/>
    </row>
    <row r="36" spans="1:83" ht="15.75" customHeight="1" x14ac:dyDescent="0.25">
      <c r="A36" s="112" t="s">
        <v>47</v>
      </c>
      <c r="B36" s="112" t="s">
        <v>84</v>
      </c>
      <c r="C36" s="112" t="s">
        <v>319</v>
      </c>
      <c r="D36" s="112"/>
      <c r="E36" s="112"/>
      <c r="F36" s="112"/>
      <c r="G36" s="112"/>
      <c r="H36" s="112"/>
      <c r="I36" s="112"/>
      <c r="J36" s="112"/>
      <c r="K36" s="112"/>
      <c r="L36" s="112"/>
      <c r="M36" s="112"/>
      <c r="N36" s="113"/>
      <c r="O36" s="112"/>
      <c r="P36" s="112"/>
      <c r="Q36" s="112"/>
      <c r="R36" s="112"/>
      <c r="S36" s="112"/>
      <c r="T36" s="114">
        <v>0</v>
      </c>
      <c r="U36" s="114">
        <v>0</v>
      </c>
      <c r="V36" s="115" t="e">
        <f t="shared" si="0"/>
        <v>#DIV/0!</v>
      </c>
      <c r="W36" s="115">
        <v>0</v>
      </c>
      <c r="X36" s="115">
        <v>0</v>
      </c>
      <c r="Y36" s="115">
        <v>0</v>
      </c>
      <c r="Z36" s="115">
        <v>0</v>
      </c>
      <c r="AA36" s="115">
        <v>0</v>
      </c>
      <c r="AB36" s="115">
        <v>0</v>
      </c>
      <c r="AC36" s="115">
        <f t="shared" si="1"/>
        <v>0</v>
      </c>
      <c r="AD36" s="116">
        <v>0</v>
      </c>
      <c r="AE36" s="116">
        <v>0</v>
      </c>
      <c r="AF36" s="115" t="e">
        <f t="shared" si="2"/>
        <v>#DIV/0!</v>
      </c>
      <c r="AG36" s="115">
        <v>0</v>
      </c>
      <c r="AH36" s="115">
        <v>0</v>
      </c>
      <c r="AI36" s="115">
        <v>0</v>
      </c>
      <c r="AJ36" s="115">
        <v>0</v>
      </c>
      <c r="AK36" s="115">
        <v>0</v>
      </c>
      <c r="AL36" s="115">
        <v>0</v>
      </c>
      <c r="AM36" s="115">
        <f t="shared" si="3"/>
        <v>0</v>
      </c>
      <c r="AN36" s="116">
        <v>0</v>
      </c>
      <c r="AO36" s="116">
        <v>0</v>
      </c>
      <c r="AP36" s="115" t="e">
        <f t="shared" si="4"/>
        <v>#DIV/0!</v>
      </c>
      <c r="AQ36" s="115">
        <v>0</v>
      </c>
      <c r="AR36" s="115">
        <v>0</v>
      </c>
      <c r="AS36" s="115">
        <v>0</v>
      </c>
      <c r="AT36" s="115">
        <v>0</v>
      </c>
      <c r="AU36" s="115">
        <v>0</v>
      </c>
      <c r="AV36" s="115">
        <v>0</v>
      </c>
      <c r="AW36" s="115">
        <f t="shared" si="5"/>
        <v>0</v>
      </c>
      <c r="AX36" s="116">
        <v>0</v>
      </c>
      <c r="AY36" s="116">
        <v>0</v>
      </c>
      <c r="AZ36" s="115" t="e">
        <f t="shared" si="6"/>
        <v>#DIV/0!</v>
      </c>
      <c r="BA36" s="115">
        <v>0</v>
      </c>
      <c r="BB36" s="115">
        <v>0</v>
      </c>
      <c r="BC36" s="115">
        <v>0</v>
      </c>
      <c r="BD36" s="115">
        <v>0</v>
      </c>
      <c r="BE36" s="115">
        <v>0</v>
      </c>
      <c r="BF36" s="115">
        <v>0</v>
      </c>
      <c r="BG36" s="115">
        <f t="shared" si="7"/>
        <v>0</v>
      </c>
      <c r="BH36" s="117">
        <f t="shared" si="8"/>
        <v>0</v>
      </c>
      <c r="BI36" s="118">
        <f t="shared" ref="BI36:BJ36" si="42">(T36+AD36+AN36+AX36)</f>
        <v>0</v>
      </c>
      <c r="BJ36" s="118">
        <f t="shared" si="42"/>
        <v>0</v>
      </c>
      <c r="BK36" s="117" t="e">
        <f t="shared" si="10"/>
        <v>#DIV/0!</v>
      </c>
      <c r="BL36" s="102"/>
      <c r="BM36" s="102"/>
      <c r="BN36" s="102"/>
      <c r="BO36" s="102"/>
      <c r="BP36" s="102"/>
      <c r="BQ36" s="102"/>
      <c r="BR36" s="102"/>
      <c r="BS36" s="102"/>
      <c r="BT36" s="102"/>
      <c r="BU36" s="102"/>
      <c r="BV36" s="102"/>
      <c r="BW36" s="102"/>
      <c r="BX36" s="102"/>
      <c r="BY36" s="102"/>
      <c r="BZ36" s="119"/>
      <c r="CA36" s="119"/>
      <c r="CB36" s="119"/>
      <c r="CC36" s="119"/>
      <c r="CD36" s="119"/>
      <c r="CE36" s="119"/>
    </row>
    <row r="37" spans="1:83" ht="15.75" customHeight="1" x14ac:dyDescent="0.25">
      <c r="A37" s="112" t="s">
        <v>47</v>
      </c>
      <c r="B37" s="112" t="s">
        <v>84</v>
      </c>
      <c r="C37" s="112" t="s">
        <v>91</v>
      </c>
      <c r="D37" s="112"/>
      <c r="E37" s="112"/>
      <c r="F37" s="112"/>
      <c r="G37" s="112"/>
      <c r="H37" s="112"/>
      <c r="I37" s="112"/>
      <c r="J37" s="112"/>
      <c r="K37" s="112"/>
      <c r="L37" s="112"/>
      <c r="M37" s="112"/>
      <c r="N37" s="113"/>
      <c r="O37" s="112"/>
      <c r="P37" s="112"/>
      <c r="Q37" s="112"/>
      <c r="R37" s="112"/>
      <c r="S37" s="112"/>
      <c r="T37" s="114">
        <v>0</v>
      </c>
      <c r="U37" s="114">
        <v>0</v>
      </c>
      <c r="V37" s="115" t="e">
        <f t="shared" si="0"/>
        <v>#DIV/0!</v>
      </c>
      <c r="W37" s="115">
        <v>0</v>
      </c>
      <c r="X37" s="115">
        <v>0</v>
      </c>
      <c r="Y37" s="115">
        <v>0</v>
      </c>
      <c r="Z37" s="115">
        <v>0</v>
      </c>
      <c r="AA37" s="115">
        <v>0</v>
      </c>
      <c r="AB37" s="115">
        <v>0</v>
      </c>
      <c r="AC37" s="115">
        <f t="shared" si="1"/>
        <v>0</v>
      </c>
      <c r="AD37" s="116">
        <v>0</v>
      </c>
      <c r="AE37" s="116">
        <v>0</v>
      </c>
      <c r="AF37" s="115" t="e">
        <f t="shared" si="2"/>
        <v>#DIV/0!</v>
      </c>
      <c r="AG37" s="115">
        <v>0</v>
      </c>
      <c r="AH37" s="115">
        <v>0</v>
      </c>
      <c r="AI37" s="115">
        <v>0</v>
      </c>
      <c r="AJ37" s="115">
        <v>0</v>
      </c>
      <c r="AK37" s="115">
        <v>0</v>
      </c>
      <c r="AL37" s="115">
        <v>0</v>
      </c>
      <c r="AM37" s="115">
        <f t="shared" si="3"/>
        <v>0</v>
      </c>
      <c r="AN37" s="116">
        <v>0</v>
      </c>
      <c r="AO37" s="116">
        <v>0</v>
      </c>
      <c r="AP37" s="115" t="e">
        <f t="shared" si="4"/>
        <v>#DIV/0!</v>
      </c>
      <c r="AQ37" s="115">
        <v>0</v>
      </c>
      <c r="AR37" s="115">
        <v>0</v>
      </c>
      <c r="AS37" s="115">
        <v>0</v>
      </c>
      <c r="AT37" s="115">
        <v>0</v>
      </c>
      <c r="AU37" s="115">
        <v>0</v>
      </c>
      <c r="AV37" s="115">
        <v>0</v>
      </c>
      <c r="AW37" s="115">
        <f t="shared" si="5"/>
        <v>0</v>
      </c>
      <c r="AX37" s="116">
        <v>0</v>
      </c>
      <c r="AY37" s="116">
        <v>0</v>
      </c>
      <c r="AZ37" s="115" t="e">
        <f t="shared" si="6"/>
        <v>#DIV/0!</v>
      </c>
      <c r="BA37" s="115">
        <v>0</v>
      </c>
      <c r="BB37" s="115">
        <v>0</v>
      </c>
      <c r="BC37" s="115">
        <v>0</v>
      </c>
      <c r="BD37" s="115">
        <v>0</v>
      </c>
      <c r="BE37" s="115">
        <v>0</v>
      </c>
      <c r="BF37" s="115">
        <v>0</v>
      </c>
      <c r="BG37" s="115">
        <f t="shared" si="7"/>
        <v>0</v>
      </c>
      <c r="BH37" s="117">
        <f t="shared" si="8"/>
        <v>0</v>
      </c>
      <c r="BI37" s="118">
        <f t="shared" ref="BI37:BJ37" si="43">(T37+AD37+AN37+AX37)</f>
        <v>0</v>
      </c>
      <c r="BJ37" s="118">
        <f t="shared" si="43"/>
        <v>0</v>
      </c>
      <c r="BK37" s="117" t="e">
        <f t="shared" si="10"/>
        <v>#DIV/0!</v>
      </c>
      <c r="BL37" s="102"/>
      <c r="BM37" s="102"/>
      <c r="BN37" s="102"/>
      <c r="BO37" s="102"/>
      <c r="BP37" s="102"/>
      <c r="BQ37" s="102"/>
      <c r="BR37" s="102"/>
      <c r="BS37" s="102"/>
      <c r="BT37" s="102"/>
      <c r="BU37" s="102"/>
      <c r="BV37" s="102"/>
      <c r="BW37" s="102"/>
      <c r="BX37" s="102"/>
      <c r="BY37" s="102"/>
      <c r="BZ37" s="119"/>
      <c r="CA37" s="119"/>
      <c r="CB37" s="119"/>
      <c r="CC37" s="119"/>
      <c r="CD37" s="119"/>
      <c r="CE37" s="119"/>
    </row>
    <row r="38" spans="1:83" ht="15.75" customHeight="1" x14ac:dyDescent="0.25">
      <c r="A38" s="112" t="s">
        <v>47</v>
      </c>
      <c r="B38" s="112" t="s">
        <v>84</v>
      </c>
      <c r="C38" s="112" t="s">
        <v>92</v>
      </c>
      <c r="D38" s="112"/>
      <c r="E38" s="112"/>
      <c r="F38" s="112"/>
      <c r="G38" s="112"/>
      <c r="H38" s="112"/>
      <c r="I38" s="112"/>
      <c r="J38" s="112"/>
      <c r="K38" s="112"/>
      <c r="L38" s="112"/>
      <c r="M38" s="112"/>
      <c r="N38" s="113"/>
      <c r="O38" s="112"/>
      <c r="P38" s="112"/>
      <c r="Q38" s="112"/>
      <c r="R38" s="112"/>
      <c r="S38" s="112"/>
      <c r="T38" s="114">
        <v>0</v>
      </c>
      <c r="U38" s="114">
        <v>0</v>
      </c>
      <c r="V38" s="115" t="e">
        <f t="shared" si="0"/>
        <v>#DIV/0!</v>
      </c>
      <c r="W38" s="115">
        <v>0</v>
      </c>
      <c r="X38" s="115">
        <v>0</v>
      </c>
      <c r="Y38" s="115">
        <v>0</v>
      </c>
      <c r="Z38" s="115">
        <v>0</v>
      </c>
      <c r="AA38" s="115">
        <v>0</v>
      </c>
      <c r="AB38" s="115">
        <v>0</v>
      </c>
      <c r="AC38" s="115">
        <f t="shared" si="1"/>
        <v>0</v>
      </c>
      <c r="AD38" s="116">
        <v>0</v>
      </c>
      <c r="AE38" s="116">
        <v>0</v>
      </c>
      <c r="AF38" s="115" t="e">
        <f t="shared" si="2"/>
        <v>#DIV/0!</v>
      </c>
      <c r="AG38" s="115">
        <v>0</v>
      </c>
      <c r="AH38" s="115">
        <v>0</v>
      </c>
      <c r="AI38" s="115">
        <v>0</v>
      </c>
      <c r="AJ38" s="115">
        <v>0</v>
      </c>
      <c r="AK38" s="115">
        <v>0</v>
      </c>
      <c r="AL38" s="115">
        <v>0</v>
      </c>
      <c r="AM38" s="115">
        <f t="shared" si="3"/>
        <v>0</v>
      </c>
      <c r="AN38" s="116">
        <v>0</v>
      </c>
      <c r="AO38" s="116">
        <v>0</v>
      </c>
      <c r="AP38" s="115" t="e">
        <f t="shared" si="4"/>
        <v>#DIV/0!</v>
      </c>
      <c r="AQ38" s="115">
        <v>0</v>
      </c>
      <c r="AR38" s="115">
        <v>0</v>
      </c>
      <c r="AS38" s="115">
        <v>0</v>
      </c>
      <c r="AT38" s="115">
        <v>0</v>
      </c>
      <c r="AU38" s="115">
        <v>0</v>
      </c>
      <c r="AV38" s="115">
        <v>0</v>
      </c>
      <c r="AW38" s="115">
        <f t="shared" si="5"/>
        <v>0</v>
      </c>
      <c r="AX38" s="116">
        <v>0</v>
      </c>
      <c r="AY38" s="116">
        <v>0</v>
      </c>
      <c r="AZ38" s="115" t="e">
        <f t="shared" si="6"/>
        <v>#DIV/0!</v>
      </c>
      <c r="BA38" s="115">
        <v>0</v>
      </c>
      <c r="BB38" s="115">
        <v>0</v>
      </c>
      <c r="BC38" s="115">
        <v>0</v>
      </c>
      <c r="BD38" s="115">
        <v>0</v>
      </c>
      <c r="BE38" s="115">
        <v>0</v>
      </c>
      <c r="BF38" s="115">
        <v>0</v>
      </c>
      <c r="BG38" s="115">
        <f t="shared" si="7"/>
        <v>0</v>
      </c>
      <c r="BH38" s="117">
        <f t="shared" si="8"/>
        <v>0</v>
      </c>
      <c r="BI38" s="118">
        <f t="shared" ref="BI38:BJ38" si="44">(T38+AD38+AN38+AX38)</f>
        <v>0</v>
      </c>
      <c r="BJ38" s="118">
        <f t="shared" si="44"/>
        <v>0</v>
      </c>
      <c r="BK38" s="117" t="e">
        <f t="shared" si="10"/>
        <v>#DIV/0!</v>
      </c>
      <c r="BL38" s="102"/>
      <c r="BM38" s="102"/>
      <c r="BN38" s="102"/>
      <c r="BO38" s="102"/>
      <c r="BP38" s="102"/>
      <c r="BQ38" s="102"/>
      <c r="BR38" s="102"/>
      <c r="BS38" s="102"/>
      <c r="BT38" s="102"/>
      <c r="BU38" s="102"/>
      <c r="BV38" s="102"/>
      <c r="BW38" s="102"/>
      <c r="BX38" s="102"/>
      <c r="BY38" s="102"/>
      <c r="BZ38" s="119"/>
      <c r="CA38" s="119"/>
      <c r="CB38" s="119"/>
      <c r="CC38" s="119"/>
      <c r="CD38" s="119"/>
      <c r="CE38" s="119"/>
    </row>
    <row r="39" spans="1:83" ht="15.75" customHeight="1" x14ac:dyDescent="0.25">
      <c r="A39" s="112" t="s">
        <v>47</v>
      </c>
      <c r="B39" s="112" t="s">
        <v>84</v>
      </c>
      <c r="C39" s="112" t="s">
        <v>93</v>
      </c>
      <c r="D39" s="112"/>
      <c r="E39" s="112"/>
      <c r="F39" s="112"/>
      <c r="G39" s="112"/>
      <c r="H39" s="112"/>
      <c r="I39" s="112"/>
      <c r="J39" s="112"/>
      <c r="K39" s="112"/>
      <c r="L39" s="112"/>
      <c r="M39" s="112"/>
      <c r="N39" s="113"/>
      <c r="O39" s="112"/>
      <c r="P39" s="112"/>
      <c r="Q39" s="112"/>
      <c r="R39" s="112"/>
      <c r="S39" s="112"/>
      <c r="T39" s="114">
        <v>0</v>
      </c>
      <c r="U39" s="114">
        <v>0</v>
      </c>
      <c r="V39" s="115" t="e">
        <f t="shared" si="0"/>
        <v>#DIV/0!</v>
      </c>
      <c r="W39" s="115">
        <v>0</v>
      </c>
      <c r="X39" s="115">
        <v>0</v>
      </c>
      <c r="Y39" s="115">
        <v>0</v>
      </c>
      <c r="Z39" s="115">
        <v>0</v>
      </c>
      <c r="AA39" s="115">
        <v>0</v>
      </c>
      <c r="AB39" s="115">
        <v>0</v>
      </c>
      <c r="AC39" s="115">
        <f t="shared" si="1"/>
        <v>0</v>
      </c>
      <c r="AD39" s="116">
        <v>0</v>
      </c>
      <c r="AE39" s="116">
        <v>0</v>
      </c>
      <c r="AF39" s="115" t="e">
        <f t="shared" si="2"/>
        <v>#DIV/0!</v>
      </c>
      <c r="AG39" s="115">
        <v>0</v>
      </c>
      <c r="AH39" s="115">
        <v>0</v>
      </c>
      <c r="AI39" s="115">
        <v>0</v>
      </c>
      <c r="AJ39" s="115">
        <v>0</v>
      </c>
      <c r="AK39" s="115">
        <v>0</v>
      </c>
      <c r="AL39" s="115">
        <v>0</v>
      </c>
      <c r="AM39" s="115">
        <f t="shared" si="3"/>
        <v>0</v>
      </c>
      <c r="AN39" s="116">
        <v>0</v>
      </c>
      <c r="AO39" s="116">
        <v>0</v>
      </c>
      <c r="AP39" s="115" t="e">
        <f t="shared" si="4"/>
        <v>#DIV/0!</v>
      </c>
      <c r="AQ39" s="115">
        <v>0</v>
      </c>
      <c r="AR39" s="115">
        <v>0</v>
      </c>
      <c r="AS39" s="115">
        <v>0</v>
      </c>
      <c r="AT39" s="115">
        <v>0</v>
      </c>
      <c r="AU39" s="115">
        <v>0</v>
      </c>
      <c r="AV39" s="115">
        <v>0</v>
      </c>
      <c r="AW39" s="115">
        <f t="shared" si="5"/>
        <v>0</v>
      </c>
      <c r="AX39" s="116">
        <v>0</v>
      </c>
      <c r="AY39" s="116">
        <v>0</v>
      </c>
      <c r="AZ39" s="115" t="e">
        <f t="shared" si="6"/>
        <v>#DIV/0!</v>
      </c>
      <c r="BA39" s="115">
        <v>0</v>
      </c>
      <c r="BB39" s="115">
        <v>0</v>
      </c>
      <c r="BC39" s="115">
        <v>0</v>
      </c>
      <c r="BD39" s="115">
        <v>0</v>
      </c>
      <c r="BE39" s="115">
        <v>0</v>
      </c>
      <c r="BF39" s="115">
        <v>0</v>
      </c>
      <c r="BG39" s="115">
        <f t="shared" si="7"/>
        <v>0</v>
      </c>
      <c r="BH39" s="117">
        <f t="shared" si="8"/>
        <v>0</v>
      </c>
      <c r="BI39" s="118">
        <f t="shared" ref="BI39:BJ39" si="45">(T39+AD39+AN39+AX39)</f>
        <v>0</v>
      </c>
      <c r="BJ39" s="118">
        <f t="shared" si="45"/>
        <v>0</v>
      </c>
      <c r="BK39" s="117" t="e">
        <f t="shared" si="10"/>
        <v>#DIV/0!</v>
      </c>
      <c r="BL39" s="102"/>
      <c r="BM39" s="102"/>
      <c r="BN39" s="102"/>
      <c r="BO39" s="102"/>
      <c r="BP39" s="102"/>
      <c r="BQ39" s="102"/>
      <c r="BR39" s="102"/>
      <c r="BS39" s="102"/>
      <c r="BT39" s="102"/>
      <c r="BU39" s="102"/>
      <c r="BV39" s="102"/>
      <c r="BW39" s="102"/>
      <c r="BX39" s="102"/>
      <c r="BY39" s="102"/>
      <c r="BZ39" s="119"/>
      <c r="CA39" s="119"/>
      <c r="CB39" s="119"/>
      <c r="CC39" s="119"/>
      <c r="CD39" s="119"/>
      <c r="CE39" s="119"/>
    </row>
    <row r="40" spans="1:83" ht="15.75" customHeight="1" x14ac:dyDescent="0.25">
      <c r="A40" s="112" t="s">
        <v>47</v>
      </c>
      <c r="B40" s="112" t="s">
        <v>84</v>
      </c>
      <c r="C40" s="112" t="s">
        <v>94</v>
      </c>
      <c r="D40" s="112"/>
      <c r="E40" s="112"/>
      <c r="F40" s="112"/>
      <c r="G40" s="112"/>
      <c r="H40" s="112"/>
      <c r="I40" s="112"/>
      <c r="J40" s="112"/>
      <c r="K40" s="112"/>
      <c r="L40" s="112"/>
      <c r="M40" s="112"/>
      <c r="N40" s="113"/>
      <c r="O40" s="112"/>
      <c r="P40" s="112"/>
      <c r="Q40" s="112"/>
      <c r="R40" s="112"/>
      <c r="S40" s="112"/>
      <c r="T40" s="114">
        <v>0</v>
      </c>
      <c r="U40" s="114">
        <v>0</v>
      </c>
      <c r="V40" s="115" t="e">
        <f t="shared" si="0"/>
        <v>#DIV/0!</v>
      </c>
      <c r="W40" s="115">
        <v>0</v>
      </c>
      <c r="X40" s="115">
        <v>0</v>
      </c>
      <c r="Y40" s="115">
        <v>0</v>
      </c>
      <c r="Z40" s="115">
        <v>0</v>
      </c>
      <c r="AA40" s="115">
        <v>0</v>
      </c>
      <c r="AB40" s="115">
        <v>0</v>
      </c>
      <c r="AC40" s="115">
        <f t="shared" si="1"/>
        <v>0</v>
      </c>
      <c r="AD40" s="116">
        <v>0</v>
      </c>
      <c r="AE40" s="116">
        <v>0</v>
      </c>
      <c r="AF40" s="115" t="e">
        <f t="shared" si="2"/>
        <v>#DIV/0!</v>
      </c>
      <c r="AG40" s="115">
        <v>0</v>
      </c>
      <c r="AH40" s="115">
        <v>0</v>
      </c>
      <c r="AI40" s="115">
        <v>0</v>
      </c>
      <c r="AJ40" s="115">
        <v>0</v>
      </c>
      <c r="AK40" s="115">
        <v>0</v>
      </c>
      <c r="AL40" s="115">
        <v>0</v>
      </c>
      <c r="AM40" s="115">
        <f t="shared" si="3"/>
        <v>0</v>
      </c>
      <c r="AN40" s="116">
        <v>0</v>
      </c>
      <c r="AO40" s="116">
        <v>0</v>
      </c>
      <c r="AP40" s="115" t="e">
        <f t="shared" si="4"/>
        <v>#DIV/0!</v>
      </c>
      <c r="AQ40" s="115">
        <v>0</v>
      </c>
      <c r="AR40" s="115">
        <v>0</v>
      </c>
      <c r="AS40" s="115">
        <v>0</v>
      </c>
      <c r="AT40" s="115">
        <v>0</v>
      </c>
      <c r="AU40" s="115">
        <v>0</v>
      </c>
      <c r="AV40" s="115">
        <v>0</v>
      </c>
      <c r="AW40" s="115">
        <f t="shared" si="5"/>
        <v>0</v>
      </c>
      <c r="AX40" s="116">
        <v>0</v>
      </c>
      <c r="AY40" s="116">
        <v>0</v>
      </c>
      <c r="AZ40" s="115" t="e">
        <f t="shared" si="6"/>
        <v>#DIV/0!</v>
      </c>
      <c r="BA40" s="115">
        <v>0</v>
      </c>
      <c r="BB40" s="115">
        <v>0</v>
      </c>
      <c r="BC40" s="115">
        <v>0</v>
      </c>
      <c r="BD40" s="115">
        <v>0</v>
      </c>
      <c r="BE40" s="115">
        <v>0</v>
      </c>
      <c r="BF40" s="115">
        <v>0</v>
      </c>
      <c r="BG40" s="115">
        <f t="shared" si="7"/>
        <v>0</v>
      </c>
      <c r="BH40" s="117">
        <f t="shared" si="8"/>
        <v>0</v>
      </c>
      <c r="BI40" s="118">
        <f t="shared" ref="BI40:BJ40" si="46">(T40+AD40+AN40+AX40)</f>
        <v>0</v>
      </c>
      <c r="BJ40" s="118">
        <f t="shared" si="46"/>
        <v>0</v>
      </c>
      <c r="BK40" s="117" t="e">
        <f t="shared" si="10"/>
        <v>#DIV/0!</v>
      </c>
      <c r="BL40" s="102"/>
      <c r="BM40" s="102"/>
      <c r="BN40" s="102"/>
      <c r="BO40" s="102"/>
      <c r="BP40" s="102"/>
      <c r="BQ40" s="102"/>
      <c r="BR40" s="102"/>
      <c r="BS40" s="102"/>
      <c r="BT40" s="102"/>
      <c r="BU40" s="102"/>
      <c r="BV40" s="102"/>
      <c r="BW40" s="102"/>
      <c r="BX40" s="102"/>
      <c r="BY40" s="102"/>
      <c r="BZ40" s="119"/>
      <c r="CA40" s="119"/>
      <c r="CB40" s="119"/>
      <c r="CC40" s="119"/>
      <c r="CD40" s="119"/>
      <c r="CE40" s="119"/>
    </row>
    <row r="41" spans="1:83" ht="15.75" customHeight="1" x14ac:dyDescent="0.25">
      <c r="A41" s="112" t="s">
        <v>47</v>
      </c>
      <c r="B41" s="112" t="s">
        <v>84</v>
      </c>
      <c r="C41" s="112" t="s">
        <v>95</v>
      </c>
      <c r="D41" s="112"/>
      <c r="E41" s="112"/>
      <c r="F41" s="112"/>
      <c r="G41" s="112"/>
      <c r="H41" s="112"/>
      <c r="I41" s="112"/>
      <c r="J41" s="112"/>
      <c r="K41" s="112"/>
      <c r="L41" s="112"/>
      <c r="M41" s="112"/>
      <c r="N41" s="113"/>
      <c r="O41" s="112"/>
      <c r="P41" s="112"/>
      <c r="Q41" s="112"/>
      <c r="R41" s="112"/>
      <c r="S41" s="112"/>
      <c r="T41" s="114">
        <v>0</v>
      </c>
      <c r="U41" s="114">
        <v>0</v>
      </c>
      <c r="V41" s="115" t="e">
        <f t="shared" si="0"/>
        <v>#DIV/0!</v>
      </c>
      <c r="W41" s="115">
        <v>0</v>
      </c>
      <c r="X41" s="115">
        <v>0</v>
      </c>
      <c r="Y41" s="115">
        <v>0</v>
      </c>
      <c r="Z41" s="115">
        <v>0</v>
      </c>
      <c r="AA41" s="115">
        <v>0</v>
      </c>
      <c r="AB41" s="115">
        <v>0</v>
      </c>
      <c r="AC41" s="115">
        <f t="shared" si="1"/>
        <v>0</v>
      </c>
      <c r="AD41" s="116">
        <v>0</v>
      </c>
      <c r="AE41" s="116">
        <v>0</v>
      </c>
      <c r="AF41" s="115" t="e">
        <f t="shared" si="2"/>
        <v>#DIV/0!</v>
      </c>
      <c r="AG41" s="115">
        <v>0</v>
      </c>
      <c r="AH41" s="115">
        <v>0</v>
      </c>
      <c r="AI41" s="115">
        <v>0</v>
      </c>
      <c r="AJ41" s="115">
        <v>0</v>
      </c>
      <c r="AK41" s="115">
        <v>0</v>
      </c>
      <c r="AL41" s="115">
        <v>0</v>
      </c>
      <c r="AM41" s="115">
        <f t="shared" si="3"/>
        <v>0</v>
      </c>
      <c r="AN41" s="116">
        <v>0</v>
      </c>
      <c r="AO41" s="116">
        <v>0</v>
      </c>
      <c r="AP41" s="115" t="e">
        <f t="shared" si="4"/>
        <v>#DIV/0!</v>
      </c>
      <c r="AQ41" s="115">
        <v>0</v>
      </c>
      <c r="AR41" s="115">
        <v>0</v>
      </c>
      <c r="AS41" s="115">
        <v>0</v>
      </c>
      <c r="AT41" s="115">
        <v>0</v>
      </c>
      <c r="AU41" s="115">
        <v>0</v>
      </c>
      <c r="AV41" s="115">
        <v>0</v>
      </c>
      <c r="AW41" s="115">
        <f t="shared" si="5"/>
        <v>0</v>
      </c>
      <c r="AX41" s="116">
        <v>0</v>
      </c>
      <c r="AY41" s="116">
        <v>0</v>
      </c>
      <c r="AZ41" s="115" t="e">
        <f t="shared" si="6"/>
        <v>#DIV/0!</v>
      </c>
      <c r="BA41" s="115">
        <v>0</v>
      </c>
      <c r="BB41" s="115">
        <v>0</v>
      </c>
      <c r="BC41" s="115">
        <v>0</v>
      </c>
      <c r="BD41" s="115">
        <v>0</v>
      </c>
      <c r="BE41" s="115">
        <v>0</v>
      </c>
      <c r="BF41" s="115">
        <v>0</v>
      </c>
      <c r="BG41" s="115">
        <f t="shared" si="7"/>
        <v>0</v>
      </c>
      <c r="BH41" s="117">
        <f t="shared" si="8"/>
        <v>0</v>
      </c>
      <c r="BI41" s="118">
        <f t="shared" ref="BI41:BJ41" si="47">(T41+AD41+AN41+AX41)</f>
        <v>0</v>
      </c>
      <c r="BJ41" s="118">
        <f t="shared" si="47"/>
        <v>0</v>
      </c>
      <c r="BK41" s="117" t="e">
        <f t="shared" si="10"/>
        <v>#DIV/0!</v>
      </c>
      <c r="BL41" s="102"/>
      <c r="BM41" s="102"/>
      <c r="BN41" s="102"/>
      <c r="BO41" s="102"/>
      <c r="BP41" s="102"/>
      <c r="BQ41" s="102"/>
      <c r="BR41" s="102"/>
      <c r="BS41" s="102"/>
      <c r="BT41" s="102"/>
      <c r="BU41" s="102"/>
      <c r="BV41" s="102"/>
      <c r="BW41" s="102"/>
      <c r="BX41" s="102"/>
      <c r="BY41" s="102"/>
      <c r="BZ41" s="119"/>
      <c r="CA41" s="119"/>
      <c r="CB41" s="119"/>
      <c r="CC41" s="119"/>
      <c r="CD41" s="119"/>
      <c r="CE41" s="119"/>
    </row>
    <row r="42" spans="1:83" ht="15.75" customHeight="1" x14ac:dyDescent="0.25">
      <c r="A42" s="112" t="s">
        <v>47</v>
      </c>
      <c r="B42" s="112" t="s">
        <v>84</v>
      </c>
      <c r="C42" s="112" t="s">
        <v>96</v>
      </c>
      <c r="D42" s="112"/>
      <c r="E42" s="112"/>
      <c r="F42" s="112"/>
      <c r="G42" s="112"/>
      <c r="H42" s="112"/>
      <c r="I42" s="112"/>
      <c r="J42" s="112"/>
      <c r="K42" s="112"/>
      <c r="L42" s="112"/>
      <c r="M42" s="112"/>
      <c r="N42" s="113"/>
      <c r="O42" s="112"/>
      <c r="P42" s="112"/>
      <c r="Q42" s="112"/>
      <c r="R42" s="112"/>
      <c r="S42" s="112"/>
      <c r="T42" s="114">
        <v>0</v>
      </c>
      <c r="U42" s="114">
        <v>0</v>
      </c>
      <c r="V42" s="115" t="e">
        <f t="shared" si="0"/>
        <v>#DIV/0!</v>
      </c>
      <c r="W42" s="115">
        <v>0</v>
      </c>
      <c r="X42" s="115">
        <v>0</v>
      </c>
      <c r="Y42" s="115">
        <v>0</v>
      </c>
      <c r="Z42" s="115">
        <v>0</v>
      </c>
      <c r="AA42" s="115">
        <v>0</v>
      </c>
      <c r="AB42" s="115">
        <v>0</v>
      </c>
      <c r="AC42" s="115">
        <f t="shared" si="1"/>
        <v>0</v>
      </c>
      <c r="AD42" s="116">
        <v>0</v>
      </c>
      <c r="AE42" s="116">
        <v>0</v>
      </c>
      <c r="AF42" s="115" t="e">
        <f t="shared" si="2"/>
        <v>#DIV/0!</v>
      </c>
      <c r="AG42" s="115">
        <v>0</v>
      </c>
      <c r="AH42" s="115">
        <v>0</v>
      </c>
      <c r="AI42" s="115">
        <v>0</v>
      </c>
      <c r="AJ42" s="115">
        <v>0</v>
      </c>
      <c r="AK42" s="115">
        <v>0</v>
      </c>
      <c r="AL42" s="115">
        <v>0</v>
      </c>
      <c r="AM42" s="115">
        <f t="shared" si="3"/>
        <v>0</v>
      </c>
      <c r="AN42" s="116">
        <v>0</v>
      </c>
      <c r="AO42" s="116">
        <v>0</v>
      </c>
      <c r="AP42" s="115" t="e">
        <f t="shared" si="4"/>
        <v>#DIV/0!</v>
      </c>
      <c r="AQ42" s="115">
        <v>0</v>
      </c>
      <c r="AR42" s="115">
        <v>0</v>
      </c>
      <c r="AS42" s="115">
        <v>0</v>
      </c>
      <c r="AT42" s="115">
        <v>0</v>
      </c>
      <c r="AU42" s="115">
        <v>0</v>
      </c>
      <c r="AV42" s="115">
        <v>0</v>
      </c>
      <c r="AW42" s="115">
        <f t="shared" si="5"/>
        <v>0</v>
      </c>
      <c r="AX42" s="116">
        <v>0</v>
      </c>
      <c r="AY42" s="116">
        <v>0</v>
      </c>
      <c r="AZ42" s="115" t="e">
        <f t="shared" si="6"/>
        <v>#DIV/0!</v>
      </c>
      <c r="BA42" s="115">
        <v>0</v>
      </c>
      <c r="BB42" s="115">
        <v>0</v>
      </c>
      <c r="BC42" s="115">
        <v>0</v>
      </c>
      <c r="BD42" s="115">
        <v>0</v>
      </c>
      <c r="BE42" s="115">
        <v>0</v>
      </c>
      <c r="BF42" s="115">
        <v>0</v>
      </c>
      <c r="BG42" s="115">
        <f t="shared" si="7"/>
        <v>0</v>
      </c>
      <c r="BH42" s="117">
        <f t="shared" si="8"/>
        <v>0</v>
      </c>
      <c r="BI42" s="118">
        <f t="shared" ref="BI42:BJ42" si="48">(T42+AD42+AN42+AX42)</f>
        <v>0</v>
      </c>
      <c r="BJ42" s="118">
        <f t="shared" si="48"/>
        <v>0</v>
      </c>
      <c r="BK42" s="117" t="e">
        <f t="shared" si="10"/>
        <v>#DIV/0!</v>
      </c>
      <c r="BL42" s="102"/>
      <c r="BM42" s="102"/>
      <c r="BN42" s="102"/>
      <c r="BO42" s="102"/>
      <c r="BP42" s="102"/>
      <c r="BQ42" s="102"/>
      <c r="BR42" s="102"/>
      <c r="BS42" s="102"/>
      <c r="BT42" s="102"/>
      <c r="BU42" s="102"/>
      <c r="BV42" s="102"/>
      <c r="BW42" s="102"/>
      <c r="BX42" s="102"/>
      <c r="BY42" s="102"/>
      <c r="BZ42" s="119"/>
      <c r="CA42" s="119"/>
      <c r="CB42" s="119"/>
      <c r="CC42" s="119"/>
      <c r="CD42" s="119"/>
      <c r="CE42" s="119"/>
    </row>
    <row r="43" spans="1:83" ht="15.75" customHeight="1" x14ac:dyDescent="0.25">
      <c r="A43" s="112" t="s">
        <v>47</v>
      </c>
      <c r="B43" s="112" t="s">
        <v>97</v>
      </c>
      <c r="C43" s="112" t="s">
        <v>320</v>
      </c>
      <c r="D43" s="112"/>
      <c r="E43" s="112"/>
      <c r="F43" s="112"/>
      <c r="G43" s="112"/>
      <c r="H43" s="112"/>
      <c r="I43" s="112"/>
      <c r="J43" s="112"/>
      <c r="K43" s="112"/>
      <c r="L43" s="112"/>
      <c r="M43" s="112"/>
      <c r="N43" s="113"/>
      <c r="O43" s="112"/>
      <c r="P43" s="112"/>
      <c r="Q43" s="112"/>
      <c r="R43" s="112"/>
      <c r="S43" s="112"/>
      <c r="T43" s="114">
        <v>0</v>
      </c>
      <c r="U43" s="114">
        <v>0</v>
      </c>
      <c r="V43" s="115" t="e">
        <f t="shared" si="0"/>
        <v>#DIV/0!</v>
      </c>
      <c r="W43" s="115">
        <v>0</v>
      </c>
      <c r="X43" s="115">
        <v>0</v>
      </c>
      <c r="Y43" s="115">
        <v>0</v>
      </c>
      <c r="Z43" s="115">
        <v>0</v>
      </c>
      <c r="AA43" s="115">
        <v>0</v>
      </c>
      <c r="AB43" s="115">
        <v>0</v>
      </c>
      <c r="AC43" s="115">
        <f t="shared" si="1"/>
        <v>0</v>
      </c>
      <c r="AD43" s="116">
        <v>0</v>
      </c>
      <c r="AE43" s="116">
        <v>0</v>
      </c>
      <c r="AF43" s="115" t="e">
        <f t="shared" si="2"/>
        <v>#DIV/0!</v>
      </c>
      <c r="AG43" s="115">
        <v>0</v>
      </c>
      <c r="AH43" s="115">
        <v>0</v>
      </c>
      <c r="AI43" s="115">
        <v>0</v>
      </c>
      <c r="AJ43" s="115">
        <v>0</v>
      </c>
      <c r="AK43" s="115">
        <v>0</v>
      </c>
      <c r="AL43" s="115">
        <v>0</v>
      </c>
      <c r="AM43" s="115">
        <f t="shared" si="3"/>
        <v>0</v>
      </c>
      <c r="AN43" s="116">
        <v>0</v>
      </c>
      <c r="AO43" s="116">
        <v>0</v>
      </c>
      <c r="AP43" s="115" t="e">
        <f t="shared" si="4"/>
        <v>#DIV/0!</v>
      </c>
      <c r="AQ43" s="115">
        <v>0</v>
      </c>
      <c r="AR43" s="115">
        <v>0</v>
      </c>
      <c r="AS43" s="115">
        <v>0</v>
      </c>
      <c r="AT43" s="115">
        <v>0</v>
      </c>
      <c r="AU43" s="115">
        <v>0</v>
      </c>
      <c r="AV43" s="115">
        <v>0</v>
      </c>
      <c r="AW43" s="115">
        <f t="shared" si="5"/>
        <v>0</v>
      </c>
      <c r="AX43" s="116">
        <v>0</v>
      </c>
      <c r="AY43" s="116">
        <v>0</v>
      </c>
      <c r="AZ43" s="115" t="e">
        <f t="shared" si="6"/>
        <v>#DIV/0!</v>
      </c>
      <c r="BA43" s="115">
        <v>0</v>
      </c>
      <c r="BB43" s="115">
        <v>0</v>
      </c>
      <c r="BC43" s="115">
        <v>0</v>
      </c>
      <c r="BD43" s="115">
        <v>0</v>
      </c>
      <c r="BE43" s="115">
        <v>0</v>
      </c>
      <c r="BF43" s="115">
        <v>0</v>
      </c>
      <c r="BG43" s="115">
        <f t="shared" si="7"/>
        <v>0</v>
      </c>
      <c r="BH43" s="117">
        <f t="shared" si="8"/>
        <v>0</v>
      </c>
      <c r="BI43" s="118">
        <f t="shared" ref="BI43:BJ43" si="49">(T43+AD43+AN43+AX43)</f>
        <v>0</v>
      </c>
      <c r="BJ43" s="118">
        <f t="shared" si="49"/>
        <v>0</v>
      </c>
      <c r="BK43" s="117" t="e">
        <f t="shared" si="10"/>
        <v>#DIV/0!</v>
      </c>
      <c r="BL43" s="102"/>
      <c r="BM43" s="102"/>
      <c r="BN43" s="102"/>
      <c r="BO43" s="102"/>
      <c r="BP43" s="102"/>
      <c r="BQ43" s="102"/>
      <c r="BR43" s="102"/>
      <c r="BS43" s="102"/>
      <c r="BT43" s="102"/>
      <c r="BU43" s="102"/>
      <c r="BV43" s="102"/>
      <c r="BW43" s="102"/>
      <c r="BX43" s="102"/>
      <c r="BY43" s="102"/>
      <c r="BZ43" s="119"/>
      <c r="CA43" s="119"/>
      <c r="CB43" s="119"/>
      <c r="CC43" s="119"/>
      <c r="CD43" s="119"/>
      <c r="CE43" s="119"/>
    </row>
    <row r="44" spans="1:83" ht="15.75" customHeight="1" x14ac:dyDescent="0.25">
      <c r="A44" s="112" t="s">
        <v>47</v>
      </c>
      <c r="B44" s="112" t="s">
        <v>97</v>
      </c>
      <c r="C44" s="112" t="s">
        <v>99</v>
      </c>
      <c r="D44" s="112"/>
      <c r="E44" s="112"/>
      <c r="F44" s="112"/>
      <c r="G44" s="112"/>
      <c r="H44" s="112"/>
      <c r="I44" s="112"/>
      <c r="J44" s="112"/>
      <c r="K44" s="112"/>
      <c r="L44" s="112"/>
      <c r="M44" s="112"/>
      <c r="N44" s="113"/>
      <c r="O44" s="112"/>
      <c r="P44" s="112"/>
      <c r="Q44" s="112"/>
      <c r="R44" s="112"/>
      <c r="S44" s="112"/>
      <c r="T44" s="114">
        <v>0</v>
      </c>
      <c r="U44" s="114">
        <v>0</v>
      </c>
      <c r="V44" s="115" t="e">
        <f t="shared" si="0"/>
        <v>#DIV/0!</v>
      </c>
      <c r="W44" s="115">
        <v>0</v>
      </c>
      <c r="X44" s="115">
        <v>0</v>
      </c>
      <c r="Y44" s="115">
        <v>0</v>
      </c>
      <c r="Z44" s="115">
        <v>0</v>
      </c>
      <c r="AA44" s="115">
        <v>0</v>
      </c>
      <c r="AB44" s="115">
        <v>0</v>
      </c>
      <c r="AC44" s="115">
        <f t="shared" si="1"/>
        <v>0</v>
      </c>
      <c r="AD44" s="116">
        <v>0</v>
      </c>
      <c r="AE44" s="116">
        <v>0</v>
      </c>
      <c r="AF44" s="115" t="e">
        <f t="shared" si="2"/>
        <v>#DIV/0!</v>
      </c>
      <c r="AG44" s="115">
        <v>0</v>
      </c>
      <c r="AH44" s="115">
        <v>0</v>
      </c>
      <c r="AI44" s="115">
        <v>0</v>
      </c>
      <c r="AJ44" s="115">
        <v>0</v>
      </c>
      <c r="AK44" s="115">
        <v>0</v>
      </c>
      <c r="AL44" s="115">
        <v>0</v>
      </c>
      <c r="AM44" s="115">
        <f t="shared" si="3"/>
        <v>0</v>
      </c>
      <c r="AN44" s="116">
        <v>0</v>
      </c>
      <c r="AO44" s="116">
        <v>0</v>
      </c>
      <c r="AP44" s="115" t="e">
        <f t="shared" si="4"/>
        <v>#DIV/0!</v>
      </c>
      <c r="AQ44" s="115">
        <v>0</v>
      </c>
      <c r="AR44" s="115">
        <v>0</v>
      </c>
      <c r="AS44" s="115">
        <v>0</v>
      </c>
      <c r="AT44" s="115">
        <v>0</v>
      </c>
      <c r="AU44" s="115">
        <v>0</v>
      </c>
      <c r="AV44" s="115">
        <v>0</v>
      </c>
      <c r="AW44" s="115">
        <f t="shared" si="5"/>
        <v>0</v>
      </c>
      <c r="AX44" s="116">
        <v>0</v>
      </c>
      <c r="AY44" s="116">
        <v>0</v>
      </c>
      <c r="AZ44" s="115" t="e">
        <f t="shared" si="6"/>
        <v>#DIV/0!</v>
      </c>
      <c r="BA44" s="115">
        <v>0</v>
      </c>
      <c r="BB44" s="115">
        <v>0</v>
      </c>
      <c r="BC44" s="115">
        <v>0</v>
      </c>
      <c r="BD44" s="115">
        <v>0</v>
      </c>
      <c r="BE44" s="115">
        <v>0</v>
      </c>
      <c r="BF44" s="115">
        <v>0</v>
      </c>
      <c r="BG44" s="115">
        <f t="shared" si="7"/>
        <v>0</v>
      </c>
      <c r="BH44" s="117">
        <f t="shared" si="8"/>
        <v>0</v>
      </c>
      <c r="BI44" s="118">
        <f t="shared" ref="BI44:BJ44" si="50">(T44+AD44+AN44+AX44)</f>
        <v>0</v>
      </c>
      <c r="BJ44" s="118">
        <f t="shared" si="50"/>
        <v>0</v>
      </c>
      <c r="BK44" s="117" t="e">
        <f t="shared" si="10"/>
        <v>#DIV/0!</v>
      </c>
      <c r="BL44" s="102"/>
      <c r="BM44" s="102"/>
      <c r="BN44" s="102"/>
      <c r="BO44" s="102"/>
      <c r="BP44" s="102"/>
      <c r="BQ44" s="102"/>
      <c r="BR44" s="102"/>
      <c r="BS44" s="102"/>
      <c r="BT44" s="102"/>
      <c r="BU44" s="102"/>
      <c r="BV44" s="102"/>
      <c r="BW44" s="102"/>
      <c r="BX44" s="102"/>
      <c r="BY44" s="102"/>
      <c r="BZ44" s="119"/>
      <c r="CA44" s="119"/>
      <c r="CB44" s="119"/>
      <c r="CC44" s="119"/>
      <c r="CD44" s="119"/>
      <c r="CE44" s="119"/>
    </row>
    <row r="45" spans="1:83" ht="15.75" customHeight="1" x14ac:dyDescent="0.25">
      <c r="A45" s="112" t="s">
        <v>47</v>
      </c>
      <c r="B45" s="112" t="s">
        <v>97</v>
      </c>
      <c r="C45" s="112" t="s">
        <v>100</v>
      </c>
      <c r="D45" s="112"/>
      <c r="E45" s="112"/>
      <c r="F45" s="112"/>
      <c r="G45" s="112"/>
      <c r="H45" s="112"/>
      <c r="I45" s="112"/>
      <c r="J45" s="112"/>
      <c r="K45" s="112"/>
      <c r="L45" s="112"/>
      <c r="M45" s="112"/>
      <c r="N45" s="113"/>
      <c r="O45" s="112"/>
      <c r="P45" s="112"/>
      <c r="Q45" s="112"/>
      <c r="R45" s="112"/>
      <c r="S45" s="112"/>
      <c r="T45" s="114">
        <v>0</v>
      </c>
      <c r="U45" s="114">
        <v>0</v>
      </c>
      <c r="V45" s="115" t="e">
        <f t="shared" si="0"/>
        <v>#DIV/0!</v>
      </c>
      <c r="W45" s="115">
        <v>0</v>
      </c>
      <c r="X45" s="115">
        <v>0</v>
      </c>
      <c r="Y45" s="115">
        <v>0</v>
      </c>
      <c r="Z45" s="115">
        <v>0</v>
      </c>
      <c r="AA45" s="115">
        <v>0</v>
      </c>
      <c r="AB45" s="115">
        <v>0</v>
      </c>
      <c r="AC45" s="115">
        <f t="shared" si="1"/>
        <v>0</v>
      </c>
      <c r="AD45" s="116">
        <v>0</v>
      </c>
      <c r="AE45" s="116">
        <v>0</v>
      </c>
      <c r="AF45" s="115" t="e">
        <f t="shared" si="2"/>
        <v>#DIV/0!</v>
      </c>
      <c r="AG45" s="115">
        <v>0</v>
      </c>
      <c r="AH45" s="115">
        <v>0</v>
      </c>
      <c r="AI45" s="115">
        <v>0</v>
      </c>
      <c r="AJ45" s="115">
        <v>0</v>
      </c>
      <c r="AK45" s="115">
        <v>0</v>
      </c>
      <c r="AL45" s="115">
        <v>0</v>
      </c>
      <c r="AM45" s="115">
        <f t="shared" si="3"/>
        <v>0</v>
      </c>
      <c r="AN45" s="116">
        <v>0</v>
      </c>
      <c r="AO45" s="116">
        <v>0</v>
      </c>
      <c r="AP45" s="115" t="e">
        <f t="shared" si="4"/>
        <v>#DIV/0!</v>
      </c>
      <c r="AQ45" s="115">
        <v>0</v>
      </c>
      <c r="AR45" s="115">
        <v>0</v>
      </c>
      <c r="AS45" s="115">
        <v>0</v>
      </c>
      <c r="AT45" s="115">
        <v>0</v>
      </c>
      <c r="AU45" s="115">
        <v>0</v>
      </c>
      <c r="AV45" s="115">
        <v>0</v>
      </c>
      <c r="AW45" s="115">
        <f t="shared" si="5"/>
        <v>0</v>
      </c>
      <c r="AX45" s="116">
        <v>0</v>
      </c>
      <c r="AY45" s="116">
        <v>0</v>
      </c>
      <c r="AZ45" s="115" t="e">
        <f t="shared" si="6"/>
        <v>#DIV/0!</v>
      </c>
      <c r="BA45" s="115">
        <v>0</v>
      </c>
      <c r="BB45" s="115">
        <v>0</v>
      </c>
      <c r="BC45" s="115">
        <v>0</v>
      </c>
      <c r="BD45" s="115">
        <v>0</v>
      </c>
      <c r="BE45" s="115">
        <v>0</v>
      </c>
      <c r="BF45" s="115">
        <v>0</v>
      </c>
      <c r="BG45" s="115">
        <f t="shared" si="7"/>
        <v>0</v>
      </c>
      <c r="BH45" s="117">
        <f t="shared" si="8"/>
        <v>0</v>
      </c>
      <c r="BI45" s="118">
        <f t="shared" ref="BI45:BJ45" si="51">(T45+AD45+AN45+AX45)</f>
        <v>0</v>
      </c>
      <c r="BJ45" s="118">
        <f t="shared" si="51"/>
        <v>0</v>
      </c>
      <c r="BK45" s="117" t="e">
        <f t="shared" si="10"/>
        <v>#DIV/0!</v>
      </c>
      <c r="BL45" s="102"/>
      <c r="BM45" s="102"/>
      <c r="BN45" s="102"/>
      <c r="BO45" s="102"/>
      <c r="BP45" s="102"/>
      <c r="BQ45" s="102"/>
      <c r="BR45" s="102"/>
      <c r="BS45" s="102"/>
      <c r="BT45" s="102"/>
      <c r="BU45" s="102"/>
      <c r="BV45" s="102"/>
      <c r="BW45" s="102"/>
      <c r="BX45" s="102"/>
      <c r="BY45" s="102"/>
      <c r="BZ45" s="119"/>
      <c r="CA45" s="119"/>
      <c r="CB45" s="119"/>
      <c r="CC45" s="119"/>
      <c r="CD45" s="119"/>
      <c r="CE45" s="119"/>
    </row>
    <row r="46" spans="1:83" ht="15.75" customHeight="1" x14ac:dyDescent="0.25">
      <c r="A46" s="112" t="s">
        <v>47</v>
      </c>
      <c r="B46" s="112" t="s">
        <v>97</v>
      </c>
      <c r="C46" s="112" t="s">
        <v>101</v>
      </c>
      <c r="D46" s="112"/>
      <c r="E46" s="112"/>
      <c r="F46" s="112"/>
      <c r="G46" s="112"/>
      <c r="H46" s="112"/>
      <c r="I46" s="112"/>
      <c r="J46" s="112"/>
      <c r="K46" s="112"/>
      <c r="L46" s="112"/>
      <c r="M46" s="112"/>
      <c r="N46" s="113"/>
      <c r="O46" s="112"/>
      <c r="P46" s="112"/>
      <c r="Q46" s="112"/>
      <c r="R46" s="112"/>
      <c r="S46" s="112"/>
      <c r="T46" s="114">
        <v>0</v>
      </c>
      <c r="U46" s="114">
        <v>0</v>
      </c>
      <c r="V46" s="115" t="e">
        <f t="shared" si="0"/>
        <v>#DIV/0!</v>
      </c>
      <c r="W46" s="115">
        <v>0</v>
      </c>
      <c r="X46" s="115">
        <v>0</v>
      </c>
      <c r="Y46" s="115">
        <v>0</v>
      </c>
      <c r="Z46" s="115">
        <v>0</v>
      </c>
      <c r="AA46" s="115">
        <v>0</v>
      </c>
      <c r="AB46" s="115">
        <v>0</v>
      </c>
      <c r="AC46" s="115">
        <f t="shared" si="1"/>
        <v>0</v>
      </c>
      <c r="AD46" s="116">
        <v>0</v>
      </c>
      <c r="AE46" s="116">
        <v>0</v>
      </c>
      <c r="AF46" s="115" t="e">
        <f t="shared" si="2"/>
        <v>#DIV/0!</v>
      </c>
      <c r="AG46" s="115">
        <v>0</v>
      </c>
      <c r="AH46" s="115">
        <v>0</v>
      </c>
      <c r="AI46" s="115">
        <v>0</v>
      </c>
      <c r="AJ46" s="115">
        <v>0</v>
      </c>
      <c r="AK46" s="115">
        <v>0</v>
      </c>
      <c r="AL46" s="115">
        <v>0</v>
      </c>
      <c r="AM46" s="115">
        <f t="shared" si="3"/>
        <v>0</v>
      </c>
      <c r="AN46" s="116">
        <v>0</v>
      </c>
      <c r="AO46" s="116">
        <v>0</v>
      </c>
      <c r="AP46" s="115" t="e">
        <f t="shared" si="4"/>
        <v>#DIV/0!</v>
      </c>
      <c r="AQ46" s="115">
        <v>0</v>
      </c>
      <c r="AR46" s="115">
        <v>0</v>
      </c>
      <c r="AS46" s="115">
        <v>0</v>
      </c>
      <c r="AT46" s="115">
        <v>0</v>
      </c>
      <c r="AU46" s="115">
        <v>0</v>
      </c>
      <c r="AV46" s="115">
        <v>0</v>
      </c>
      <c r="AW46" s="115">
        <f t="shared" si="5"/>
        <v>0</v>
      </c>
      <c r="AX46" s="116">
        <v>0</v>
      </c>
      <c r="AY46" s="116">
        <v>0</v>
      </c>
      <c r="AZ46" s="115" t="e">
        <f t="shared" si="6"/>
        <v>#DIV/0!</v>
      </c>
      <c r="BA46" s="115">
        <v>0</v>
      </c>
      <c r="BB46" s="115">
        <v>0</v>
      </c>
      <c r="BC46" s="115">
        <v>0</v>
      </c>
      <c r="BD46" s="115">
        <v>0</v>
      </c>
      <c r="BE46" s="115">
        <v>0</v>
      </c>
      <c r="BF46" s="115">
        <v>0</v>
      </c>
      <c r="BG46" s="115">
        <f t="shared" si="7"/>
        <v>0</v>
      </c>
      <c r="BH46" s="117">
        <f t="shared" si="8"/>
        <v>0</v>
      </c>
      <c r="BI46" s="118">
        <f t="shared" ref="BI46:BJ46" si="52">(T46+AD46+AN46+AX46)</f>
        <v>0</v>
      </c>
      <c r="BJ46" s="118">
        <f t="shared" si="52"/>
        <v>0</v>
      </c>
      <c r="BK46" s="117" t="e">
        <f t="shared" si="10"/>
        <v>#DIV/0!</v>
      </c>
      <c r="BL46" s="102"/>
      <c r="BM46" s="102"/>
      <c r="BN46" s="102"/>
      <c r="BO46" s="102"/>
      <c r="BP46" s="102"/>
      <c r="BQ46" s="102"/>
      <c r="BR46" s="102"/>
      <c r="BS46" s="102"/>
      <c r="BT46" s="102"/>
      <c r="BU46" s="102"/>
      <c r="BV46" s="102"/>
      <c r="BW46" s="102"/>
      <c r="BX46" s="102"/>
      <c r="BY46" s="102"/>
      <c r="BZ46" s="119"/>
      <c r="CA46" s="119"/>
      <c r="CB46" s="119"/>
      <c r="CC46" s="119"/>
      <c r="CD46" s="119"/>
      <c r="CE46" s="119"/>
    </row>
    <row r="47" spans="1:83" ht="15.75" customHeight="1" x14ac:dyDescent="0.25">
      <c r="A47" s="112" t="s">
        <v>47</v>
      </c>
      <c r="B47" s="112" t="s">
        <v>97</v>
      </c>
      <c r="C47" s="112" t="s">
        <v>102</v>
      </c>
      <c r="D47" s="112"/>
      <c r="E47" s="112"/>
      <c r="F47" s="112"/>
      <c r="G47" s="112"/>
      <c r="H47" s="112"/>
      <c r="I47" s="112"/>
      <c r="J47" s="112"/>
      <c r="K47" s="112"/>
      <c r="L47" s="112"/>
      <c r="M47" s="112"/>
      <c r="N47" s="113"/>
      <c r="O47" s="112"/>
      <c r="P47" s="112"/>
      <c r="Q47" s="112"/>
      <c r="R47" s="112"/>
      <c r="S47" s="112"/>
      <c r="T47" s="114">
        <v>0</v>
      </c>
      <c r="U47" s="114">
        <v>0</v>
      </c>
      <c r="V47" s="115" t="e">
        <f t="shared" si="0"/>
        <v>#DIV/0!</v>
      </c>
      <c r="W47" s="115">
        <v>0</v>
      </c>
      <c r="X47" s="115">
        <v>0</v>
      </c>
      <c r="Y47" s="115">
        <v>0</v>
      </c>
      <c r="Z47" s="115">
        <v>0</v>
      </c>
      <c r="AA47" s="115">
        <v>0</v>
      </c>
      <c r="AB47" s="115">
        <v>0</v>
      </c>
      <c r="AC47" s="115">
        <f t="shared" si="1"/>
        <v>0</v>
      </c>
      <c r="AD47" s="116">
        <v>0</v>
      </c>
      <c r="AE47" s="116">
        <v>0</v>
      </c>
      <c r="AF47" s="115" t="e">
        <f t="shared" si="2"/>
        <v>#DIV/0!</v>
      </c>
      <c r="AG47" s="115">
        <v>0</v>
      </c>
      <c r="AH47" s="115">
        <v>0</v>
      </c>
      <c r="AI47" s="115">
        <v>0</v>
      </c>
      <c r="AJ47" s="115">
        <v>0</v>
      </c>
      <c r="AK47" s="115">
        <v>0</v>
      </c>
      <c r="AL47" s="115">
        <v>0</v>
      </c>
      <c r="AM47" s="115">
        <f t="shared" si="3"/>
        <v>0</v>
      </c>
      <c r="AN47" s="116">
        <v>0</v>
      </c>
      <c r="AO47" s="116">
        <v>0</v>
      </c>
      <c r="AP47" s="115" t="e">
        <f t="shared" si="4"/>
        <v>#DIV/0!</v>
      </c>
      <c r="AQ47" s="115">
        <v>0</v>
      </c>
      <c r="AR47" s="115">
        <v>0</v>
      </c>
      <c r="AS47" s="115">
        <v>0</v>
      </c>
      <c r="AT47" s="115">
        <v>0</v>
      </c>
      <c r="AU47" s="115">
        <v>0</v>
      </c>
      <c r="AV47" s="115">
        <v>0</v>
      </c>
      <c r="AW47" s="115">
        <f t="shared" si="5"/>
        <v>0</v>
      </c>
      <c r="AX47" s="116">
        <v>0</v>
      </c>
      <c r="AY47" s="116">
        <v>0</v>
      </c>
      <c r="AZ47" s="115" t="e">
        <f t="shared" si="6"/>
        <v>#DIV/0!</v>
      </c>
      <c r="BA47" s="115">
        <v>0</v>
      </c>
      <c r="BB47" s="115">
        <v>0</v>
      </c>
      <c r="BC47" s="115">
        <v>0</v>
      </c>
      <c r="BD47" s="115">
        <v>0</v>
      </c>
      <c r="BE47" s="115">
        <v>0</v>
      </c>
      <c r="BF47" s="115">
        <v>0</v>
      </c>
      <c r="BG47" s="115">
        <f t="shared" si="7"/>
        <v>0</v>
      </c>
      <c r="BH47" s="117">
        <f t="shared" si="8"/>
        <v>0</v>
      </c>
      <c r="BI47" s="118">
        <f t="shared" ref="BI47:BJ47" si="53">(T47+AD47+AN47+AX47)</f>
        <v>0</v>
      </c>
      <c r="BJ47" s="118">
        <f t="shared" si="53"/>
        <v>0</v>
      </c>
      <c r="BK47" s="117" t="e">
        <f t="shared" si="10"/>
        <v>#DIV/0!</v>
      </c>
      <c r="BL47" s="102"/>
      <c r="BM47" s="102"/>
      <c r="BN47" s="102"/>
      <c r="BO47" s="102"/>
      <c r="BP47" s="102"/>
      <c r="BQ47" s="102"/>
      <c r="BR47" s="102"/>
      <c r="BS47" s="102"/>
      <c r="BT47" s="102"/>
      <c r="BU47" s="102"/>
      <c r="BV47" s="102"/>
      <c r="BW47" s="102"/>
      <c r="BX47" s="102"/>
      <c r="BY47" s="102"/>
      <c r="BZ47" s="119"/>
      <c r="CA47" s="119"/>
      <c r="CB47" s="119"/>
      <c r="CC47" s="119"/>
      <c r="CD47" s="119"/>
      <c r="CE47" s="119"/>
    </row>
    <row r="48" spans="1:83" ht="15.75" customHeight="1" x14ac:dyDescent="0.25">
      <c r="A48" s="112" t="s">
        <v>47</v>
      </c>
      <c r="B48" s="112" t="s">
        <v>97</v>
      </c>
      <c r="C48" s="112" t="s">
        <v>103</v>
      </c>
      <c r="D48" s="112"/>
      <c r="E48" s="112"/>
      <c r="F48" s="112"/>
      <c r="G48" s="112"/>
      <c r="H48" s="112"/>
      <c r="I48" s="112"/>
      <c r="J48" s="112"/>
      <c r="K48" s="112"/>
      <c r="L48" s="112"/>
      <c r="M48" s="112"/>
      <c r="N48" s="113"/>
      <c r="O48" s="112"/>
      <c r="P48" s="112"/>
      <c r="Q48" s="112"/>
      <c r="R48" s="112"/>
      <c r="S48" s="112"/>
      <c r="T48" s="114">
        <v>0</v>
      </c>
      <c r="U48" s="114">
        <v>0</v>
      </c>
      <c r="V48" s="115" t="e">
        <f t="shared" si="0"/>
        <v>#DIV/0!</v>
      </c>
      <c r="W48" s="115">
        <v>0</v>
      </c>
      <c r="X48" s="115">
        <v>0</v>
      </c>
      <c r="Y48" s="115">
        <v>0</v>
      </c>
      <c r="Z48" s="115">
        <v>0</v>
      </c>
      <c r="AA48" s="115">
        <v>0</v>
      </c>
      <c r="AB48" s="115">
        <v>0</v>
      </c>
      <c r="AC48" s="115">
        <f t="shared" si="1"/>
        <v>0</v>
      </c>
      <c r="AD48" s="116">
        <v>0</v>
      </c>
      <c r="AE48" s="116">
        <v>0</v>
      </c>
      <c r="AF48" s="115" t="e">
        <f t="shared" si="2"/>
        <v>#DIV/0!</v>
      </c>
      <c r="AG48" s="115">
        <v>0</v>
      </c>
      <c r="AH48" s="115">
        <v>0</v>
      </c>
      <c r="AI48" s="115">
        <v>0</v>
      </c>
      <c r="AJ48" s="115">
        <v>0</v>
      </c>
      <c r="AK48" s="115">
        <v>0</v>
      </c>
      <c r="AL48" s="115">
        <v>0</v>
      </c>
      <c r="AM48" s="115">
        <f t="shared" si="3"/>
        <v>0</v>
      </c>
      <c r="AN48" s="116">
        <v>0</v>
      </c>
      <c r="AO48" s="116">
        <v>0</v>
      </c>
      <c r="AP48" s="115" t="e">
        <f t="shared" si="4"/>
        <v>#DIV/0!</v>
      </c>
      <c r="AQ48" s="115">
        <v>0</v>
      </c>
      <c r="AR48" s="115">
        <v>0</v>
      </c>
      <c r="AS48" s="115">
        <v>0</v>
      </c>
      <c r="AT48" s="115">
        <v>0</v>
      </c>
      <c r="AU48" s="115">
        <v>0</v>
      </c>
      <c r="AV48" s="115">
        <v>0</v>
      </c>
      <c r="AW48" s="115">
        <f t="shared" si="5"/>
        <v>0</v>
      </c>
      <c r="AX48" s="116">
        <v>0</v>
      </c>
      <c r="AY48" s="116">
        <v>0</v>
      </c>
      <c r="AZ48" s="115" t="e">
        <f t="shared" si="6"/>
        <v>#DIV/0!</v>
      </c>
      <c r="BA48" s="115">
        <v>0</v>
      </c>
      <c r="BB48" s="115">
        <v>0</v>
      </c>
      <c r="BC48" s="115">
        <v>0</v>
      </c>
      <c r="BD48" s="115">
        <v>0</v>
      </c>
      <c r="BE48" s="115">
        <v>0</v>
      </c>
      <c r="BF48" s="115">
        <v>0</v>
      </c>
      <c r="BG48" s="115">
        <f t="shared" si="7"/>
        <v>0</v>
      </c>
      <c r="BH48" s="117">
        <f t="shared" si="8"/>
        <v>0</v>
      </c>
      <c r="BI48" s="118">
        <f t="shared" ref="BI48:BJ48" si="54">(T48+AD48+AN48+AX48)</f>
        <v>0</v>
      </c>
      <c r="BJ48" s="118">
        <f t="shared" si="54"/>
        <v>0</v>
      </c>
      <c r="BK48" s="117" t="e">
        <f t="shared" si="10"/>
        <v>#DIV/0!</v>
      </c>
      <c r="BL48" s="102"/>
      <c r="BM48" s="102"/>
      <c r="BN48" s="102"/>
      <c r="BO48" s="102"/>
      <c r="BP48" s="102"/>
      <c r="BQ48" s="102"/>
      <c r="BR48" s="102"/>
      <c r="BS48" s="102"/>
      <c r="BT48" s="102"/>
      <c r="BU48" s="102"/>
      <c r="BV48" s="102"/>
      <c r="BW48" s="102"/>
      <c r="BX48" s="102"/>
      <c r="BY48" s="102"/>
      <c r="BZ48" s="119"/>
      <c r="CA48" s="119"/>
      <c r="CB48" s="119"/>
      <c r="CC48" s="119"/>
      <c r="CD48" s="119"/>
      <c r="CE48" s="119"/>
    </row>
    <row r="49" spans="1:83" ht="15.75" customHeight="1" x14ac:dyDescent="0.25">
      <c r="A49" s="112" t="s">
        <v>47</v>
      </c>
      <c r="B49" s="112" t="s">
        <v>97</v>
      </c>
      <c r="C49" s="112" t="s">
        <v>104</v>
      </c>
      <c r="D49" s="112"/>
      <c r="E49" s="112"/>
      <c r="F49" s="112"/>
      <c r="G49" s="112"/>
      <c r="H49" s="112"/>
      <c r="I49" s="112"/>
      <c r="J49" s="112"/>
      <c r="K49" s="112"/>
      <c r="L49" s="112"/>
      <c r="M49" s="112"/>
      <c r="N49" s="113"/>
      <c r="O49" s="112"/>
      <c r="P49" s="112"/>
      <c r="Q49" s="112"/>
      <c r="R49" s="112"/>
      <c r="S49" s="112"/>
      <c r="T49" s="114">
        <v>0</v>
      </c>
      <c r="U49" s="114">
        <v>0</v>
      </c>
      <c r="V49" s="115" t="e">
        <f t="shared" si="0"/>
        <v>#DIV/0!</v>
      </c>
      <c r="W49" s="115">
        <v>0</v>
      </c>
      <c r="X49" s="115">
        <v>0</v>
      </c>
      <c r="Y49" s="115">
        <v>0</v>
      </c>
      <c r="Z49" s="115">
        <v>0</v>
      </c>
      <c r="AA49" s="115">
        <v>0</v>
      </c>
      <c r="AB49" s="115">
        <v>0</v>
      </c>
      <c r="AC49" s="115">
        <f t="shared" si="1"/>
        <v>0</v>
      </c>
      <c r="AD49" s="116">
        <v>0</v>
      </c>
      <c r="AE49" s="116">
        <v>0</v>
      </c>
      <c r="AF49" s="115" t="e">
        <f t="shared" si="2"/>
        <v>#DIV/0!</v>
      </c>
      <c r="AG49" s="115">
        <v>0</v>
      </c>
      <c r="AH49" s="115">
        <v>0</v>
      </c>
      <c r="AI49" s="115">
        <v>0</v>
      </c>
      <c r="AJ49" s="115">
        <v>0</v>
      </c>
      <c r="AK49" s="115">
        <v>0</v>
      </c>
      <c r="AL49" s="115">
        <v>0</v>
      </c>
      <c r="AM49" s="115">
        <f t="shared" si="3"/>
        <v>0</v>
      </c>
      <c r="AN49" s="116">
        <v>0</v>
      </c>
      <c r="AO49" s="116">
        <v>0</v>
      </c>
      <c r="AP49" s="115" t="e">
        <f t="shared" si="4"/>
        <v>#DIV/0!</v>
      </c>
      <c r="AQ49" s="115">
        <v>0</v>
      </c>
      <c r="AR49" s="115">
        <v>0</v>
      </c>
      <c r="AS49" s="115">
        <v>0</v>
      </c>
      <c r="AT49" s="115">
        <v>0</v>
      </c>
      <c r="AU49" s="115">
        <v>0</v>
      </c>
      <c r="AV49" s="115">
        <v>0</v>
      </c>
      <c r="AW49" s="115">
        <f t="shared" si="5"/>
        <v>0</v>
      </c>
      <c r="AX49" s="116">
        <v>0</v>
      </c>
      <c r="AY49" s="116">
        <v>0</v>
      </c>
      <c r="AZ49" s="115" t="e">
        <f t="shared" si="6"/>
        <v>#DIV/0!</v>
      </c>
      <c r="BA49" s="115">
        <v>0</v>
      </c>
      <c r="BB49" s="115">
        <v>0</v>
      </c>
      <c r="BC49" s="115">
        <v>0</v>
      </c>
      <c r="BD49" s="115">
        <v>0</v>
      </c>
      <c r="BE49" s="115">
        <v>0</v>
      </c>
      <c r="BF49" s="115">
        <v>0</v>
      </c>
      <c r="BG49" s="115">
        <f t="shared" si="7"/>
        <v>0</v>
      </c>
      <c r="BH49" s="117">
        <f t="shared" si="8"/>
        <v>0</v>
      </c>
      <c r="BI49" s="118">
        <f t="shared" ref="BI49:BJ49" si="55">(T49+AD49+AN49+AX49)</f>
        <v>0</v>
      </c>
      <c r="BJ49" s="118">
        <f t="shared" si="55"/>
        <v>0</v>
      </c>
      <c r="BK49" s="117" t="e">
        <f t="shared" si="10"/>
        <v>#DIV/0!</v>
      </c>
      <c r="BL49" s="102"/>
      <c r="BM49" s="102"/>
      <c r="BN49" s="102"/>
      <c r="BO49" s="102"/>
      <c r="BP49" s="102"/>
      <c r="BQ49" s="102"/>
      <c r="BR49" s="102"/>
      <c r="BS49" s="102"/>
      <c r="BT49" s="102"/>
      <c r="BU49" s="102"/>
      <c r="BV49" s="102"/>
      <c r="BW49" s="102"/>
      <c r="BX49" s="102"/>
      <c r="BY49" s="102"/>
      <c r="BZ49" s="119"/>
      <c r="CA49" s="119"/>
      <c r="CB49" s="119"/>
      <c r="CC49" s="119"/>
      <c r="CD49" s="119"/>
      <c r="CE49" s="119"/>
    </row>
    <row r="50" spans="1:83" ht="15.75" customHeight="1" x14ac:dyDescent="0.25">
      <c r="A50" s="112" t="s">
        <v>47</v>
      </c>
      <c r="B50" s="112" t="s">
        <v>105</v>
      </c>
      <c r="C50" s="112" t="s">
        <v>321</v>
      </c>
      <c r="D50" s="112"/>
      <c r="E50" s="112"/>
      <c r="F50" s="112"/>
      <c r="G50" s="112"/>
      <c r="H50" s="112"/>
      <c r="I50" s="112"/>
      <c r="J50" s="112"/>
      <c r="K50" s="112"/>
      <c r="L50" s="112"/>
      <c r="M50" s="112"/>
      <c r="N50" s="113"/>
      <c r="O50" s="112"/>
      <c r="P50" s="112"/>
      <c r="Q50" s="112"/>
      <c r="R50" s="112"/>
      <c r="S50" s="112"/>
      <c r="T50" s="114">
        <v>0</v>
      </c>
      <c r="U50" s="114">
        <v>0</v>
      </c>
      <c r="V50" s="115" t="e">
        <f t="shared" si="0"/>
        <v>#DIV/0!</v>
      </c>
      <c r="W50" s="115">
        <v>0</v>
      </c>
      <c r="X50" s="115">
        <v>0</v>
      </c>
      <c r="Y50" s="115">
        <v>0</v>
      </c>
      <c r="Z50" s="115">
        <v>0</v>
      </c>
      <c r="AA50" s="115">
        <v>0</v>
      </c>
      <c r="AB50" s="115">
        <v>0</v>
      </c>
      <c r="AC50" s="115">
        <f t="shared" si="1"/>
        <v>0</v>
      </c>
      <c r="AD50" s="116">
        <v>0</v>
      </c>
      <c r="AE50" s="116">
        <v>0</v>
      </c>
      <c r="AF50" s="115" t="e">
        <f t="shared" si="2"/>
        <v>#DIV/0!</v>
      </c>
      <c r="AG50" s="115">
        <v>0</v>
      </c>
      <c r="AH50" s="115">
        <v>0</v>
      </c>
      <c r="AI50" s="115">
        <v>0</v>
      </c>
      <c r="AJ50" s="115">
        <v>0</v>
      </c>
      <c r="AK50" s="115">
        <v>0</v>
      </c>
      <c r="AL50" s="115">
        <v>0</v>
      </c>
      <c r="AM50" s="115">
        <f t="shared" si="3"/>
        <v>0</v>
      </c>
      <c r="AN50" s="116">
        <v>0</v>
      </c>
      <c r="AO50" s="116">
        <v>0</v>
      </c>
      <c r="AP50" s="115" t="e">
        <f t="shared" si="4"/>
        <v>#DIV/0!</v>
      </c>
      <c r="AQ50" s="115">
        <v>0</v>
      </c>
      <c r="AR50" s="115">
        <v>0</v>
      </c>
      <c r="AS50" s="115">
        <v>0</v>
      </c>
      <c r="AT50" s="115">
        <v>0</v>
      </c>
      <c r="AU50" s="115">
        <v>0</v>
      </c>
      <c r="AV50" s="115">
        <v>0</v>
      </c>
      <c r="AW50" s="115">
        <f t="shared" si="5"/>
        <v>0</v>
      </c>
      <c r="AX50" s="116">
        <v>0</v>
      </c>
      <c r="AY50" s="116">
        <v>0</v>
      </c>
      <c r="AZ50" s="115" t="e">
        <f t="shared" si="6"/>
        <v>#DIV/0!</v>
      </c>
      <c r="BA50" s="115">
        <v>0</v>
      </c>
      <c r="BB50" s="115">
        <v>0</v>
      </c>
      <c r="BC50" s="115">
        <v>0</v>
      </c>
      <c r="BD50" s="115">
        <v>0</v>
      </c>
      <c r="BE50" s="115">
        <v>0</v>
      </c>
      <c r="BF50" s="115">
        <v>0</v>
      </c>
      <c r="BG50" s="115">
        <f t="shared" si="7"/>
        <v>0</v>
      </c>
      <c r="BH50" s="117">
        <f t="shared" si="8"/>
        <v>0</v>
      </c>
      <c r="BI50" s="118">
        <f t="shared" ref="BI50:BJ50" si="56">(T50+AD50+AN50+AX50)</f>
        <v>0</v>
      </c>
      <c r="BJ50" s="118">
        <f t="shared" si="56"/>
        <v>0</v>
      </c>
      <c r="BK50" s="117" t="e">
        <f t="shared" si="10"/>
        <v>#DIV/0!</v>
      </c>
      <c r="BL50" s="102"/>
      <c r="BM50" s="102"/>
      <c r="BN50" s="102"/>
      <c r="BO50" s="102"/>
      <c r="BP50" s="102"/>
      <c r="BQ50" s="102"/>
      <c r="BR50" s="102"/>
      <c r="BS50" s="102"/>
      <c r="BT50" s="102"/>
      <c r="BU50" s="102"/>
      <c r="BV50" s="102"/>
      <c r="BW50" s="102"/>
      <c r="BX50" s="102"/>
      <c r="BY50" s="102"/>
      <c r="BZ50" s="119"/>
      <c r="CA50" s="119"/>
      <c r="CB50" s="119"/>
      <c r="CC50" s="119"/>
      <c r="CD50" s="119"/>
      <c r="CE50" s="119"/>
    </row>
    <row r="51" spans="1:83" ht="15.75" customHeight="1" x14ac:dyDescent="0.25">
      <c r="A51" s="112" t="s">
        <v>47</v>
      </c>
      <c r="B51" s="112" t="s">
        <v>105</v>
      </c>
      <c r="C51" s="112" t="s">
        <v>322</v>
      </c>
      <c r="D51" s="112"/>
      <c r="E51" s="112"/>
      <c r="F51" s="112"/>
      <c r="G51" s="112"/>
      <c r="H51" s="112"/>
      <c r="I51" s="112"/>
      <c r="J51" s="112"/>
      <c r="K51" s="112"/>
      <c r="L51" s="112"/>
      <c r="M51" s="112"/>
      <c r="N51" s="113"/>
      <c r="O51" s="112"/>
      <c r="P51" s="112"/>
      <c r="Q51" s="112"/>
      <c r="R51" s="112"/>
      <c r="S51" s="112"/>
      <c r="T51" s="114">
        <v>0</v>
      </c>
      <c r="U51" s="114">
        <v>0</v>
      </c>
      <c r="V51" s="115" t="e">
        <f t="shared" si="0"/>
        <v>#DIV/0!</v>
      </c>
      <c r="W51" s="115">
        <v>0</v>
      </c>
      <c r="X51" s="115">
        <v>0</v>
      </c>
      <c r="Y51" s="115">
        <v>0</v>
      </c>
      <c r="Z51" s="115">
        <v>0</v>
      </c>
      <c r="AA51" s="115">
        <v>0</v>
      </c>
      <c r="AB51" s="115">
        <v>0</v>
      </c>
      <c r="AC51" s="115">
        <f t="shared" si="1"/>
        <v>0</v>
      </c>
      <c r="AD51" s="116">
        <v>0</v>
      </c>
      <c r="AE51" s="116">
        <v>0</v>
      </c>
      <c r="AF51" s="115" t="e">
        <f t="shared" si="2"/>
        <v>#DIV/0!</v>
      </c>
      <c r="AG51" s="115">
        <v>0</v>
      </c>
      <c r="AH51" s="115">
        <v>0</v>
      </c>
      <c r="AI51" s="115">
        <v>0</v>
      </c>
      <c r="AJ51" s="115">
        <v>0</v>
      </c>
      <c r="AK51" s="115">
        <v>0</v>
      </c>
      <c r="AL51" s="115">
        <v>0</v>
      </c>
      <c r="AM51" s="115">
        <f t="shared" si="3"/>
        <v>0</v>
      </c>
      <c r="AN51" s="116">
        <v>0</v>
      </c>
      <c r="AO51" s="116">
        <v>0</v>
      </c>
      <c r="AP51" s="115" t="e">
        <f t="shared" si="4"/>
        <v>#DIV/0!</v>
      </c>
      <c r="AQ51" s="115">
        <v>0</v>
      </c>
      <c r="AR51" s="115">
        <v>0</v>
      </c>
      <c r="AS51" s="115">
        <v>0</v>
      </c>
      <c r="AT51" s="115">
        <v>0</v>
      </c>
      <c r="AU51" s="115">
        <v>0</v>
      </c>
      <c r="AV51" s="115">
        <v>0</v>
      </c>
      <c r="AW51" s="115">
        <f t="shared" si="5"/>
        <v>0</v>
      </c>
      <c r="AX51" s="116">
        <v>0</v>
      </c>
      <c r="AY51" s="116">
        <v>0</v>
      </c>
      <c r="AZ51" s="115" t="e">
        <f t="shared" si="6"/>
        <v>#DIV/0!</v>
      </c>
      <c r="BA51" s="115">
        <v>0</v>
      </c>
      <c r="BB51" s="115">
        <v>0</v>
      </c>
      <c r="BC51" s="115">
        <v>0</v>
      </c>
      <c r="BD51" s="115">
        <v>0</v>
      </c>
      <c r="BE51" s="115">
        <v>0</v>
      </c>
      <c r="BF51" s="115">
        <v>0</v>
      </c>
      <c r="BG51" s="115">
        <f t="shared" si="7"/>
        <v>0</v>
      </c>
      <c r="BH51" s="117">
        <f t="shared" si="8"/>
        <v>0</v>
      </c>
      <c r="BI51" s="118">
        <f t="shared" ref="BI51:BJ51" si="57">(T51+AD51+AN51+AX51)</f>
        <v>0</v>
      </c>
      <c r="BJ51" s="118">
        <f t="shared" si="57"/>
        <v>0</v>
      </c>
      <c r="BK51" s="117" t="e">
        <f t="shared" si="10"/>
        <v>#DIV/0!</v>
      </c>
      <c r="BL51" s="102"/>
      <c r="BM51" s="102"/>
      <c r="BN51" s="102"/>
      <c r="BO51" s="102"/>
      <c r="BP51" s="102"/>
      <c r="BQ51" s="102"/>
      <c r="BR51" s="102"/>
      <c r="BS51" s="102"/>
      <c r="BT51" s="102"/>
      <c r="BU51" s="102"/>
      <c r="BV51" s="102"/>
      <c r="BW51" s="102"/>
      <c r="BX51" s="102"/>
      <c r="BY51" s="102"/>
      <c r="BZ51" s="119"/>
      <c r="CA51" s="119"/>
      <c r="CB51" s="119"/>
      <c r="CC51" s="119"/>
      <c r="CD51" s="119"/>
      <c r="CE51" s="119"/>
    </row>
    <row r="52" spans="1:83" ht="15.75" customHeight="1" x14ac:dyDescent="0.25">
      <c r="A52" s="112" t="s">
        <v>47</v>
      </c>
      <c r="B52" s="112" t="s">
        <v>105</v>
      </c>
      <c r="C52" s="112" t="s">
        <v>108</v>
      </c>
      <c r="D52" s="112"/>
      <c r="E52" s="112"/>
      <c r="F52" s="112"/>
      <c r="G52" s="112"/>
      <c r="H52" s="112"/>
      <c r="I52" s="112"/>
      <c r="J52" s="112"/>
      <c r="K52" s="112"/>
      <c r="L52" s="112"/>
      <c r="M52" s="112"/>
      <c r="N52" s="113"/>
      <c r="O52" s="112"/>
      <c r="P52" s="112"/>
      <c r="Q52" s="112"/>
      <c r="R52" s="112"/>
      <c r="S52" s="112"/>
      <c r="T52" s="114">
        <v>0</v>
      </c>
      <c r="U52" s="114">
        <v>0</v>
      </c>
      <c r="V52" s="115" t="e">
        <f t="shared" si="0"/>
        <v>#DIV/0!</v>
      </c>
      <c r="W52" s="115">
        <v>0</v>
      </c>
      <c r="X52" s="115">
        <v>0</v>
      </c>
      <c r="Y52" s="115">
        <v>0</v>
      </c>
      <c r="Z52" s="115">
        <v>0</v>
      </c>
      <c r="AA52" s="115">
        <v>0</v>
      </c>
      <c r="AB52" s="115">
        <v>0</v>
      </c>
      <c r="AC52" s="115">
        <f t="shared" si="1"/>
        <v>0</v>
      </c>
      <c r="AD52" s="116">
        <v>0</v>
      </c>
      <c r="AE52" s="116">
        <v>0</v>
      </c>
      <c r="AF52" s="115" t="e">
        <f t="shared" si="2"/>
        <v>#DIV/0!</v>
      </c>
      <c r="AG52" s="115">
        <v>0</v>
      </c>
      <c r="AH52" s="115">
        <v>0</v>
      </c>
      <c r="AI52" s="115">
        <v>0</v>
      </c>
      <c r="AJ52" s="115">
        <v>0</v>
      </c>
      <c r="AK52" s="115">
        <v>0</v>
      </c>
      <c r="AL52" s="115">
        <v>0</v>
      </c>
      <c r="AM52" s="115">
        <f t="shared" si="3"/>
        <v>0</v>
      </c>
      <c r="AN52" s="116">
        <v>0</v>
      </c>
      <c r="AO52" s="116">
        <v>0</v>
      </c>
      <c r="AP52" s="115" t="e">
        <f t="shared" si="4"/>
        <v>#DIV/0!</v>
      </c>
      <c r="AQ52" s="115">
        <v>0</v>
      </c>
      <c r="AR52" s="115">
        <v>0</v>
      </c>
      <c r="AS52" s="115">
        <v>0</v>
      </c>
      <c r="AT52" s="115">
        <v>0</v>
      </c>
      <c r="AU52" s="115">
        <v>0</v>
      </c>
      <c r="AV52" s="115">
        <v>0</v>
      </c>
      <c r="AW52" s="115">
        <f t="shared" si="5"/>
        <v>0</v>
      </c>
      <c r="AX52" s="116">
        <v>0</v>
      </c>
      <c r="AY52" s="116">
        <v>0</v>
      </c>
      <c r="AZ52" s="115" t="e">
        <f t="shared" si="6"/>
        <v>#DIV/0!</v>
      </c>
      <c r="BA52" s="115">
        <v>0</v>
      </c>
      <c r="BB52" s="115">
        <v>0</v>
      </c>
      <c r="BC52" s="115">
        <v>0</v>
      </c>
      <c r="BD52" s="115">
        <v>0</v>
      </c>
      <c r="BE52" s="115">
        <v>0</v>
      </c>
      <c r="BF52" s="115">
        <v>0</v>
      </c>
      <c r="BG52" s="115">
        <f t="shared" si="7"/>
        <v>0</v>
      </c>
      <c r="BH52" s="117">
        <f t="shared" si="8"/>
        <v>0</v>
      </c>
      <c r="BI52" s="118">
        <f t="shared" ref="BI52:BJ52" si="58">(T52+AD52+AN52+AX52)</f>
        <v>0</v>
      </c>
      <c r="BJ52" s="118">
        <f t="shared" si="58"/>
        <v>0</v>
      </c>
      <c r="BK52" s="117" t="e">
        <f t="shared" si="10"/>
        <v>#DIV/0!</v>
      </c>
      <c r="BL52" s="102"/>
      <c r="BM52" s="102"/>
      <c r="BN52" s="102"/>
      <c r="BO52" s="102"/>
      <c r="BP52" s="102"/>
      <c r="BQ52" s="102"/>
      <c r="BR52" s="102"/>
      <c r="BS52" s="102"/>
      <c r="BT52" s="102"/>
      <c r="BU52" s="102"/>
      <c r="BV52" s="102"/>
      <c r="BW52" s="102"/>
      <c r="BX52" s="102"/>
      <c r="BY52" s="102"/>
      <c r="BZ52" s="119"/>
      <c r="CA52" s="119"/>
      <c r="CB52" s="119"/>
      <c r="CC52" s="119"/>
      <c r="CD52" s="119"/>
      <c r="CE52" s="119"/>
    </row>
    <row r="53" spans="1:83" ht="15.75" customHeight="1" x14ac:dyDescent="0.25">
      <c r="A53" s="112" t="s">
        <v>47</v>
      </c>
      <c r="B53" s="112" t="s">
        <v>105</v>
      </c>
      <c r="C53" s="112" t="s">
        <v>109</v>
      </c>
      <c r="D53" s="112"/>
      <c r="E53" s="112"/>
      <c r="F53" s="112"/>
      <c r="G53" s="112"/>
      <c r="H53" s="112"/>
      <c r="I53" s="112"/>
      <c r="J53" s="112"/>
      <c r="K53" s="112"/>
      <c r="L53" s="112"/>
      <c r="M53" s="112"/>
      <c r="N53" s="113"/>
      <c r="O53" s="112"/>
      <c r="P53" s="112"/>
      <c r="Q53" s="112"/>
      <c r="R53" s="112"/>
      <c r="S53" s="112"/>
      <c r="T53" s="114">
        <v>0</v>
      </c>
      <c r="U53" s="114">
        <v>0</v>
      </c>
      <c r="V53" s="115" t="e">
        <f t="shared" si="0"/>
        <v>#DIV/0!</v>
      </c>
      <c r="W53" s="115">
        <v>0</v>
      </c>
      <c r="X53" s="115">
        <v>0</v>
      </c>
      <c r="Y53" s="115">
        <v>0</v>
      </c>
      <c r="Z53" s="115">
        <v>0</v>
      </c>
      <c r="AA53" s="115">
        <v>0</v>
      </c>
      <c r="AB53" s="115">
        <v>0</v>
      </c>
      <c r="AC53" s="115">
        <f t="shared" si="1"/>
        <v>0</v>
      </c>
      <c r="AD53" s="116">
        <v>0</v>
      </c>
      <c r="AE53" s="116">
        <v>0</v>
      </c>
      <c r="AF53" s="115" t="e">
        <f t="shared" si="2"/>
        <v>#DIV/0!</v>
      </c>
      <c r="AG53" s="115">
        <v>0</v>
      </c>
      <c r="AH53" s="115">
        <v>0</v>
      </c>
      <c r="AI53" s="115">
        <v>0</v>
      </c>
      <c r="AJ53" s="115">
        <v>0</v>
      </c>
      <c r="AK53" s="115">
        <v>0</v>
      </c>
      <c r="AL53" s="115">
        <v>0</v>
      </c>
      <c r="AM53" s="115">
        <f t="shared" si="3"/>
        <v>0</v>
      </c>
      <c r="AN53" s="116">
        <v>0</v>
      </c>
      <c r="AO53" s="116">
        <v>0</v>
      </c>
      <c r="AP53" s="115" t="e">
        <f t="shared" si="4"/>
        <v>#DIV/0!</v>
      </c>
      <c r="AQ53" s="115">
        <v>0</v>
      </c>
      <c r="AR53" s="115">
        <v>0</v>
      </c>
      <c r="AS53" s="115">
        <v>0</v>
      </c>
      <c r="AT53" s="115">
        <v>0</v>
      </c>
      <c r="AU53" s="115">
        <v>0</v>
      </c>
      <c r="AV53" s="115">
        <v>0</v>
      </c>
      <c r="AW53" s="115">
        <f t="shared" si="5"/>
        <v>0</v>
      </c>
      <c r="AX53" s="116">
        <v>0</v>
      </c>
      <c r="AY53" s="116">
        <v>0</v>
      </c>
      <c r="AZ53" s="115" t="e">
        <f t="shared" si="6"/>
        <v>#DIV/0!</v>
      </c>
      <c r="BA53" s="115">
        <v>0</v>
      </c>
      <c r="BB53" s="115">
        <v>0</v>
      </c>
      <c r="BC53" s="115">
        <v>0</v>
      </c>
      <c r="BD53" s="115">
        <v>0</v>
      </c>
      <c r="BE53" s="115">
        <v>0</v>
      </c>
      <c r="BF53" s="115">
        <v>0</v>
      </c>
      <c r="BG53" s="115">
        <f t="shared" si="7"/>
        <v>0</v>
      </c>
      <c r="BH53" s="117">
        <f t="shared" si="8"/>
        <v>0</v>
      </c>
      <c r="BI53" s="118">
        <f t="shared" ref="BI53:BJ53" si="59">(T53+AD53+AN53+AX53)</f>
        <v>0</v>
      </c>
      <c r="BJ53" s="118">
        <f t="shared" si="59"/>
        <v>0</v>
      </c>
      <c r="BK53" s="117" t="e">
        <f t="shared" si="10"/>
        <v>#DIV/0!</v>
      </c>
      <c r="BL53" s="102"/>
      <c r="BM53" s="102"/>
      <c r="BN53" s="102"/>
      <c r="BO53" s="102"/>
      <c r="BP53" s="102"/>
      <c r="BQ53" s="102"/>
      <c r="BR53" s="102"/>
      <c r="BS53" s="102"/>
      <c r="BT53" s="102"/>
      <c r="BU53" s="102"/>
      <c r="BV53" s="102"/>
      <c r="BW53" s="102"/>
      <c r="BX53" s="102"/>
      <c r="BY53" s="102"/>
      <c r="BZ53" s="119"/>
      <c r="CA53" s="119"/>
      <c r="CB53" s="119"/>
      <c r="CC53" s="119"/>
      <c r="CD53" s="119"/>
      <c r="CE53" s="119"/>
    </row>
    <row r="54" spans="1:83" ht="15.75" customHeight="1" x14ac:dyDescent="0.25">
      <c r="A54" s="112" t="s">
        <v>47</v>
      </c>
      <c r="B54" s="112" t="s">
        <v>105</v>
      </c>
      <c r="C54" s="112" t="s">
        <v>110</v>
      </c>
      <c r="D54" s="112"/>
      <c r="E54" s="112"/>
      <c r="F54" s="112"/>
      <c r="G54" s="112"/>
      <c r="H54" s="112"/>
      <c r="I54" s="112"/>
      <c r="J54" s="112"/>
      <c r="K54" s="112"/>
      <c r="L54" s="112"/>
      <c r="M54" s="112"/>
      <c r="N54" s="113"/>
      <c r="O54" s="112"/>
      <c r="P54" s="112"/>
      <c r="Q54" s="112"/>
      <c r="R54" s="112"/>
      <c r="S54" s="112"/>
      <c r="T54" s="114">
        <v>0</v>
      </c>
      <c r="U54" s="114">
        <v>0</v>
      </c>
      <c r="V54" s="115" t="e">
        <f t="shared" si="0"/>
        <v>#DIV/0!</v>
      </c>
      <c r="W54" s="115">
        <v>0</v>
      </c>
      <c r="X54" s="115">
        <v>0</v>
      </c>
      <c r="Y54" s="115">
        <v>0</v>
      </c>
      <c r="Z54" s="115">
        <v>0</v>
      </c>
      <c r="AA54" s="115">
        <v>0</v>
      </c>
      <c r="AB54" s="115">
        <v>0</v>
      </c>
      <c r="AC54" s="115">
        <f t="shared" si="1"/>
        <v>0</v>
      </c>
      <c r="AD54" s="116">
        <v>0</v>
      </c>
      <c r="AE54" s="116">
        <v>0</v>
      </c>
      <c r="AF54" s="115" t="e">
        <f t="shared" si="2"/>
        <v>#DIV/0!</v>
      </c>
      <c r="AG54" s="115">
        <v>0</v>
      </c>
      <c r="AH54" s="115">
        <v>0</v>
      </c>
      <c r="AI54" s="115">
        <v>0</v>
      </c>
      <c r="AJ54" s="115">
        <v>0</v>
      </c>
      <c r="AK54" s="115">
        <v>0</v>
      </c>
      <c r="AL54" s="115">
        <v>0</v>
      </c>
      <c r="AM54" s="115">
        <f t="shared" si="3"/>
        <v>0</v>
      </c>
      <c r="AN54" s="116">
        <v>0</v>
      </c>
      <c r="AO54" s="116">
        <v>0</v>
      </c>
      <c r="AP54" s="115" t="e">
        <f t="shared" si="4"/>
        <v>#DIV/0!</v>
      </c>
      <c r="AQ54" s="115">
        <v>0</v>
      </c>
      <c r="AR54" s="115">
        <v>0</v>
      </c>
      <c r="AS54" s="115">
        <v>0</v>
      </c>
      <c r="AT54" s="115">
        <v>0</v>
      </c>
      <c r="AU54" s="115">
        <v>0</v>
      </c>
      <c r="AV54" s="115">
        <v>0</v>
      </c>
      <c r="AW54" s="115">
        <f t="shared" si="5"/>
        <v>0</v>
      </c>
      <c r="AX54" s="116">
        <v>0</v>
      </c>
      <c r="AY54" s="116">
        <v>0</v>
      </c>
      <c r="AZ54" s="115" t="e">
        <f t="shared" si="6"/>
        <v>#DIV/0!</v>
      </c>
      <c r="BA54" s="115">
        <v>0</v>
      </c>
      <c r="BB54" s="115">
        <v>0</v>
      </c>
      <c r="BC54" s="115">
        <v>0</v>
      </c>
      <c r="BD54" s="115">
        <v>0</v>
      </c>
      <c r="BE54" s="115">
        <v>0</v>
      </c>
      <c r="BF54" s="115">
        <v>0</v>
      </c>
      <c r="BG54" s="115">
        <f t="shared" si="7"/>
        <v>0</v>
      </c>
      <c r="BH54" s="117">
        <f t="shared" si="8"/>
        <v>0</v>
      </c>
      <c r="BI54" s="118">
        <f t="shared" ref="BI54:BJ54" si="60">(T54+AD54+AN54+AX54)</f>
        <v>0</v>
      </c>
      <c r="BJ54" s="118">
        <f t="shared" si="60"/>
        <v>0</v>
      </c>
      <c r="BK54" s="117" t="e">
        <f t="shared" si="10"/>
        <v>#DIV/0!</v>
      </c>
      <c r="BL54" s="102"/>
      <c r="BM54" s="102"/>
      <c r="BN54" s="102"/>
      <c r="BO54" s="102"/>
      <c r="BP54" s="102"/>
      <c r="BQ54" s="102"/>
      <c r="BR54" s="102"/>
      <c r="BS54" s="102"/>
      <c r="BT54" s="102"/>
      <c r="BU54" s="102"/>
      <c r="BV54" s="102"/>
      <c r="BW54" s="102"/>
      <c r="BX54" s="102"/>
      <c r="BY54" s="102"/>
      <c r="BZ54" s="119"/>
      <c r="CA54" s="119"/>
      <c r="CB54" s="119"/>
      <c r="CC54" s="119"/>
      <c r="CD54" s="119"/>
      <c r="CE54" s="119"/>
    </row>
    <row r="55" spans="1:83" ht="15.75" customHeight="1" x14ac:dyDescent="0.25">
      <c r="A55" s="112" t="s">
        <v>47</v>
      </c>
      <c r="B55" s="112" t="s">
        <v>105</v>
      </c>
      <c r="C55" s="112" t="s">
        <v>111</v>
      </c>
      <c r="D55" s="112"/>
      <c r="E55" s="112"/>
      <c r="F55" s="112"/>
      <c r="G55" s="112"/>
      <c r="H55" s="112"/>
      <c r="I55" s="112"/>
      <c r="J55" s="112"/>
      <c r="K55" s="112"/>
      <c r="L55" s="112"/>
      <c r="M55" s="112"/>
      <c r="N55" s="113"/>
      <c r="O55" s="112"/>
      <c r="P55" s="112"/>
      <c r="Q55" s="112"/>
      <c r="R55" s="112"/>
      <c r="S55" s="112"/>
      <c r="T55" s="114">
        <v>0</v>
      </c>
      <c r="U55" s="114">
        <v>0</v>
      </c>
      <c r="V55" s="115" t="e">
        <f t="shared" si="0"/>
        <v>#DIV/0!</v>
      </c>
      <c r="W55" s="115">
        <v>0</v>
      </c>
      <c r="X55" s="115">
        <v>0</v>
      </c>
      <c r="Y55" s="115">
        <v>0</v>
      </c>
      <c r="Z55" s="115">
        <v>0</v>
      </c>
      <c r="AA55" s="115">
        <v>0</v>
      </c>
      <c r="AB55" s="115">
        <v>0</v>
      </c>
      <c r="AC55" s="115">
        <f t="shared" si="1"/>
        <v>0</v>
      </c>
      <c r="AD55" s="116">
        <v>0</v>
      </c>
      <c r="AE55" s="116">
        <v>0</v>
      </c>
      <c r="AF55" s="115" t="e">
        <f t="shared" si="2"/>
        <v>#DIV/0!</v>
      </c>
      <c r="AG55" s="115">
        <v>0</v>
      </c>
      <c r="AH55" s="115">
        <v>0</v>
      </c>
      <c r="AI55" s="115">
        <v>0</v>
      </c>
      <c r="AJ55" s="115">
        <v>0</v>
      </c>
      <c r="AK55" s="115">
        <v>0</v>
      </c>
      <c r="AL55" s="115">
        <v>0</v>
      </c>
      <c r="AM55" s="115">
        <f t="shared" si="3"/>
        <v>0</v>
      </c>
      <c r="AN55" s="116">
        <v>0</v>
      </c>
      <c r="AO55" s="116">
        <v>0</v>
      </c>
      <c r="AP55" s="115" t="e">
        <f t="shared" si="4"/>
        <v>#DIV/0!</v>
      </c>
      <c r="AQ55" s="115">
        <v>0</v>
      </c>
      <c r="AR55" s="115">
        <v>0</v>
      </c>
      <c r="AS55" s="115">
        <v>0</v>
      </c>
      <c r="AT55" s="115">
        <v>0</v>
      </c>
      <c r="AU55" s="115">
        <v>0</v>
      </c>
      <c r="AV55" s="115">
        <v>0</v>
      </c>
      <c r="AW55" s="115">
        <f t="shared" si="5"/>
        <v>0</v>
      </c>
      <c r="AX55" s="116">
        <v>0</v>
      </c>
      <c r="AY55" s="116">
        <v>0</v>
      </c>
      <c r="AZ55" s="115" t="e">
        <f t="shared" si="6"/>
        <v>#DIV/0!</v>
      </c>
      <c r="BA55" s="115">
        <v>0</v>
      </c>
      <c r="BB55" s="115">
        <v>0</v>
      </c>
      <c r="BC55" s="115">
        <v>0</v>
      </c>
      <c r="BD55" s="115">
        <v>0</v>
      </c>
      <c r="BE55" s="115">
        <v>0</v>
      </c>
      <c r="BF55" s="115">
        <v>0</v>
      </c>
      <c r="BG55" s="115">
        <f t="shared" si="7"/>
        <v>0</v>
      </c>
      <c r="BH55" s="117">
        <f t="shared" si="8"/>
        <v>0</v>
      </c>
      <c r="BI55" s="118">
        <f t="shared" ref="BI55:BJ55" si="61">(T55+AD55+AN55+AX55)</f>
        <v>0</v>
      </c>
      <c r="BJ55" s="118">
        <f t="shared" si="61"/>
        <v>0</v>
      </c>
      <c r="BK55" s="117" t="e">
        <f t="shared" si="10"/>
        <v>#DIV/0!</v>
      </c>
      <c r="BL55" s="102"/>
      <c r="BM55" s="102"/>
      <c r="BN55" s="102"/>
      <c r="BO55" s="102"/>
      <c r="BP55" s="102"/>
      <c r="BQ55" s="102"/>
      <c r="BR55" s="102"/>
      <c r="BS55" s="102"/>
      <c r="BT55" s="102"/>
      <c r="BU55" s="102"/>
      <c r="BV55" s="102"/>
      <c r="BW55" s="102"/>
      <c r="BX55" s="102"/>
      <c r="BY55" s="102"/>
      <c r="BZ55" s="119"/>
      <c r="CA55" s="119"/>
      <c r="CB55" s="119"/>
      <c r="CC55" s="119"/>
      <c r="CD55" s="119"/>
      <c r="CE55" s="119"/>
    </row>
    <row r="56" spans="1:83" ht="15.75" customHeight="1" x14ac:dyDescent="0.25">
      <c r="A56" s="112" t="s">
        <v>47</v>
      </c>
      <c r="B56" s="112" t="s">
        <v>105</v>
      </c>
      <c r="C56" s="112" t="s">
        <v>112</v>
      </c>
      <c r="D56" s="112"/>
      <c r="E56" s="112"/>
      <c r="F56" s="112"/>
      <c r="G56" s="112"/>
      <c r="H56" s="112"/>
      <c r="I56" s="112"/>
      <c r="J56" s="112"/>
      <c r="K56" s="112"/>
      <c r="L56" s="112"/>
      <c r="M56" s="112"/>
      <c r="N56" s="113"/>
      <c r="O56" s="112"/>
      <c r="P56" s="112"/>
      <c r="Q56" s="112"/>
      <c r="R56" s="112"/>
      <c r="S56" s="112"/>
      <c r="T56" s="114">
        <v>0</v>
      </c>
      <c r="U56" s="114">
        <v>0</v>
      </c>
      <c r="V56" s="115" t="e">
        <f t="shared" si="0"/>
        <v>#DIV/0!</v>
      </c>
      <c r="W56" s="115">
        <v>0</v>
      </c>
      <c r="X56" s="115">
        <v>0</v>
      </c>
      <c r="Y56" s="115">
        <v>0</v>
      </c>
      <c r="Z56" s="115">
        <v>0</v>
      </c>
      <c r="AA56" s="115">
        <v>0</v>
      </c>
      <c r="AB56" s="115">
        <v>0</v>
      </c>
      <c r="AC56" s="115">
        <f t="shared" si="1"/>
        <v>0</v>
      </c>
      <c r="AD56" s="116">
        <v>0</v>
      </c>
      <c r="AE56" s="116">
        <v>0</v>
      </c>
      <c r="AF56" s="115" t="e">
        <f t="shared" si="2"/>
        <v>#DIV/0!</v>
      </c>
      <c r="AG56" s="115">
        <v>0</v>
      </c>
      <c r="AH56" s="115">
        <v>0</v>
      </c>
      <c r="AI56" s="115">
        <v>0</v>
      </c>
      <c r="AJ56" s="115">
        <v>0</v>
      </c>
      <c r="AK56" s="115">
        <v>0</v>
      </c>
      <c r="AL56" s="115">
        <v>0</v>
      </c>
      <c r="AM56" s="115">
        <f t="shared" si="3"/>
        <v>0</v>
      </c>
      <c r="AN56" s="116">
        <v>0</v>
      </c>
      <c r="AO56" s="116">
        <v>0</v>
      </c>
      <c r="AP56" s="115" t="e">
        <f t="shared" si="4"/>
        <v>#DIV/0!</v>
      </c>
      <c r="AQ56" s="115">
        <v>0</v>
      </c>
      <c r="AR56" s="115">
        <v>0</v>
      </c>
      <c r="AS56" s="115">
        <v>0</v>
      </c>
      <c r="AT56" s="115">
        <v>0</v>
      </c>
      <c r="AU56" s="115">
        <v>0</v>
      </c>
      <c r="AV56" s="115">
        <v>0</v>
      </c>
      <c r="AW56" s="115">
        <f t="shared" si="5"/>
        <v>0</v>
      </c>
      <c r="AX56" s="116">
        <v>0</v>
      </c>
      <c r="AY56" s="116">
        <v>0</v>
      </c>
      <c r="AZ56" s="115" t="e">
        <f t="shared" si="6"/>
        <v>#DIV/0!</v>
      </c>
      <c r="BA56" s="115">
        <v>0</v>
      </c>
      <c r="BB56" s="115">
        <v>0</v>
      </c>
      <c r="BC56" s="115">
        <v>0</v>
      </c>
      <c r="BD56" s="115">
        <v>0</v>
      </c>
      <c r="BE56" s="115">
        <v>0</v>
      </c>
      <c r="BF56" s="115">
        <v>0</v>
      </c>
      <c r="BG56" s="115">
        <f t="shared" si="7"/>
        <v>0</v>
      </c>
      <c r="BH56" s="117">
        <f t="shared" si="8"/>
        <v>0</v>
      </c>
      <c r="BI56" s="118">
        <f t="shared" ref="BI56:BJ56" si="62">(T56+AD56+AN56+AX56)</f>
        <v>0</v>
      </c>
      <c r="BJ56" s="118">
        <f t="shared" si="62"/>
        <v>0</v>
      </c>
      <c r="BK56" s="117" t="e">
        <f t="shared" si="10"/>
        <v>#DIV/0!</v>
      </c>
      <c r="BL56" s="102"/>
      <c r="BM56" s="102"/>
      <c r="BN56" s="102"/>
      <c r="BO56" s="102"/>
      <c r="BP56" s="102"/>
      <c r="BQ56" s="102"/>
      <c r="BR56" s="102"/>
      <c r="BS56" s="102"/>
      <c r="BT56" s="102"/>
      <c r="BU56" s="102"/>
      <c r="BV56" s="102"/>
      <c r="BW56" s="102"/>
      <c r="BX56" s="102"/>
      <c r="BY56" s="102"/>
      <c r="BZ56" s="119"/>
      <c r="CA56" s="119"/>
      <c r="CB56" s="119"/>
      <c r="CC56" s="119"/>
      <c r="CD56" s="119"/>
      <c r="CE56" s="119"/>
    </row>
    <row r="57" spans="1:83" ht="15.75" customHeight="1" x14ac:dyDescent="0.25">
      <c r="A57" s="112" t="s">
        <v>47</v>
      </c>
      <c r="B57" s="112" t="s">
        <v>105</v>
      </c>
      <c r="C57" s="112" t="s">
        <v>113</v>
      </c>
      <c r="D57" s="112"/>
      <c r="E57" s="112"/>
      <c r="F57" s="112"/>
      <c r="G57" s="112"/>
      <c r="H57" s="112"/>
      <c r="I57" s="112"/>
      <c r="J57" s="112"/>
      <c r="K57" s="112"/>
      <c r="L57" s="112"/>
      <c r="M57" s="112"/>
      <c r="N57" s="113"/>
      <c r="O57" s="112"/>
      <c r="P57" s="112"/>
      <c r="Q57" s="112"/>
      <c r="R57" s="112"/>
      <c r="S57" s="112"/>
      <c r="T57" s="114">
        <v>0</v>
      </c>
      <c r="U57" s="114">
        <v>0</v>
      </c>
      <c r="V57" s="115" t="e">
        <f t="shared" si="0"/>
        <v>#DIV/0!</v>
      </c>
      <c r="W57" s="115">
        <v>0</v>
      </c>
      <c r="X57" s="115">
        <v>0</v>
      </c>
      <c r="Y57" s="115">
        <v>0</v>
      </c>
      <c r="Z57" s="115">
        <v>0</v>
      </c>
      <c r="AA57" s="115">
        <v>0</v>
      </c>
      <c r="AB57" s="115">
        <v>0</v>
      </c>
      <c r="AC57" s="115">
        <f t="shared" si="1"/>
        <v>0</v>
      </c>
      <c r="AD57" s="116">
        <v>0</v>
      </c>
      <c r="AE57" s="116">
        <v>0</v>
      </c>
      <c r="AF57" s="115" t="e">
        <f t="shared" si="2"/>
        <v>#DIV/0!</v>
      </c>
      <c r="AG57" s="115">
        <v>0</v>
      </c>
      <c r="AH57" s="115">
        <v>0</v>
      </c>
      <c r="AI57" s="115">
        <v>0</v>
      </c>
      <c r="AJ57" s="115">
        <v>0</v>
      </c>
      <c r="AK57" s="115">
        <v>0</v>
      </c>
      <c r="AL57" s="115">
        <v>0</v>
      </c>
      <c r="AM57" s="115">
        <f t="shared" si="3"/>
        <v>0</v>
      </c>
      <c r="AN57" s="116">
        <v>0</v>
      </c>
      <c r="AO57" s="116">
        <v>0</v>
      </c>
      <c r="AP57" s="115" t="e">
        <f t="shared" si="4"/>
        <v>#DIV/0!</v>
      </c>
      <c r="AQ57" s="115">
        <v>0</v>
      </c>
      <c r="AR57" s="115">
        <v>0</v>
      </c>
      <c r="AS57" s="115">
        <v>0</v>
      </c>
      <c r="AT57" s="115">
        <v>0</v>
      </c>
      <c r="AU57" s="115">
        <v>0</v>
      </c>
      <c r="AV57" s="115">
        <v>0</v>
      </c>
      <c r="AW57" s="115">
        <f t="shared" si="5"/>
        <v>0</v>
      </c>
      <c r="AX57" s="116">
        <v>0</v>
      </c>
      <c r="AY57" s="116">
        <v>0</v>
      </c>
      <c r="AZ57" s="115" t="e">
        <f t="shared" si="6"/>
        <v>#DIV/0!</v>
      </c>
      <c r="BA57" s="115">
        <v>0</v>
      </c>
      <c r="BB57" s="115">
        <v>0</v>
      </c>
      <c r="BC57" s="115">
        <v>0</v>
      </c>
      <c r="BD57" s="115">
        <v>0</v>
      </c>
      <c r="BE57" s="115">
        <v>0</v>
      </c>
      <c r="BF57" s="115">
        <v>0</v>
      </c>
      <c r="BG57" s="115">
        <f t="shared" si="7"/>
        <v>0</v>
      </c>
      <c r="BH57" s="117">
        <f t="shared" si="8"/>
        <v>0</v>
      </c>
      <c r="BI57" s="118">
        <f t="shared" ref="BI57:BJ57" si="63">(T57+AD57+AN57+AX57)</f>
        <v>0</v>
      </c>
      <c r="BJ57" s="118">
        <f t="shared" si="63"/>
        <v>0</v>
      </c>
      <c r="BK57" s="117" t="e">
        <f t="shared" si="10"/>
        <v>#DIV/0!</v>
      </c>
      <c r="BL57" s="102"/>
      <c r="BM57" s="102"/>
      <c r="BN57" s="102"/>
      <c r="BO57" s="102"/>
      <c r="BP57" s="102"/>
      <c r="BQ57" s="102"/>
      <c r="BR57" s="102"/>
      <c r="BS57" s="102"/>
      <c r="BT57" s="102"/>
      <c r="BU57" s="102"/>
      <c r="BV57" s="102"/>
      <c r="BW57" s="102"/>
      <c r="BX57" s="102"/>
      <c r="BY57" s="102"/>
      <c r="BZ57" s="119"/>
      <c r="CA57" s="119"/>
      <c r="CB57" s="119"/>
      <c r="CC57" s="119"/>
      <c r="CD57" s="119"/>
      <c r="CE57" s="119"/>
    </row>
    <row r="58" spans="1:83" ht="15.75" customHeight="1" x14ac:dyDescent="0.25">
      <c r="A58" s="112" t="s">
        <v>47</v>
      </c>
      <c r="B58" s="112" t="s">
        <v>114</v>
      </c>
      <c r="C58" s="112" t="s">
        <v>115</v>
      </c>
      <c r="D58" s="112"/>
      <c r="E58" s="112"/>
      <c r="F58" s="112"/>
      <c r="G58" s="112"/>
      <c r="H58" s="112"/>
      <c r="I58" s="112"/>
      <c r="J58" s="112"/>
      <c r="K58" s="112"/>
      <c r="L58" s="112"/>
      <c r="M58" s="112"/>
      <c r="N58" s="113"/>
      <c r="O58" s="112"/>
      <c r="P58" s="112"/>
      <c r="Q58" s="112"/>
      <c r="R58" s="112"/>
      <c r="S58" s="112"/>
      <c r="T58" s="114">
        <v>0</v>
      </c>
      <c r="U58" s="114">
        <v>0</v>
      </c>
      <c r="V58" s="115" t="e">
        <f t="shared" si="0"/>
        <v>#DIV/0!</v>
      </c>
      <c r="W58" s="115">
        <v>0</v>
      </c>
      <c r="X58" s="115">
        <v>0</v>
      </c>
      <c r="Y58" s="115">
        <v>0</v>
      </c>
      <c r="Z58" s="115">
        <v>0</v>
      </c>
      <c r="AA58" s="115">
        <v>0</v>
      </c>
      <c r="AB58" s="115">
        <v>0</v>
      </c>
      <c r="AC58" s="115">
        <f t="shared" si="1"/>
        <v>0</v>
      </c>
      <c r="AD58" s="116">
        <v>0</v>
      </c>
      <c r="AE58" s="116">
        <v>0</v>
      </c>
      <c r="AF58" s="115" t="e">
        <f t="shared" si="2"/>
        <v>#DIV/0!</v>
      </c>
      <c r="AG58" s="115">
        <v>0</v>
      </c>
      <c r="AH58" s="115">
        <v>0</v>
      </c>
      <c r="AI58" s="115">
        <v>0</v>
      </c>
      <c r="AJ58" s="115">
        <v>0</v>
      </c>
      <c r="AK58" s="115">
        <v>0</v>
      </c>
      <c r="AL58" s="115">
        <v>0</v>
      </c>
      <c r="AM58" s="115">
        <f t="shared" si="3"/>
        <v>0</v>
      </c>
      <c r="AN58" s="116">
        <v>0</v>
      </c>
      <c r="AO58" s="116">
        <v>0</v>
      </c>
      <c r="AP58" s="115" t="e">
        <f t="shared" si="4"/>
        <v>#DIV/0!</v>
      </c>
      <c r="AQ58" s="115">
        <v>0</v>
      </c>
      <c r="AR58" s="115">
        <v>0</v>
      </c>
      <c r="AS58" s="115">
        <v>0</v>
      </c>
      <c r="AT58" s="115">
        <v>0</v>
      </c>
      <c r="AU58" s="115">
        <v>0</v>
      </c>
      <c r="AV58" s="115">
        <v>0</v>
      </c>
      <c r="AW58" s="115">
        <f t="shared" si="5"/>
        <v>0</v>
      </c>
      <c r="AX58" s="116">
        <v>0</v>
      </c>
      <c r="AY58" s="116">
        <v>0</v>
      </c>
      <c r="AZ58" s="115" t="e">
        <f t="shared" si="6"/>
        <v>#DIV/0!</v>
      </c>
      <c r="BA58" s="115">
        <v>0</v>
      </c>
      <c r="BB58" s="115">
        <v>0</v>
      </c>
      <c r="BC58" s="115">
        <v>0</v>
      </c>
      <c r="BD58" s="115">
        <v>0</v>
      </c>
      <c r="BE58" s="115">
        <v>0</v>
      </c>
      <c r="BF58" s="115">
        <v>0</v>
      </c>
      <c r="BG58" s="115">
        <f t="shared" si="7"/>
        <v>0</v>
      </c>
      <c r="BH58" s="117">
        <f t="shared" si="8"/>
        <v>0</v>
      </c>
      <c r="BI58" s="118">
        <f t="shared" ref="BI58:BJ58" si="64">(T58+AD58+AN58+AX58)</f>
        <v>0</v>
      </c>
      <c r="BJ58" s="118">
        <f t="shared" si="64"/>
        <v>0</v>
      </c>
      <c r="BK58" s="117" t="e">
        <f t="shared" si="10"/>
        <v>#DIV/0!</v>
      </c>
      <c r="BL58" s="102"/>
      <c r="BM58" s="102"/>
      <c r="BN58" s="102"/>
      <c r="BO58" s="102"/>
      <c r="BP58" s="102"/>
      <c r="BQ58" s="102"/>
      <c r="BR58" s="102"/>
      <c r="BS58" s="102"/>
      <c r="BT58" s="102"/>
      <c r="BU58" s="102"/>
      <c r="BV58" s="102"/>
      <c r="BW58" s="102"/>
      <c r="BX58" s="102"/>
      <c r="BY58" s="102"/>
      <c r="BZ58" s="119"/>
      <c r="CA58" s="119"/>
      <c r="CB58" s="119"/>
      <c r="CC58" s="119"/>
      <c r="CD58" s="119"/>
      <c r="CE58" s="119"/>
    </row>
    <row r="59" spans="1:83" ht="15.75" customHeight="1" x14ac:dyDescent="0.25">
      <c r="A59" s="112" t="s">
        <v>47</v>
      </c>
      <c r="B59" s="112" t="s">
        <v>114</v>
      </c>
      <c r="C59" s="112" t="s">
        <v>116</v>
      </c>
      <c r="D59" s="112"/>
      <c r="E59" s="112"/>
      <c r="F59" s="112"/>
      <c r="G59" s="112"/>
      <c r="H59" s="112"/>
      <c r="I59" s="112"/>
      <c r="J59" s="112"/>
      <c r="K59" s="112"/>
      <c r="L59" s="112"/>
      <c r="M59" s="112"/>
      <c r="N59" s="113"/>
      <c r="O59" s="112"/>
      <c r="P59" s="112"/>
      <c r="Q59" s="112"/>
      <c r="R59" s="112"/>
      <c r="S59" s="112"/>
      <c r="T59" s="114">
        <v>0</v>
      </c>
      <c r="U59" s="114">
        <v>0</v>
      </c>
      <c r="V59" s="115" t="e">
        <f t="shared" si="0"/>
        <v>#DIV/0!</v>
      </c>
      <c r="W59" s="115">
        <v>0</v>
      </c>
      <c r="X59" s="115">
        <v>0</v>
      </c>
      <c r="Y59" s="115">
        <v>0</v>
      </c>
      <c r="Z59" s="115">
        <v>0</v>
      </c>
      <c r="AA59" s="115">
        <v>0</v>
      </c>
      <c r="AB59" s="115">
        <v>0</v>
      </c>
      <c r="AC59" s="115">
        <f t="shared" si="1"/>
        <v>0</v>
      </c>
      <c r="AD59" s="116">
        <v>0</v>
      </c>
      <c r="AE59" s="116">
        <v>0</v>
      </c>
      <c r="AF59" s="115" t="e">
        <f t="shared" si="2"/>
        <v>#DIV/0!</v>
      </c>
      <c r="AG59" s="115">
        <v>0</v>
      </c>
      <c r="AH59" s="115">
        <v>0</v>
      </c>
      <c r="AI59" s="115">
        <v>0</v>
      </c>
      <c r="AJ59" s="115">
        <v>0</v>
      </c>
      <c r="AK59" s="115">
        <v>0</v>
      </c>
      <c r="AL59" s="115">
        <v>0</v>
      </c>
      <c r="AM59" s="115">
        <f t="shared" si="3"/>
        <v>0</v>
      </c>
      <c r="AN59" s="116">
        <v>0</v>
      </c>
      <c r="AO59" s="116">
        <v>0</v>
      </c>
      <c r="AP59" s="115" t="e">
        <f t="shared" si="4"/>
        <v>#DIV/0!</v>
      </c>
      <c r="AQ59" s="115">
        <v>0</v>
      </c>
      <c r="AR59" s="115">
        <v>0</v>
      </c>
      <c r="AS59" s="115">
        <v>0</v>
      </c>
      <c r="AT59" s="115">
        <v>0</v>
      </c>
      <c r="AU59" s="115">
        <v>0</v>
      </c>
      <c r="AV59" s="115">
        <v>0</v>
      </c>
      <c r="AW59" s="115">
        <f t="shared" si="5"/>
        <v>0</v>
      </c>
      <c r="AX59" s="116">
        <v>0</v>
      </c>
      <c r="AY59" s="116">
        <v>0</v>
      </c>
      <c r="AZ59" s="115" t="e">
        <f t="shared" si="6"/>
        <v>#DIV/0!</v>
      </c>
      <c r="BA59" s="115">
        <v>0</v>
      </c>
      <c r="BB59" s="115">
        <v>0</v>
      </c>
      <c r="BC59" s="115">
        <v>0</v>
      </c>
      <c r="BD59" s="115">
        <v>0</v>
      </c>
      <c r="BE59" s="115">
        <v>0</v>
      </c>
      <c r="BF59" s="115">
        <v>0</v>
      </c>
      <c r="BG59" s="115">
        <f t="shared" si="7"/>
        <v>0</v>
      </c>
      <c r="BH59" s="117">
        <f t="shared" si="8"/>
        <v>0</v>
      </c>
      <c r="BI59" s="118">
        <f t="shared" ref="BI59:BJ59" si="65">(T59+AD59+AN59+AX59)</f>
        <v>0</v>
      </c>
      <c r="BJ59" s="118">
        <f t="shared" si="65"/>
        <v>0</v>
      </c>
      <c r="BK59" s="117" t="e">
        <f t="shared" si="10"/>
        <v>#DIV/0!</v>
      </c>
      <c r="BL59" s="102"/>
      <c r="BM59" s="102"/>
      <c r="BN59" s="102"/>
      <c r="BO59" s="102"/>
      <c r="BP59" s="102"/>
      <c r="BQ59" s="102"/>
      <c r="BR59" s="102"/>
      <c r="BS59" s="102"/>
      <c r="BT59" s="102"/>
      <c r="BU59" s="102"/>
      <c r="BV59" s="102"/>
      <c r="BW59" s="102"/>
      <c r="BX59" s="102"/>
      <c r="BY59" s="102"/>
      <c r="BZ59" s="119"/>
      <c r="CA59" s="119"/>
      <c r="CB59" s="119"/>
      <c r="CC59" s="119"/>
      <c r="CD59" s="119"/>
      <c r="CE59" s="119"/>
    </row>
    <row r="60" spans="1:83" ht="15.75" customHeight="1" x14ac:dyDescent="0.25">
      <c r="A60" s="112" t="s">
        <v>47</v>
      </c>
      <c r="B60" s="112" t="s">
        <v>114</v>
      </c>
      <c r="C60" s="112" t="s">
        <v>117</v>
      </c>
      <c r="D60" s="112"/>
      <c r="E60" s="112"/>
      <c r="F60" s="112"/>
      <c r="G60" s="112"/>
      <c r="H60" s="112"/>
      <c r="I60" s="112"/>
      <c r="J60" s="112"/>
      <c r="K60" s="112"/>
      <c r="L60" s="112"/>
      <c r="M60" s="112"/>
      <c r="N60" s="113"/>
      <c r="O60" s="112"/>
      <c r="P60" s="112"/>
      <c r="Q60" s="112"/>
      <c r="R60" s="112"/>
      <c r="S60" s="112"/>
      <c r="T60" s="114">
        <v>0</v>
      </c>
      <c r="U60" s="114">
        <v>0</v>
      </c>
      <c r="V60" s="115" t="e">
        <f t="shared" si="0"/>
        <v>#DIV/0!</v>
      </c>
      <c r="W60" s="115">
        <v>0</v>
      </c>
      <c r="X60" s="115">
        <v>0</v>
      </c>
      <c r="Y60" s="115">
        <v>0</v>
      </c>
      <c r="Z60" s="115">
        <v>0</v>
      </c>
      <c r="AA60" s="115">
        <v>0</v>
      </c>
      <c r="AB60" s="115">
        <v>0</v>
      </c>
      <c r="AC60" s="115">
        <f t="shared" si="1"/>
        <v>0</v>
      </c>
      <c r="AD60" s="116">
        <v>0</v>
      </c>
      <c r="AE60" s="116">
        <v>0</v>
      </c>
      <c r="AF60" s="115" t="e">
        <f t="shared" si="2"/>
        <v>#DIV/0!</v>
      </c>
      <c r="AG60" s="115">
        <v>0</v>
      </c>
      <c r="AH60" s="115">
        <v>0</v>
      </c>
      <c r="AI60" s="115">
        <v>0</v>
      </c>
      <c r="AJ60" s="115">
        <v>0</v>
      </c>
      <c r="AK60" s="115">
        <v>0</v>
      </c>
      <c r="AL60" s="115">
        <v>0</v>
      </c>
      <c r="AM60" s="115">
        <f t="shared" si="3"/>
        <v>0</v>
      </c>
      <c r="AN60" s="116">
        <v>0</v>
      </c>
      <c r="AO60" s="116">
        <v>0</v>
      </c>
      <c r="AP60" s="115" t="e">
        <f t="shared" si="4"/>
        <v>#DIV/0!</v>
      </c>
      <c r="AQ60" s="115">
        <v>0</v>
      </c>
      <c r="AR60" s="115">
        <v>0</v>
      </c>
      <c r="AS60" s="115">
        <v>0</v>
      </c>
      <c r="AT60" s="115">
        <v>0</v>
      </c>
      <c r="AU60" s="115">
        <v>0</v>
      </c>
      <c r="AV60" s="115">
        <v>0</v>
      </c>
      <c r="AW60" s="115">
        <f t="shared" si="5"/>
        <v>0</v>
      </c>
      <c r="AX60" s="116">
        <v>0</v>
      </c>
      <c r="AY60" s="116">
        <v>0</v>
      </c>
      <c r="AZ60" s="115" t="e">
        <f t="shared" si="6"/>
        <v>#DIV/0!</v>
      </c>
      <c r="BA60" s="115">
        <v>0</v>
      </c>
      <c r="BB60" s="115">
        <v>0</v>
      </c>
      <c r="BC60" s="115">
        <v>0</v>
      </c>
      <c r="BD60" s="115">
        <v>0</v>
      </c>
      <c r="BE60" s="115">
        <v>0</v>
      </c>
      <c r="BF60" s="115">
        <v>0</v>
      </c>
      <c r="BG60" s="115">
        <f t="shared" si="7"/>
        <v>0</v>
      </c>
      <c r="BH60" s="117">
        <f t="shared" si="8"/>
        <v>0</v>
      </c>
      <c r="BI60" s="118">
        <f t="shared" ref="BI60:BJ60" si="66">(T60+AD60+AN60+AX60)</f>
        <v>0</v>
      </c>
      <c r="BJ60" s="118">
        <f t="shared" si="66"/>
        <v>0</v>
      </c>
      <c r="BK60" s="117" t="e">
        <f t="shared" si="10"/>
        <v>#DIV/0!</v>
      </c>
      <c r="BL60" s="102"/>
      <c r="BM60" s="102"/>
      <c r="BN60" s="102"/>
      <c r="BO60" s="102"/>
      <c r="BP60" s="102"/>
      <c r="BQ60" s="102"/>
      <c r="BR60" s="102"/>
      <c r="BS60" s="102"/>
      <c r="BT60" s="102"/>
      <c r="BU60" s="102"/>
      <c r="BV60" s="102"/>
      <c r="BW60" s="102"/>
      <c r="BX60" s="102"/>
      <c r="BY60" s="102"/>
      <c r="BZ60" s="119"/>
      <c r="CA60" s="119"/>
      <c r="CB60" s="119"/>
      <c r="CC60" s="119"/>
      <c r="CD60" s="119"/>
      <c r="CE60" s="119"/>
    </row>
    <row r="61" spans="1:83" ht="15.75" customHeight="1" x14ac:dyDescent="0.25">
      <c r="A61" s="112" t="s">
        <v>47</v>
      </c>
      <c r="B61" s="112" t="s">
        <v>114</v>
      </c>
      <c r="C61" s="112" t="s">
        <v>118</v>
      </c>
      <c r="D61" s="112"/>
      <c r="E61" s="112"/>
      <c r="F61" s="112"/>
      <c r="G61" s="112"/>
      <c r="H61" s="112"/>
      <c r="I61" s="112"/>
      <c r="J61" s="112"/>
      <c r="K61" s="112"/>
      <c r="L61" s="112"/>
      <c r="M61" s="112"/>
      <c r="N61" s="113"/>
      <c r="O61" s="112"/>
      <c r="P61" s="112"/>
      <c r="Q61" s="112"/>
      <c r="R61" s="112"/>
      <c r="S61" s="112"/>
      <c r="T61" s="114">
        <v>0</v>
      </c>
      <c r="U61" s="114">
        <v>0</v>
      </c>
      <c r="V61" s="115" t="e">
        <f t="shared" si="0"/>
        <v>#DIV/0!</v>
      </c>
      <c r="W61" s="115">
        <v>0</v>
      </c>
      <c r="X61" s="115">
        <v>0</v>
      </c>
      <c r="Y61" s="115">
        <v>0</v>
      </c>
      <c r="Z61" s="115">
        <v>0</v>
      </c>
      <c r="AA61" s="115">
        <v>0</v>
      </c>
      <c r="AB61" s="115">
        <v>0</v>
      </c>
      <c r="AC61" s="115">
        <f t="shared" si="1"/>
        <v>0</v>
      </c>
      <c r="AD61" s="116">
        <v>0</v>
      </c>
      <c r="AE61" s="116">
        <v>0</v>
      </c>
      <c r="AF61" s="115" t="e">
        <f t="shared" si="2"/>
        <v>#DIV/0!</v>
      </c>
      <c r="AG61" s="115">
        <v>0</v>
      </c>
      <c r="AH61" s="115">
        <v>0</v>
      </c>
      <c r="AI61" s="115">
        <v>0</v>
      </c>
      <c r="AJ61" s="115">
        <v>0</v>
      </c>
      <c r="AK61" s="115">
        <v>0</v>
      </c>
      <c r="AL61" s="115">
        <v>0</v>
      </c>
      <c r="AM61" s="115">
        <f t="shared" si="3"/>
        <v>0</v>
      </c>
      <c r="AN61" s="116">
        <v>0</v>
      </c>
      <c r="AO61" s="116">
        <v>0</v>
      </c>
      <c r="AP61" s="115" t="e">
        <f t="shared" si="4"/>
        <v>#DIV/0!</v>
      </c>
      <c r="AQ61" s="115">
        <v>0</v>
      </c>
      <c r="AR61" s="115">
        <v>0</v>
      </c>
      <c r="AS61" s="115">
        <v>0</v>
      </c>
      <c r="AT61" s="115">
        <v>0</v>
      </c>
      <c r="AU61" s="115">
        <v>0</v>
      </c>
      <c r="AV61" s="115">
        <v>0</v>
      </c>
      <c r="AW61" s="115">
        <f t="shared" si="5"/>
        <v>0</v>
      </c>
      <c r="AX61" s="116">
        <v>0</v>
      </c>
      <c r="AY61" s="116">
        <v>0</v>
      </c>
      <c r="AZ61" s="115" t="e">
        <f t="shared" si="6"/>
        <v>#DIV/0!</v>
      </c>
      <c r="BA61" s="115">
        <v>0</v>
      </c>
      <c r="BB61" s="115">
        <v>0</v>
      </c>
      <c r="BC61" s="115">
        <v>0</v>
      </c>
      <c r="BD61" s="115">
        <v>0</v>
      </c>
      <c r="BE61" s="115">
        <v>0</v>
      </c>
      <c r="BF61" s="115">
        <v>0</v>
      </c>
      <c r="BG61" s="115">
        <f t="shared" si="7"/>
        <v>0</v>
      </c>
      <c r="BH61" s="117">
        <f t="shared" si="8"/>
        <v>0</v>
      </c>
      <c r="BI61" s="118">
        <f t="shared" ref="BI61:BJ61" si="67">(T61+AD61+AN61+AX61)</f>
        <v>0</v>
      </c>
      <c r="BJ61" s="118">
        <f t="shared" si="67"/>
        <v>0</v>
      </c>
      <c r="BK61" s="117" t="e">
        <f t="shared" si="10"/>
        <v>#DIV/0!</v>
      </c>
      <c r="BL61" s="102"/>
      <c r="BM61" s="102"/>
      <c r="BN61" s="102"/>
      <c r="BO61" s="102"/>
      <c r="BP61" s="102"/>
      <c r="BQ61" s="102"/>
      <c r="BR61" s="102"/>
      <c r="BS61" s="102"/>
      <c r="BT61" s="102"/>
      <c r="BU61" s="102"/>
      <c r="BV61" s="102"/>
      <c r="BW61" s="102"/>
      <c r="BX61" s="102"/>
      <c r="BY61" s="102"/>
      <c r="BZ61" s="119"/>
      <c r="CA61" s="119"/>
      <c r="CB61" s="119"/>
      <c r="CC61" s="119"/>
      <c r="CD61" s="119"/>
      <c r="CE61" s="119"/>
    </row>
    <row r="62" spans="1:83" ht="15.75" customHeight="1" x14ac:dyDescent="0.25">
      <c r="A62" s="112" t="s">
        <v>47</v>
      </c>
      <c r="B62" s="112" t="s">
        <v>114</v>
      </c>
      <c r="C62" s="112" t="s">
        <v>119</v>
      </c>
      <c r="D62" s="112"/>
      <c r="E62" s="112"/>
      <c r="F62" s="112"/>
      <c r="G62" s="112"/>
      <c r="H62" s="112"/>
      <c r="I62" s="112"/>
      <c r="J62" s="112"/>
      <c r="K62" s="112"/>
      <c r="L62" s="112"/>
      <c r="M62" s="112"/>
      <c r="N62" s="113"/>
      <c r="O62" s="112"/>
      <c r="P62" s="112"/>
      <c r="Q62" s="112"/>
      <c r="R62" s="112"/>
      <c r="S62" s="112"/>
      <c r="T62" s="114">
        <v>0</v>
      </c>
      <c r="U62" s="114">
        <v>0</v>
      </c>
      <c r="V62" s="115" t="e">
        <f t="shared" si="0"/>
        <v>#DIV/0!</v>
      </c>
      <c r="W62" s="115">
        <v>0</v>
      </c>
      <c r="X62" s="115">
        <v>0</v>
      </c>
      <c r="Y62" s="115">
        <v>0</v>
      </c>
      <c r="Z62" s="115">
        <v>0</v>
      </c>
      <c r="AA62" s="115">
        <v>0</v>
      </c>
      <c r="AB62" s="115">
        <v>0</v>
      </c>
      <c r="AC62" s="115">
        <f t="shared" si="1"/>
        <v>0</v>
      </c>
      <c r="AD62" s="116">
        <v>0</v>
      </c>
      <c r="AE62" s="116">
        <v>0</v>
      </c>
      <c r="AF62" s="115" t="e">
        <f t="shared" si="2"/>
        <v>#DIV/0!</v>
      </c>
      <c r="AG62" s="115">
        <v>0</v>
      </c>
      <c r="AH62" s="115">
        <v>0</v>
      </c>
      <c r="AI62" s="115">
        <v>0</v>
      </c>
      <c r="AJ62" s="115">
        <v>0</v>
      </c>
      <c r="AK62" s="115">
        <v>0</v>
      </c>
      <c r="AL62" s="115">
        <v>0</v>
      </c>
      <c r="AM62" s="115">
        <f t="shared" si="3"/>
        <v>0</v>
      </c>
      <c r="AN62" s="116">
        <v>0</v>
      </c>
      <c r="AO62" s="116">
        <v>0</v>
      </c>
      <c r="AP62" s="115" t="e">
        <f t="shared" si="4"/>
        <v>#DIV/0!</v>
      </c>
      <c r="AQ62" s="115">
        <v>0</v>
      </c>
      <c r="AR62" s="115">
        <v>0</v>
      </c>
      <c r="AS62" s="115">
        <v>0</v>
      </c>
      <c r="AT62" s="115">
        <v>0</v>
      </c>
      <c r="AU62" s="115">
        <v>0</v>
      </c>
      <c r="AV62" s="115">
        <v>0</v>
      </c>
      <c r="AW62" s="115">
        <f t="shared" si="5"/>
        <v>0</v>
      </c>
      <c r="AX62" s="116">
        <v>0</v>
      </c>
      <c r="AY62" s="116">
        <v>0</v>
      </c>
      <c r="AZ62" s="115" t="e">
        <f t="shared" si="6"/>
        <v>#DIV/0!</v>
      </c>
      <c r="BA62" s="115">
        <v>0</v>
      </c>
      <c r="BB62" s="115">
        <v>0</v>
      </c>
      <c r="BC62" s="115">
        <v>0</v>
      </c>
      <c r="BD62" s="115">
        <v>0</v>
      </c>
      <c r="BE62" s="115">
        <v>0</v>
      </c>
      <c r="BF62" s="115">
        <v>0</v>
      </c>
      <c r="BG62" s="115">
        <f t="shared" si="7"/>
        <v>0</v>
      </c>
      <c r="BH62" s="117">
        <f t="shared" si="8"/>
        <v>0</v>
      </c>
      <c r="BI62" s="118">
        <f t="shared" ref="BI62:BJ62" si="68">(T62+AD62+AN62+AX62)</f>
        <v>0</v>
      </c>
      <c r="BJ62" s="118">
        <f t="shared" si="68"/>
        <v>0</v>
      </c>
      <c r="BK62" s="117" t="e">
        <f t="shared" si="10"/>
        <v>#DIV/0!</v>
      </c>
      <c r="BL62" s="102"/>
      <c r="BM62" s="102"/>
      <c r="BN62" s="102"/>
      <c r="BO62" s="102"/>
      <c r="BP62" s="102"/>
      <c r="BQ62" s="102"/>
      <c r="BR62" s="102"/>
      <c r="BS62" s="102"/>
      <c r="BT62" s="102"/>
      <c r="BU62" s="102"/>
      <c r="BV62" s="102"/>
      <c r="BW62" s="102"/>
      <c r="BX62" s="102"/>
      <c r="BY62" s="102"/>
      <c r="BZ62" s="119"/>
      <c r="CA62" s="119"/>
      <c r="CB62" s="119"/>
      <c r="CC62" s="119"/>
      <c r="CD62" s="119"/>
      <c r="CE62" s="119"/>
    </row>
    <row r="63" spans="1:83" ht="15.75" customHeight="1" x14ac:dyDescent="0.25">
      <c r="A63" s="112" t="s">
        <v>47</v>
      </c>
      <c r="B63" s="112" t="s">
        <v>114</v>
      </c>
      <c r="C63" s="112" t="s">
        <v>120</v>
      </c>
      <c r="D63" s="112"/>
      <c r="E63" s="112"/>
      <c r="F63" s="112"/>
      <c r="G63" s="112"/>
      <c r="H63" s="112"/>
      <c r="I63" s="112"/>
      <c r="J63" s="112"/>
      <c r="K63" s="112"/>
      <c r="L63" s="112"/>
      <c r="M63" s="112"/>
      <c r="N63" s="113"/>
      <c r="O63" s="112"/>
      <c r="P63" s="112"/>
      <c r="Q63" s="112"/>
      <c r="R63" s="112"/>
      <c r="S63" s="112"/>
      <c r="T63" s="114">
        <v>0</v>
      </c>
      <c r="U63" s="114">
        <v>0</v>
      </c>
      <c r="V63" s="115" t="e">
        <f t="shared" si="0"/>
        <v>#DIV/0!</v>
      </c>
      <c r="W63" s="115">
        <v>0</v>
      </c>
      <c r="X63" s="115">
        <v>0</v>
      </c>
      <c r="Y63" s="115">
        <v>0</v>
      </c>
      <c r="Z63" s="115">
        <v>0</v>
      </c>
      <c r="AA63" s="115">
        <v>0</v>
      </c>
      <c r="AB63" s="115">
        <v>0</v>
      </c>
      <c r="AC63" s="115">
        <f t="shared" si="1"/>
        <v>0</v>
      </c>
      <c r="AD63" s="116">
        <v>0</v>
      </c>
      <c r="AE63" s="116">
        <v>0</v>
      </c>
      <c r="AF63" s="115" t="e">
        <f t="shared" si="2"/>
        <v>#DIV/0!</v>
      </c>
      <c r="AG63" s="115">
        <v>0</v>
      </c>
      <c r="AH63" s="115">
        <v>0</v>
      </c>
      <c r="AI63" s="115">
        <v>0</v>
      </c>
      <c r="AJ63" s="115">
        <v>0</v>
      </c>
      <c r="AK63" s="115">
        <v>0</v>
      </c>
      <c r="AL63" s="115">
        <v>0</v>
      </c>
      <c r="AM63" s="115">
        <f t="shared" si="3"/>
        <v>0</v>
      </c>
      <c r="AN63" s="116">
        <v>0</v>
      </c>
      <c r="AO63" s="116">
        <v>0</v>
      </c>
      <c r="AP63" s="115" t="e">
        <f t="shared" si="4"/>
        <v>#DIV/0!</v>
      </c>
      <c r="AQ63" s="115">
        <v>0</v>
      </c>
      <c r="AR63" s="115">
        <v>0</v>
      </c>
      <c r="AS63" s="115">
        <v>0</v>
      </c>
      <c r="AT63" s="115">
        <v>0</v>
      </c>
      <c r="AU63" s="115">
        <v>0</v>
      </c>
      <c r="AV63" s="115">
        <v>0</v>
      </c>
      <c r="AW63" s="115">
        <f t="shared" si="5"/>
        <v>0</v>
      </c>
      <c r="AX63" s="116">
        <v>0</v>
      </c>
      <c r="AY63" s="116">
        <v>0</v>
      </c>
      <c r="AZ63" s="115" t="e">
        <f t="shared" si="6"/>
        <v>#DIV/0!</v>
      </c>
      <c r="BA63" s="115">
        <v>0</v>
      </c>
      <c r="BB63" s="115">
        <v>0</v>
      </c>
      <c r="BC63" s="115">
        <v>0</v>
      </c>
      <c r="BD63" s="115">
        <v>0</v>
      </c>
      <c r="BE63" s="115">
        <v>0</v>
      </c>
      <c r="BF63" s="115">
        <v>0</v>
      </c>
      <c r="BG63" s="115">
        <f t="shared" si="7"/>
        <v>0</v>
      </c>
      <c r="BH63" s="117">
        <f t="shared" si="8"/>
        <v>0</v>
      </c>
      <c r="BI63" s="118">
        <f t="shared" ref="BI63:BJ63" si="69">(T63+AD63+AN63+AX63)</f>
        <v>0</v>
      </c>
      <c r="BJ63" s="118">
        <f t="shared" si="69"/>
        <v>0</v>
      </c>
      <c r="BK63" s="117" t="e">
        <f t="shared" si="10"/>
        <v>#DIV/0!</v>
      </c>
      <c r="BL63" s="102"/>
      <c r="BM63" s="102"/>
      <c r="BN63" s="102"/>
      <c r="BO63" s="102"/>
      <c r="BP63" s="102"/>
      <c r="BQ63" s="102"/>
      <c r="BR63" s="102"/>
      <c r="BS63" s="102"/>
      <c r="BT63" s="102"/>
      <c r="BU63" s="102"/>
      <c r="BV63" s="102"/>
      <c r="BW63" s="102"/>
      <c r="BX63" s="102"/>
      <c r="BY63" s="102"/>
      <c r="BZ63" s="119"/>
      <c r="CA63" s="119"/>
      <c r="CB63" s="119"/>
      <c r="CC63" s="119"/>
      <c r="CD63" s="119"/>
      <c r="CE63" s="119"/>
    </row>
    <row r="64" spans="1:83" ht="15.75" customHeight="1" x14ac:dyDescent="0.25">
      <c r="A64" s="112" t="s">
        <v>47</v>
      </c>
      <c r="B64" s="112" t="s">
        <v>114</v>
      </c>
      <c r="C64" s="112" t="s">
        <v>121</v>
      </c>
      <c r="D64" s="112"/>
      <c r="E64" s="112"/>
      <c r="F64" s="112"/>
      <c r="G64" s="112"/>
      <c r="H64" s="112"/>
      <c r="I64" s="112"/>
      <c r="J64" s="112"/>
      <c r="K64" s="112"/>
      <c r="L64" s="112"/>
      <c r="M64" s="112"/>
      <c r="N64" s="113"/>
      <c r="O64" s="112"/>
      <c r="P64" s="112"/>
      <c r="Q64" s="112"/>
      <c r="R64" s="112"/>
      <c r="S64" s="112"/>
      <c r="T64" s="114">
        <v>0</v>
      </c>
      <c r="U64" s="114">
        <v>0</v>
      </c>
      <c r="V64" s="115" t="e">
        <f t="shared" si="0"/>
        <v>#DIV/0!</v>
      </c>
      <c r="W64" s="115">
        <v>0</v>
      </c>
      <c r="X64" s="115">
        <v>0</v>
      </c>
      <c r="Y64" s="115">
        <v>0</v>
      </c>
      <c r="Z64" s="115">
        <v>0</v>
      </c>
      <c r="AA64" s="115">
        <v>0</v>
      </c>
      <c r="AB64" s="115">
        <v>0</v>
      </c>
      <c r="AC64" s="115">
        <f t="shared" si="1"/>
        <v>0</v>
      </c>
      <c r="AD64" s="116">
        <v>0</v>
      </c>
      <c r="AE64" s="116">
        <v>0</v>
      </c>
      <c r="AF64" s="115" t="e">
        <f t="shared" si="2"/>
        <v>#DIV/0!</v>
      </c>
      <c r="AG64" s="115">
        <v>0</v>
      </c>
      <c r="AH64" s="115">
        <v>0</v>
      </c>
      <c r="AI64" s="115">
        <v>0</v>
      </c>
      <c r="AJ64" s="115">
        <v>0</v>
      </c>
      <c r="AK64" s="115">
        <v>0</v>
      </c>
      <c r="AL64" s="115">
        <v>0</v>
      </c>
      <c r="AM64" s="115">
        <f t="shared" si="3"/>
        <v>0</v>
      </c>
      <c r="AN64" s="116">
        <v>0</v>
      </c>
      <c r="AO64" s="116">
        <v>0</v>
      </c>
      <c r="AP64" s="115" t="e">
        <f t="shared" si="4"/>
        <v>#DIV/0!</v>
      </c>
      <c r="AQ64" s="115">
        <v>0</v>
      </c>
      <c r="AR64" s="115">
        <v>0</v>
      </c>
      <c r="AS64" s="115">
        <v>0</v>
      </c>
      <c r="AT64" s="115">
        <v>0</v>
      </c>
      <c r="AU64" s="115">
        <v>0</v>
      </c>
      <c r="AV64" s="115">
        <v>0</v>
      </c>
      <c r="AW64" s="115">
        <f t="shared" si="5"/>
        <v>0</v>
      </c>
      <c r="AX64" s="116">
        <v>0</v>
      </c>
      <c r="AY64" s="116">
        <v>0</v>
      </c>
      <c r="AZ64" s="115" t="e">
        <f t="shared" si="6"/>
        <v>#DIV/0!</v>
      </c>
      <c r="BA64" s="115">
        <v>0</v>
      </c>
      <c r="BB64" s="115">
        <v>0</v>
      </c>
      <c r="BC64" s="115">
        <v>0</v>
      </c>
      <c r="BD64" s="115">
        <v>0</v>
      </c>
      <c r="BE64" s="115">
        <v>0</v>
      </c>
      <c r="BF64" s="115">
        <v>0</v>
      </c>
      <c r="BG64" s="115">
        <f t="shared" si="7"/>
        <v>0</v>
      </c>
      <c r="BH64" s="117">
        <f t="shared" si="8"/>
        <v>0</v>
      </c>
      <c r="BI64" s="118">
        <f t="shared" ref="BI64:BJ64" si="70">(T64+AD64+AN64+AX64)</f>
        <v>0</v>
      </c>
      <c r="BJ64" s="118">
        <f t="shared" si="70"/>
        <v>0</v>
      </c>
      <c r="BK64" s="117" t="e">
        <f t="shared" si="10"/>
        <v>#DIV/0!</v>
      </c>
      <c r="BL64" s="102"/>
      <c r="BM64" s="102"/>
      <c r="BN64" s="102"/>
      <c r="BO64" s="102"/>
      <c r="BP64" s="102"/>
      <c r="BQ64" s="102"/>
      <c r="BR64" s="102"/>
      <c r="BS64" s="102"/>
      <c r="BT64" s="102"/>
      <c r="BU64" s="102"/>
      <c r="BV64" s="102"/>
      <c r="BW64" s="102"/>
      <c r="BX64" s="102"/>
      <c r="BY64" s="102"/>
      <c r="BZ64" s="119"/>
      <c r="CA64" s="119"/>
      <c r="CB64" s="119"/>
      <c r="CC64" s="119"/>
      <c r="CD64" s="119"/>
      <c r="CE64" s="119"/>
    </row>
    <row r="65" spans="1:83" ht="15.75" customHeight="1" x14ac:dyDescent="0.25">
      <c r="A65" s="112" t="s">
        <v>47</v>
      </c>
      <c r="B65" s="112" t="s">
        <v>114</v>
      </c>
      <c r="C65" s="112" t="s">
        <v>122</v>
      </c>
      <c r="D65" s="113" t="str">
        <f>'Instrumento CIDEA'!D247</f>
        <v>JHON ALEJANDRO OTÁLORA BOGOTÁ</v>
      </c>
      <c r="E65" s="113">
        <f>'Instrumento CIDEA'!E247</f>
        <v>3183382382</v>
      </c>
      <c r="F65" s="120" t="str">
        <f>'Instrumento CIDEA'!F247</f>
        <v>jotalorab@car.gov.co</v>
      </c>
      <c r="G65" s="113" t="str">
        <f>'Instrumento CIDEA'!G247</f>
        <v>SANDRA VIVIANA BELTRÁN ALDANA</v>
      </c>
      <c r="H65" s="112">
        <f>'Instrumento CIDEA'!H247</f>
        <v>3153888162</v>
      </c>
      <c r="I65" s="121" t="str">
        <f>'Instrumento CIDEA'!I247</f>
        <v>sbeltrana@car.gov.co</v>
      </c>
      <c r="J65" s="113" t="str">
        <f>'Instrumento CIDEA'!J247</f>
        <v>COSME RODRIGUEZ SAAVEDRA</v>
      </c>
      <c r="K65" s="112">
        <f>'Instrumento CIDEA'!K247</f>
        <v>3162527657</v>
      </c>
      <c r="L65" s="120" t="str">
        <f>'Instrumento CIDEA'!L247</f>
        <v>cideatenjo@gmail.com</v>
      </c>
      <c r="M65" s="112"/>
      <c r="N65" s="113"/>
      <c r="O65" s="112"/>
      <c r="P65" s="112"/>
      <c r="Q65" s="112"/>
      <c r="R65" s="112"/>
      <c r="S65" s="112"/>
      <c r="T65" s="114">
        <v>0</v>
      </c>
      <c r="U65" s="114">
        <v>0</v>
      </c>
      <c r="V65" s="115" t="e">
        <f t="shared" si="0"/>
        <v>#DIV/0!</v>
      </c>
      <c r="W65" s="115">
        <v>0</v>
      </c>
      <c r="X65" s="115">
        <v>0</v>
      </c>
      <c r="Y65" s="115">
        <v>0</v>
      </c>
      <c r="Z65" s="115">
        <v>0</v>
      </c>
      <c r="AA65" s="115">
        <v>0</v>
      </c>
      <c r="AB65" s="115">
        <v>0</v>
      </c>
      <c r="AC65" s="115">
        <f t="shared" si="1"/>
        <v>0</v>
      </c>
      <c r="AD65" s="116">
        <v>0</v>
      </c>
      <c r="AE65" s="116">
        <v>0</v>
      </c>
      <c r="AF65" s="115" t="e">
        <f t="shared" si="2"/>
        <v>#DIV/0!</v>
      </c>
      <c r="AG65" s="115">
        <v>0</v>
      </c>
      <c r="AH65" s="115">
        <v>0</v>
      </c>
      <c r="AI65" s="115">
        <v>0</v>
      </c>
      <c r="AJ65" s="115">
        <v>0</v>
      </c>
      <c r="AK65" s="115">
        <v>0</v>
      </c>
      <c r="AL65" s="115">
        <v>0</v>
      </c>
      <c r="AM65" s="115">
        <f t="shared" si="3"/>
        <v>0</v>
      </c>
      <c r="AN65" s="116">
        <v>0</v>
      </c>
      <c r="AO65" s="116">
        <v>0</v>
      </c>
      <c r="AP65" s="115" t="e">
        <f t="shared" si="4"/>
        <v>#DIV/0!</v>
      </c>
      <c r="AQ65" s="115">
        <v>0</v>
      </c>
      <c r="AR65" s="115">
        <v>0</v>
      </c>
      <c r="AS65" s="115">
        <v>0</v>
      </c>
      <c r="AT65" s="115">
        <v>0</v>
      </c>
      <c r="AU65" s="115">
        <v>0</v>
      </c>
      <c r="AV65" s="115">
        <v>0</v>
      </c>
      <c r="AW65" s="115">
        <f t="shared" si="5"/>
        <v>0</v>
      </c>
      <c r="AX65" s="116">
        <v>0</v>
      </c>
      <c r="AY65" s="116">
        <v>0</v>
      </c>
      <c r="AZ65" s="115" t="e">
        <f t="shared" si="6"/>
        <v>#DIV/0!</v>
      </c>
      <c r="BA65" s="115">
        <v>0</v>
      </c>
      <c r="BB65" s="115">
        <v>0</v>
      </c>
      <c r="BC65" s="115">
        <v>0</v>
      </c>
      <c r="BD65" s="115">
        <v>0</v>
      </c>
      <c r="BE65" s="115">
        <v>0</v>
      </c>
      <c r="BF65" s="115">
        <v>0</v>
      </c>
      <c r="BG65" s="115">
        <f t="shared" si="7"/>
        <v>0</v>
      </c>
      <c r="BH65" s="117">
        <f t="shared" si="8"/>
        <v>0</v>
      </c>
      <c r="BI65" s="118">
        <f t="shared" ref="BI65:BJ65" si="71">(T65+AD65+AN65+AX65)</f>
        <v>0</v>
      </c>
      <c r="BJ65" s="118">
        <f t="shared" si="71"/>
        <v>0</v>
      </c>
      <c r="BK65" s="117" t="e">
        <f t="shared" si="10"/>
        <v>#DIV/0!</v>
      </c>
      <c r="BL65" s="102"/>
      <c r="BM65" s="102"/>
      <c r="BN65" s="102"/>
      <c r="BO65" s="102"/>
      <c r="BP65" s="102"/>
      <c r="BQ65" s="102"/>
      <c r="BR65" s="102"/>
      <c r="BS65" s="102"/>
      <c r="BT65" s="102"/>
      <c r="BU65" s="102"/>
      <c r="BV65" s="102"/>
      <c r="BW65" s="102"/>
      <c r="BX65" s="102"/>
      <c r="BY65" s="102"/>
      <c r="BZ65" s="119"/>
      <c r="CA65" s="119"/>
      <c r="CB65" s="119"/>
      <c r="CC65" s="119"/>
      <c r="CD65" s="119"/>
      <c r="CE65" s="119"/>
    </row>
    <row r="66" spans="1:83" ht="15.75" customHeight="1" x14ac:dyDescent="0.25">
      <c r="A66" s="112" t="s">
        <v>47</v>
      </c>
      <c r="B66" s="112" t="s">
        <v>114</v>
      </c>
      <c r="C66" s="112" t="s">
        <v>129</v>
      </c>
      <c r="D66" s="112"/>
      <c r="E66" s="112"/>
      <c r="F66" s="112"/>
      <c r="G66" s="112"/>
      <c r="H66" s="112"/>
      <c r="I66" s="112"/>
      <c r="J66" s="112"/>
      <c r="K66" s="112"/>
      <c r="L66" s="112"/>
      <c r="M66" s="112"/>
      <c r="N66" s="113"/>
      <c r="O66" s="112"/>
      <c r="P66" s="112"/>
      <c r="Q66" s="112"/>
      <c r="R66" s="112"/>
      <c r="S66" s="112"/>
      <c r="T66" s="114">
        <v>0</v>
      </c>
      <c r="U66" s="114">
        <v>0</v>
      </c>
      <c r="V66" s="115" t="e">
        <f t="shared" si="0"/>
        <v>#DIV/0!</v>
      </c>
      <c r="W66" s="115">
        <v>0</v>
      </c>
      <c r="X66" s="115">
        <v>0</v>
      </c>
      <c r="Y66" s="115">
        <v>0</v>
      </c>
      <c r="Z66" s="115">
        <v>0</v>
      </c>
      <c r="AA66" s="115">
        <v>0</v>
      </c>
      <c r="AB66" s="115">
        <v>0</v>
      </c>
      <c r="AC66" s="115">
        <f t="shared" si="1"/>
        <v>0</v>
      </c>
      <c r="AD66" s="116">
        <v>0</v>
      </c>
      <c r="AE66" s="116">
        <v>0</v>
      </c>
      <c r="AF66" s="115" t="e">
        <f t="shared" si="2"/>
        <v>#DIV/0!</v>
      </c>
      <c r="AG66" s="115">
        <v>0</v>
      </c>
      <c r="AH66" s="115">
        <v>0</v>
      </c>
      <c r="AI66" s="115">
        <v>0</v>
      </c>
      <c r="AJ66" s="115">
        <v>0</v>
      </c>
      <c r="AK66" s="115">
        <v>0</v>
      </c>
      <c r="AL66" s="115">
        <v>0</v>
      </c>
      <c r="AM66" s="115">
        <f t="shared" si="3"/>
        <v>0</v>
      </c>
      <c r="AN66" s="116">
        <v>0</v>
      </c>
      <c r="AO66" s="116">
        <v>0</v>
      </c>
      <c r="AP66" s="115" t="e">
        <f t="shared" si="4"/>
        <v>#DIV/0!</v>
      </c>
      <c r="AQ66" s="115">
        <v>0</v>
      </c>
      <c r="AR66" s="115">
        <v>0</v>
      </c>
      <c r="AS66" s="115">
        <v>0</v>
      </c>
      <c r="AT66" s="115">
        <v>0</v>
      </c>
      <c r="AU66" s="115">
        <v>0</v>
      </c>
      <c r="AV66" s="115">
        <v>0</v>
      </c>
      <c r="AW66" s="115">
        <f t="shared" si="5"/>
        <v>0</v>
      </c>
      <c r="AX66" s="116">
        <v>0</v>
      </c>
      <c r="AY66" s="116">
        <v>0</v>
      </c>
      <c r="AZ66" s="115" t="e">
        <f t="shared" si="6"/>
        <v>#DIV/0!</v>
      </c>
      <c r="BA66" s="115">
        <v>0</v>
      </c>
      <c r="BB66" s="115">
        <v>0</v>
      </c>
      <c r="BC66" s="115">
        <v>0</v>
      </c>
      <c r="BD66" s="115">
        <v>0</v>
      </c>
      <c r="BE66" s="115">
        <v>0</v>
      </c>
      <c r="BF66" s="115">
        <v>0</v>
      </c>
      <c r="BG66" s="115">
        <f t="shared" si="7"/>
        <v>0</v>
      </c>
      <c r="BH66" s="117">
        <f t="shared" si="8"/>
        <v>0</v>
      </c>
      <c r="BI66" s="118">
        <f t="shared" ref="BI66:BJ66" si="72">(T66+AD66+AN66+AX66)</f>
        <v>0</v>
      </c>
      <c r="BJ66" s="118">
        <f t="shared" si="72"/>
        <v>0</v>
      </c>
      <c r="BK66" s="117" t="e">
        <f t="shared" si="10"/>
        <v>#DIV/0!</v>
      </c>
      <c r="BL66" s="102"/>
      <c r="BM66" s="102"/>
      <c r="BN66" s="102"/>
      <c r="BO66" s="102"/>
      <c r="BP66" s="102"/>
      <c r="BQ66" s="102"/>
      <c r="BR66" s="102"/>
      <c r="BS66" s="102"/>
      <c r="BT66" s="102"/>
      <c r="BU66" s="102"/>
      <c r="BV66" s="102"/>
      <c r="BW66" s="102"/>
      <c r="BX66" s="102"/>
      <c r="BY66" s="102"/>
      <c r="BZ66" s="119"/>
      <c r="CA66" s="119"/>
      <c r="CB66" s="119"/>
      <c r="CC66" s="119"/>
      <c r="CD66" s="119"/>
      <c r="CE66" s="119"/>
    </row>
    <row r="67" spans="1:83" ht="15.75" customHeight="1" x14ac:dyDescent="0.25">
      <c r="A67" s="112" t="s">
        <v>47</v>
      </c>
      <c r="B67" s="112" t="s">
        <v>114</v>
      </c>
      <c r="C67" s="112" t="s">
        <v>323</v>
      </c>
      <c r="D67" s="112"/>
      <c r="E67" s="112"/>
      <c r="F67" s="112"/>
      <c r="G67" s="112"/>
      <c r="H67" s="112"/>
      <c r="I67" s="112"/>
      <c r="J67" s="112"/>
      <c r="K67" s="112"/>
      <c r="L67" s="112"/>
      <c r="M67" s="112"/>
      <c r="N67" s="113"/>
      <c r="O67" s="112"/>
      <c r="P67" s="112"/>
      <c r="Q67" s="112"/>
      <c r="R67" s="112"/>
      <c r="S67" s="112"/>
      <c r="T67" s="114">
        <v>0</v>
      </c>
      <c r="U67" s="114">
        <v>0</v>
      </c>
      <c r="V67" s="115" t="e">
        <f t="shared" si="0"/>
        <v>#DIV/0!</v>
      </c>
      <c r="W67" s="115">
        <v>0</v>
      </c>
      <c r="X67" s="115">
        <v>0</v>
      </c>
      <c r="Y67" s="115">
        <v>0</v>
      </c>
      <c r="Z67" s="115">
        <v>0</v>
      </c>
      <c r="AA67" s="115">
        <v>0</v>
      </c>
      <c r="AB67" s="115">
        <v>0</v>
      </c>
      <c r="AC67" s="115">
        <f t="shared" si="1"/>
        <v>0</v>
      </c>
      <c r="AD67" s="116">
        <v>0</v>
      </c>
      <c r="AE67" s="116">
        <v>0</v>
      </c>
      <c r="AF67" s="115" t="e">
        <f t="shared" si="2"/>
        <v>#DIV/0!</v>
      </c>
      <c r="AG67" s="115">
        <v>0</v>
      </c>
      <c r="AH67" s="115">
        <v>0</v>
      </c>
      <c r="AI67" s="115">
        <v>0</v>
      </c>
      <c r="AJ67" s="115">
        <v>0</v>
      </c>
      <c r="AK67" s="115">
        <v>0</v>
      </c>
      <c r="AL67" s="115">
        <v>0</v>
      </c>
      <c r="AM67" s="115">
        <f t="shared" si="3"/>
        <v>0</v>
      </c>
      <c r="AN67" s="116">
        <v>0</v>
      </c>
      <c r="AO67" s="116">
        <v>0</v>
      </c>
      <c r="AP67" s="115" t="e">
        <f t="shared" si="4"/>
        <v>#DIV/0!</v>
      </c>
      <c r="AQ67" s="115">
        <v>0</v>
      </c>
      <c r="AR67" s="115">
        <v>0</v>
      </c>
      <c r="AS67" s="115">
        <v>0</v>
      </c>
      <c r="AT67" s="115">
        <v>0</v>
      </c>
      <c r="AU67" s="115">
        <v>0</v>
      </c>
      <c r="AV67" s="115">
        <v>0</v>
      </c>
      <c r="AW67" s="115">
        <f t="shared" si="5"/>
        <v>0</v>
      </c>
      <c r="AX67" s="116">
        <v>0</v>
      </c>
      <c r="AY67" s="116">
        <v>0</v>
      </c>
      <c r="AZ67" s="115" t="e">
        <f t="shared" si="6"/>
        <v>#DIV/0!</v>
      </c>
      <c r="BA67" s="115">
        <v>0</v>
      </c>
      <c r="BB67" s="115">
        <v>0</v>
      </c>
      <c r="BC67" s="115">
        <v>0</v>
      </c>
      <c r="BD67" s="115">
        <v>0</v>
      </c>
      <c r="BE67" s="115">
        <v>0</v>
      </c>
      <c r="BF67" s="115">
        <v>0</v>
      </c>
      <c r="BG67" s="115">
        <f t="shared" si="7"/>
        <v>0</v>
      </c>
      <c r="BH67" s="117">
        <f t="shared" si="8"/>
        <v>0</v>
      </c>
      <c r="BI67" s="118">
        <f t="shared" ref="BI67:BJ67" si="73">(T67+AD67+AN67+AX67)</f>
        <v>0</v>
      </c>
      <c r="BJ67" s="118">
        <f t="shared" si="73"/>
        <v>0</v>
      </c>
      <c r="BK67" s="117" t="e">
        <f t="shared" si="10"/>
        <v>#DIV/0!</v>
      </c>
      <c r="BL67" s="102"/>
      <c r="BM67" s="102"/>
      <c r="BN67" s="102"/>
      <c r="BO67" s="102"/>
      <c r="BP67" s="102"/>
      <c r="BQ67" s="102"/>
      <c r="BR67" s="102"/>
      <c r="BS67" s="102"/>
      <c r="BT67" s="102"/>
      <c r="BU67" s="102"/>
      <c r="BV67" s="102"/>
      <c r="BW67" s="102"/>
      <c r="BX67" s="102"/>
      <c r="BY67" s="102"/>
      <c r="BZ67" s="119"/>
      <c r="CA67" s="119"/>
      <c r="CB67" s="119"/>
      <c r="CC67" s="119"/>
      <c r="CD67" s="119"/>
      <c r="CE67" s="119"/>
    </row>
    <row r="68" spans="1:83" ht="15.75" customHeight="1" x14ac:dyDescent="0.25">
      <c r="A68" s="112" t="s">
        <v>47</v>
      </c>
      <c r="B68" s="112" t="s">
        <v>114</v>
      </c>
      <c r="C68" s="112" t="s">
        <v>131</v>
      </c>
      <c r="D68" s="112"/>
      <c r="E68" s="112"/>
      <c r="F68" s="112"/>
      <c r="G68" s="112"/>
      <c r="H68" s="112"/>
      <c r="I68" s="112"/>
      <c r="J68" s="112"/>
      <c r="K68" s="112"/>
      <c r="L68" s="112"/>
      <c r="M68" s="112"/>
      <c r="N68" s="113"/>
      <c r="O68" s="112"/>
      <c r="P68" s="112"/>
      <c r="Q68" s="112"/>
      <c r="R68" s="112"/>
      <c r="S68" s="112"/>
      <c r="T68" s="114">
        <v>0</v>
      </c>
      <c r="U68" s="114">
        <v>0</v>
      </c>
      <c r="V68" s="115" t="e">
        <f t="shared" si="0"/>
        <v>#DIV/0!</v>
      </c>
      <c r="W68" s="115">
        <v>0</v>
      </c>
      <c r="X68" s="115">
        <v>0</v>
      </c>
      <c r="Y68" s="115">
        <v>0</v>
      </c>
      <c r="Z68" s="115">
        <v>0</v>
      </c>
      <c r="AA68" s="115">
        <v>0</v>
      </c>
      <c r="AB68" s="115">
        <v>0</v>
      </c>
      <c r="AC68" s="115">
        <f t="shared" si="1"/>
        <v>0</v>
      </c>
      <c r="AD68" s="116">
        <v>0</v>
      </c>
      <c r="AE68" s="116">
        <v>0</v>
      </c>
      <c r="AF68" s="115" t="e">
        <f t="shared" si="2"/>
        <v>#DIV/0!</v>
      </c>
      <c r="AG68" s="115">
        <v>0</v>
      </c>
      <c r="AH68" s="115">
        <v>0</v>
      </c>
      <c r="AI68" s="115">
        <v>0</v>
      </c>
      <c r="AJ68" s="115">
        <v>0</v>
      </c>
      <c r="AK68" s="115">
        <v>0</v>
      </c>
      <c r="AL68" s="115">
        <v>0</v>
      </c>
      <c r="AM68" s="115">
        <f t="shared" si="3"/>
        <v>0</v>
      </c>
      <c r="AN68" s="116">
        <v>0</v>
      </c>
      <c r="AO68" s="116">
        <v>0</v>
      </c>
      <c r="AP68" s="115" t="e">
        <f t="shared" si="4"/>
        <v>#DIV/0!</v>
      </c>
      <c r="AQ68" s="115">
        <v>0</v>
      </c>
      <c r="AR68" s="115">
        <v>0</v>
      </c>
      <c r="AS68" s="115">
        <v>0</v>
      </c>
      <c r="AT68" s="115">
        <v>0</v>
      </c>
      <c r="AU68" s="115">
        <v>0</v>
      </c>
      <c r="AV68" s="115">
        <v>0</v>
      </c>
      <c r="AW68" s="115">
        <f t="shared" si="5"/>
        <v>0</v>
      </c>
      <c r="AX68" s="116">
        <v>0</v>
      </c>
      <c r="AY68" s="116">
        <v>0</v>
      </c>
      <c r="AZ68" s="115" t="e">
        <f t="shared" si="6"/>
        <v>#DIV/0!</v>
      </c>
      <c r="BA68" s="115">
        <v>0</v>
      </c>
      <c r="BB68" s="115">
        <v>0</v>
      </c>
      <c r="BC68" s="115">
        <v>0</v>
      </c>
      <c r="BD68" s="115">
        <v>0</v>
      </c>
      <c r="BE68" s="115">
        <v>0</v>
      </c>
      <c r="BF68" s="115">
        <v>0</v>
      </c>
      <c r="BG68" s="115">
        <f t="shared" si="7"/>
        <v>0</v>
      </c>
      <c r="BH68" s="117">
        <f t="shared" si="8"/>
        <v>0</v>
      </c>
      <c r="BI68" s="118">
        <f t="shared" ref="BI68:BJ68" si="74">(T68+AD68+AN68+AX68)</f>
        <v>0</v>
      </c>
      <c r="BJ68" s="118">
        <f t="shared" si="74"/>
        <v>0</v>
      </c>
      <c r="BK68" s="117" t="e">
        <f t="shared" si="10"/>
        <v>#DIV/0!</v>
      </c>
      <c r="BL68" s="102"/>
      <c r="BM68" s="102"/>
      <c r="BN68" s="102"/>
      <c r="BO68" s="102"/>
      <c r="BP68" s="102"/>
      <c r="BQ68" s="102"/>
      <c r="BR68" s="102"/>
      <c r="BS68" s="102"/>
      <c r="BT68" s="102"/>
      <c r="BU68" s="102"/>
      <c r="BV68" s="102"/>
      <c r="BW68" s="102"/>
      <c r="BX68" s="102"/>
      <c r="BY68" s="102"/>
      <c r="BZ68" s="119"/>
      <c r="CA68" s="119"/>
      <c r="CB68" s="119"/>
      <c r="CC68" s="119"/>
      <c r="CD68" s="119"/>
      <c r="CE68" s="119"/>
    </row>
    <row r="69" spans="1:83" ht="15.75" customHeight="1" x14ac:dyDescent="0.25">
      <c r="A69" s="112" t="s">
        <v>47</v>
      </c>
      <c r="B69" s="112" t="s">
        <v>132</v>
      </c>
      <c r="C69" s="112" t="s">
        <v>133</v>
      </c>
      <c r="D69" s="112"/>
      <c r="E69" s="112"/>
      <c r="F69" s="112"/>
      <c r="G69" s="112"/>
      <c r="H69" s="112"/>
      <c r="I69" s="112"/>
      <c r="J69" s="112"/>
      <c r="K69" s="112"/>
      <c r="L69" s="112"/>
      <c r="M69" s="112"/>
      <c r="N69" s="113"/>
      <c r="O69" s="112"/>
      <c r="P69" s="112"/>
      <c r="Q69" s="112"/>
      <c r="R69" s="112"/>
      <c r="S69" s="112"/>
      <c r="T69" s="114">
        <v>0</v>
      </c>
      <c r="U69" s="114">
        <v>0</v>
      </c>
      <c r="V69" s="115" t="e">
        <f t="shared" si="0"/>
        <v>#DIV/0!</v>
      </c>
      <c r="W69" s="115">
        <v>0</v>
      </c>
      <c r="X69" s="115">
        <v>0</v>
      </c>
      <c r="Y69" s="115">
        <v>0</v>
      </c>
      <c r="Z69" s="115">
        <v>0</v>
      </c>
      <c r="AA69" s="115">
        <v>0</v>
      </c>
      <c r="AB69" s="115">
        <v>0</v>
      </c>
      <c r="AC69" s="115">
        <f t="shared" si="1"/>
        <v>0</v>
      </c>
      <c r="AD69" s="116">
        <v>0</v>
      </c>
      <c r="AE69" s="116">
        <v>0</v>
      </c>
      <c r="AF69" s="115" t="e">
        <f t="shared" si="2"/>
        <v>#DIV/0!</v>
      </c>
      <c r="AG69" s="115">
        <v>0</v>
      </c>
      <c r="AH69" s="115">
        <v>0</v>
      </c>
      <c r="AI69" s="115">
        <v>0</v>
      </c>
      <c r="AJ69" s="115">
        <v>0</v>
      </c>
      <c r="AK69" s="115">
        <v>0</v>
      </c>
      <c r="AL69" s="115">
        <v>0</v>
      </c>
      <c r="AM69" s="115">
        <f t="shared" si="3"/>
        <v>0</v>
      </c>
      <c r="AN69" s="116">
        <v>0</v>
      </c>
      <c r="AO69" s="116">
        <v>0</v>
      </c>
      <c r="AP69" s="115" t="e">
        <f t="shared" si="4"/>
        <v>#DIV/0!</v>
      </c>
      <c r="AQ69" s="115">
        <v>0</v>
      </c>
      <c r="AR69" s="115">
        <v>0</v>
      </c>
      <c r="AS69" s="115">
        <v>0</v>
      </c>
      <c r="AT69" s="115">
        <v>0</v>
      </c>
      <c r="AU69" s="115">
        <v>0</v>
      </c>
      <c r="AV69" s="115">
        <v>0</v>
      </c>
      <c r="AW69" s="115">
        <f t="shared" si="5"/>
        <v>0</v>
      </c>
      <c r="AX69" s="116">
        <v>0</v>
      </c>
      <c r="AY69" s="116">
        <v>0</v>
      </c>
      <c r="AZ69" s="115" t="e">
        <f t="shared" si="6"/>
        <v>#DIV/0!</v>
      </c>
      <c r="BA69" s="115">
        <v>0</v>
      </c>
      <c r="BB69" s="115">
        <v>0</v>
      </c>
      <c r="BC69" s="115">
        <v>0</v>
      </c>
      <c r="BD69" s="115">
        <v>0</v>
      </c>
      <c r="BE69" s="115">
        <v>0</v>
      </c>
      <c r="BF69" s="115">
        <v>0</v>
      </c>
      <c r="BG69" s="115">
        <f t="shared" si="7"/>
        <v>0</v>
      </c>
      <c r="BH69" s="117">
        <f t="shared" si="8"/>
        <v>0</v>
      </c>
      <c r="BI69" s="118">
        <f t="shared" ref="BI69:BJ69" si="75">(T69+AD69+AN69+AX69)</f>
        <v>0</v>
      </c>
      <c r="BJ69" s="118">
        <f t="shared" si="75"/>
        <v>0</v>
      </c>
      <c r="BK69" s="117" t="e">
        <f t="shared" si="10"/>
        <v>#DIV/0!</v>
      </c>
      <c r="BL69" s="102"/>
      <c r="BM69" s="102"/>
      <c r="BN69" s="102"/>
      <c r="BO69" s="102"/>
      <c r="BP69" s="102"/>
      <c r="BQ69" s="102"/>
      <c r="BR69" s="102"/>
      <c r="BS69" s="102"/>
      <c r="BT69" s="102"/>
      <c r="BU69" s="102"/>
      <c r="BV69" s="102"/>
      <c r="BW69" s="102"/>
      <c r="BX69" s="102"/>
      <c r="BY69" s="102"/>
      <c r="BZ69" s="119"/>
      <c r="CA69" s="119"/>
      <c r="CB69" s="119"/>
      <c r="CC69" s="119"/>
      <c r="CD69" s="119"/>
      <c r="CE69" s="119"/>
    </row>
    <row r="70" spans="1:83" ht="15.75" customHeight="1" x14ac:dyDescent="0.25">
      <c r="A70" s="112" t="s">
        <v>47</v>
      </c>
      <c r="B70" s="112" t="s">
        <v>132</v>
      </c>
      <c r="C70" s="112" t="s">
        <v>134</v>
      </c>
      <c r="D70" s="112"/>
      <c r="E70" s="112"/>
      <c r="F70" s="112"/>
      <c r="G70" s="112"/>
      <c r="H70" s="112"/>
      <c r="I70" s="112"/>
      <c r="J70" s="112"/>
      <c r="K70" s="112"/>
      <c r="L70" s="112"/>
      <c r="M70" s="112"/>
      <c r="N70" s="113"/>
      <c r="O70" s="112"/>
      <c r="P70" s="112"/>
      <c r="Q70" s="112"/>
      <c r="R70" s="112"/>
      <c r="S70" s="112"/>
      <c r="T70" s="114">
        <v>0</v>
      </c>
      <c r="U70" s="114">
        <v>0</v>
      </c>
      <c r="V70" s="115" t="e">
        <f t="shared" si="0"/>
        <v>#DIV/0!</v>
      </c>
      <c r="W70" s="115">
        <v>0</v>
      </c>
      <c r="X70" s="115">
        <v>0</v>
      </c>
      <c r="Y70" s="115">
        <v>0</v>
      </c>
      <c r="Z70" s="115">
        <v>0</v>
      </c>
      <c r="AA70" s="115">
        <v>0</v>
      </c>
      <c r="AB70" s="115">
        <v>0</v>
      </c>
      <c r="AC70" s="115">
        <f t="shared" si="1"/>
        <v>0</v>
      </c>
      <c r="AD70" s="116">
        <v>0</v>
      </c>
      <c r="AE70" s="116">
        <v>0</v>
      </c>
      <c r="AF70" s="115" t="e">
        <f t="shared" si="2"/>
        <v>#DIV/0!</v>
      </c>
      <c r="AG70" s="115">
        <v>0</v>
      </c>
      <c r="AH70" s="115">
        <v>0</v>
      </c>
      <c r="AI70" s="115">
        <v>0</v>
      </c>
      <c r="AJ70" s="115">
        <v>0</v>
      </c>
      <c r="AK70" s="115">
        <v>0</v>
      </c>
      <c r="AL70" s="115">
        <v>0</v>
      </c>
      <c r="AM70" s="115">
        <f t="shared" si="3"/>
        <v>0</v>
      </c>
      <c r="AN70" s="116">
        <v>0</v>
      </c>
      <c r="AO70" s="116">
        <v>0</v>
      </c>
      <c r="AP70" s="115" t="e">
        <f t="shared" si="4"/>
        <v>#DIV/0!</v>
      </c>
      <c r="AQ70" s="115">
        <v>0</v>
      </c>
      <c r="AR70" s="115">
        <v>0</v>
      </c>
      <c r="AS70" s="115">
        <v>0</v>
      </c>
      <c r="AT70" s="115">
        <v>0</v>
      </c>
      <c r="AU70" s="115">
        <v>0</v>
      </c>
      <c r="AV70" s="115">
        <v>0</v>
      </c>
      <c r="AW70" s="115">
        <f t="shared" si="5"/>
        <v>0</v>
      </c>
      <c r="AX70" s="116">
        <v>0</v>
      </c>
      <c r="AY70" s="116">
        <v>0</v>
      </c>
      <c r="AZ70" s="115" t="e">
        <f t="shared" si="6"/>
        <v>#DIV/0!</v>
      </c>
      <c r="BA70" s="115">
        <v>0</v>
      </c>
      <c r="BB70" s="115">
        <v>0</v>
      </c>
      <c r="BC70" s="115">
        <v>0</v>
      </c>
      <c r="BD70" s="115">
        <v>0</v>
      </c>
      <c r="BE70" s="115">
        <v>0</v>
      </c>
      <c r="BF70" s="115">
        <v>0</v>
      </c>
      <c r="BG70" s="115">
        <f t="shared" si="7"/>
        <v>0</v>
      </c>
      <c r="BH70" s="117">
        <f t="shared" si="8"/>
        <v>0</v>
      </c>
      <c r="BI70" s="118">
        <f t="shared" ref="BI70:BJ70" si="76">(T70+AD70+AN70+AX70)</f>
        <v>0</v>
      </c>
      <c r="BJ70" s="118">
        <f t="shared" si="76"/>
        <v>0</v>
      </c>
      <c r="BK70" s="117" t="e">
        <f t="shared" si="10"/>
        <v>#DIV/0!</v>
      </c>
      <c r="BL70" s="102"/>
      <c r="BM70" s="102"/>
      <c r="BN70" s="102"/>
      <c r="BO70" s="102"/>
      <c r="BP70" s="102"/>
      <c r="BQ70" s="102"/>
      <c r="BR70" s="102"/>
      <c r="BS70" s="102"/>
      <c r="BT70" s="102"/>
      <c r="BU70" s="102"/>
      <c r="BV70" s="102"/>
      <c r="BW70" s="102"/>
      <c r="BX70" s="102"/>
      <c r="BY70" s="102"/>
      <c r="BZ70" s="119"/>
      <c r="CA70" s="119"/>
      <c r="CB70" s="119"/>
      <c r="CC70" s="119"/>
      <c r="CD70" s="119"/>
      <c r="CE70" s="119"/>
    </row>
    <row r="71" spans="1:83" ht="15.75" customHeight="1" x14ac:dyDescent="0.25">
      <c r="A71" s="112" t="s">
        <v>47</v>
      </c>
      <c r="B71" s="112" t="s">
        <v>132</v>
      </c>
      <c r="C71" s="112" t="s">
        <v>135</v>
      </c>
      <c r="D71" s="112"/>
      <c r="E71" s="112"/>
      <c r="F71" s="112"/>
      <c r="G71" s="112"/>
      <c r="H71" s="112"/>
      <c r="I71" s="112"/>
      <c r="J71" s="112"/>
      <c r="K71" s="112"/>
      <c r="L71" s="112"/>
      <c r="M71" s="112"/>
      <c r="N71" s="113"/>
      <c r="O71" s="112"/>
      <c r="P71" s="112"/>
      <c r="Q71" s="112"/>
      <c r="R71" s="112"/>
      <c r="S71" s="112"/>
      <c r="T71" s="114">
        <v>0</v>
      </c>
      <c r="U71" s="114">
        <v>0</v>
      </c>
      <c r="V71" s="115" t="e">
        <f t="shared" si="0"/>
        <v>#DIV/0!</v>
      </c>
      <c r="W71" s="115">
        <v>0</v>
      </c>
      <c r="X71" s="115">
        <v>0</v>
      </c>
      <c r="Y71" s="115">
        <v>0</v>
      </c>
      <c r="Z71" s="115">
        <v>0</v>
      </c>
      <c r="AA71" s="115">
        <v>0</v>
      </c>
      <c r="AB71" s="115">
        <v>0</v>
      </c>
      <c r="AC71" s="115">
        <f t="shared" si="1"/>
        <v>0</v>
      </c>
      <c r="AD71" s="116">
        <v>0</v>
      </c>
      <c r="AE71" s="116">
        <v>0</v>
      </c>
      <c r="AF71" s="115" t="e">
        <f t="shared" si="2"/>
        <v>#DIV/0!</v>
      </c>
      <c r="AG71" s="115">
        <v>0</v>
      </c>
      <c r="AH71" s="115">
        <v>0</v>
      </c>
      <c r="AI71" s="115">
        <v>0</v>
      </c>
      <c r="AJ71" s="115">
        <v>0</v>
      </c>
      <c r="AK71" s="115">
        <v>0</v>
      </c>
      <c r="AL71" s="115">
        <v>0</v>
      </c>
      <c r="AM71" s="115">
        <f t="shared" si="3"/>
        <v>0</v>
      </c>
      <c r="AN71" s="116">
        <v>0</v>
      </c>
      <c r="AO71" s="116">
        <v>0</v>
      </c>
      <c r="AP71" s="115" t="e">
        <f t="shared" si="4"/>
        <v>#DIV/0!</v>
      </c>
      <c r="AQ71" s="115">
        <v>0</v>
      </c>
      <c r="AR71" s="115">
        <v>0</v>
      </c>
      <c r="AS71" s="115">
        <v>0</v>
      </c>
      <c r="AT71" s="115">
        <v>0</v>
      </c>
      <c r="AU71" s="115">
        <v>0</v>
      </c>
      <c r="AV71" s="115">
        <v>0</v>
      </c>
      <c r="AW71" s="115">
        <f t="shared" si="5"/>
        <v>0</v>
      </c>
      <c r="AX71" s="116">
        <v>0</v>
      </c>
      <c r="AY71" s="116">
        <v>0</v>
      </c>
      <c r="AZ71" s="115" t="e">
        <f t="shared" si="6"/>
        <v>#DIV/0!</v>
      </c>
      <c r="BA71" s="115">
        <v>0</v>
      </c>
      <c r="BB71" s="115">
        <v>0</v>
      </c>
      <c r="BC71" s="115">
        <v>0</v>
      </c>
      <c r="BD71" s="115">
        <v>0</v>
      </c>
      <c r="BE71" s="115">
        <v>0</v>
      </c>
      <c r="BF71" s="115">
        <v>0</v>
      </c>
      <c r="BG71" s="115">
        <f t="shared" si="7"/>
        <v>0</v>
      </c>
      <c r="BH71" s="117">
        <f t="shared" si="8"/>
        <v>0</v>
      </c>
      <c r="BI71" s="118">
        <f t="shared" ref="BI71:BJ71" si="77">(T71+AD71+AN71+AX71)</f>
        <v>0</v>
      </c>
      <c r="BJ71" s="118">
        <f t="shared" si="77"/>
        <v>0</v>
      </c>
      <c r="BK71" s="117" t="e">
        <f t="shared" si="10"/>
        <v>#DIV/0!</v>
      </c>
      <c r="BL71" s="102"/>
      <c r="BM71" s="102"/>
      <c r="BN71" s="102"/>
      <c r="BO71" s="102"/>
      <c r="BP71" s="102"/>
      <c r="BQ71" s="102"/>
      <c r="BR71" s="102"/>
      <c r="BS71" s="102"/>
      <c r="BT71" s="102"/>
      <c r="BU71" s="102"/>
      <c r="BV71" s="102"/>
      <c r="BW71" s="102"/>
      <c r="BX71" s="102"/>
      <c r="BY71" s="102"/>
      <c r="BZ71" s="119"/>
      <c r="CA71" s="119"/>
      <c r="CB71" s="119"/>
      <c r="CC71" s="119"/>
      <c r="CD71" s="119"/>
      <c r="CE71" s="119"/>
    </row>
    <row r="72" spans="1:83" ht="15.75" customHeight="1" x14ac:dyDescent="0.25">
      <c r="A72" s="112" t="s">
        <v>47</v>
      </c>
      <c r="B72" s="112" t="s">
        <v>132</v>
      </c>
      <c r="C72" s="112" t="s">
        <v>136</v>
      </c>
      <c r="D72" s="112"/>
      <c r="E72" s="112"/>
      <c r="F72" s="112"/>
      <c r="G72" s="112"/>
      <c r="H72" s="112"/>
      <c r="I72" s="112"/>
      <c r="J72" s="112"/>
      <c r="K72" s="112"/>
      <c r="L72" s="112"/>
      <c r="M72" s="112"/>
      <c r="N72" s="113"/>
      <c r="O72" s="112"/>
      <c r="P72" s="112"/>
      <c r="Q72" s="112"/>
      <c r="R72" s="112"/>
      <c r="S72" s="112"/>
      <c r="T72" s="114">
        <v>0</v>
      </c>
      <c r="U72" s="114">
        <v>0</v>
      </c>
      <c r="V72" s="115" t="e">
        <f t="shared" si="0"/>
        <v>#DIV/0!</v>
      </c>
      <c r="W72" s="115">
        <v>0</v>
      </c>
      <c r="X72" s="115">
        <v>0</v>
      </c>
      <c r="Y72" s="115">
        <v>0</v>
      </c>
      <c r="Z72" s="115">
        <v>0</v>
      </c>
      <c r="AA72" s="115">
        <v>0</v>
      </c>
      <c r="AB72" s="115">
        <v>0</v>
      </c>
      <c r="AC72" s="115">
        <f t="shared" si="1"/>
        <v>0</v>
      </c>
      <c r="AD72" s="116">
        <v>0</v>
      </c>
      <c r="AE72" s="116">
        <v>0</v>
      </c>
      <c r="AF72" s="115" t="e">
        <f t="shared" si="2"/>
        <v>#DIV/0!</v>
      </c>
      <c r="AG72" s="115">
        <v>0</v>
      </c>
      <c r="AH72" s="115">
        <v>0</v>
      </c>
      <c r="AI72" s="115">
        <v>0</v>
      </c>
      <c r="AJ72" s="115">
        <v>0</v>
      </c>
      <c r="AK72" s="115">
        <v>0</v>
      </c>
      <c r="AL72" s="115">
        <v>0</v>
      </c>
      <c r="AM72" s="115">
        <f t="shared" si="3"/>
        <v>0</v>
      </c>
      <c r="AN72" s="116">
        <v>0</v>
      </c>
      <c r="AO72" s="116">
        <v>0</v>
      </c>
      <c r="AP72" s="115" t="e">
        <f t="shared" si="4"/>
        <v>#DIV/0!</v>
      </c>
      <c r="AQ72" s="115">
        <v>0</v>
      </c>
      <c r="AR72" s="115">
        <v>0</v>
      </c>
      <c r="AS72" s="115">
        <v>0</v>
      </c>
      <c r="AT72" s="115">
        <v>0</v>
      </c>
      <c r="AU72" s="115">
        <v>0</v>
      </c>
      <c r="AV72" s="115">
        <v>0</v>
      </c>
      <c r="AW72" s="115">
        <f t="shared" si="5"/>
        <v>0</v>
      </c>
      <c r="AX72" s="116">
        <v>0</v>
      </c>
      <c r="AY72" s="116">
        <v>0</v>
      </c>
      <c r="AZ72" s="115" t="e">
        <f t="shared" si="6"/>
        <v>#DIV/0!</v>
      </c>
      <c r="BA72" s="115">
        <v>0</v>
      </c>
      <c r="BB72" s="115">
        <v>0</v>
      </c>
      <c r="BC72" s="115">
        <v>0</v>
      </c>
      <c r="BD72" s="115">
        <v>0</v>
      </c>
      <c r="BE72" s="115">
        <v>0</v>
      </c>
      <c r="BF72" s="115">
        <v>0</v>
      </c>
      <c r="BG72" s="115">
        <f t="shared" si="7"/>
        <v>0</v>
      </c>
      <c r="BH72" s="117">
        <f t="shared" si="8"/>
        <v>0</v>
      </c>
      <c r="BI72" s="118">
        <f t="shared" ref="BI72:BJ72" si="78">(T72+AD72+AN72+AX72)</f>
        <v>0</v>
      </c>
      <c r="BJ72" s="118">
        <f t="shared" si="78"/>
        <v>0</v>
      </c>
      <c r="BK72" s="117" t="e">
        <f t="shared" si="10"/>
        <v>#DIV/0!</v>
      </c>
      <c r="BL72" s="102"/>
      <c r="BM72" s="102"/>
      <c r="BN72" s="102"/>
      <c r="BO72" s="102"/>
      <c r="BP72" s="102"/>
      <c r="BQ72" s="102"/>
      <c r="BR72" s="102"/>
      <c r="BS72" s="102"/>
      <c r="BT72" s="102"/>
      <c r="BU72" s="102"/>
      <c r="BV72" s="102"/>
      <c r="BW72" s="102"/>
      <c r="BX72" s="102"/>
      <c r="BY72" s="102"/>
      <c r="BZ72" s="119"/>
      <c r="CA72" s="119"/>
      <c r="CB72" s="119"/>
      <c r="CC72" s="119"/>
      <c r="CD72" s="119"/>
      <c r="CE72" s="119"/>
    </row>
    <row r="73" spans="1:83" ht="15.75" customHeight="1" x14ac:dyDescent="0.25">
      <c r="A73" s="112" t="s">
        <v>47</v>
      </c>
      <c r="B73" s="112" t="s">
        <v>132</v>
      </c>
      <c r="C73" s="112" t="s">
        <v>137</v>
      </c>
      <c r="D73" s="112"/>
      <c r="E73" s="112"/>
      <c r="F73" s="112"/>
      <c r="G73" s="112"/>
      <c r="H73" s="112"/>
      <c r="I73" s="112"/>
      <c r="J73" s="112"/>
      <c r="K73" s="112"/>
      <c r="L73" s="112"/>
      <c r="M73" s="112"/>
      <c r="N73" s="113"/>
      <c r="O73" s="112"/>
      <c r="P73" s="112"/>
      <c r="Q73" s="112"/>
      <c r="R73" s="112"/>
      <c r="S73" s="112"/>
      <c r="T73" s="114">
        <v>0</v>
      </c>
      <c r="U73" s="114">
        <v>0</v>
      </c>
      <c r="V73" s="115" t="e">
        <f t="shared" si="0"/>
        <v>#DIV/0!</v>
      </c>
      <c r="W73" s="115">
        <v>0</v>
      </c>
      <c r="X73" s="115">
        <v>0</v>
      </c>
      <c r="Y73" s="115">
        <v>0</v>
      </c>
      <c r="Z73" s="115">
        <v>0</v>
      </c>
      <c r="AA73" s="115">
        <v>0</v>
      </c>
      <c r="AB73" s="115">
        <v>0</v>
      </c>
      <c r="AC73" s="115">
        <f t="shared" si="1"/>
        <v>0</v>
      </c>
      <c r="AD73" s="116">
        <v>0</v>
      </c>
      <c r="AE73" s="116">
        <v>0</v>
      </c>
      <c r="AF73" s="115" t="e">
        <f t="shared" si="2"/>
        <v>#DIV/0!</v>
      </c>
      <c r="AG73" s="115">
        <v>0</v>
      </c>
      <c r="AH73" s="115">
        <v>0</v>
      </c>
      <c r="AI73" s="115">
        <v>0</v>
      </c>
      <c r="AJ73" s="115">
        <v>0</v>
      </c>
      <c r="AK73" s="115">
        <v>0</v>
      </c>
      <c r="AL73" s="115">
        <v>0</v>
      </c>
      <c r="AM73" s="115">
        <f t="shared" si="3"/>
        <v>0</v>
      </c>
      <c r="AN73" s="116">
        <v>0</v>
      </c>
      <c r="AO73" s="116">
        <v>0</v>
      </c>
      <c r="AP73" s="115" t="e">
        <f t="shared" si="4"/>
        <v>#DIV/0!</v>
      </c>
      <c r="AQ73" s="115">
        <v>0</v>
      </c>
      <c r="AR73" s="115">
        <v>0</v>
      </c>
      <c r="AS73" s="115">
        <v>0</v>
      </c>
      <c r="AT73" s="115">
        <v>0</v>
      </c>
      <c r="AU73" s="115">
        <v>0</v>
      </c>
      <c r="AV73" s="115">
        <v>0</v>
      </c>
      <c r="AW73" s="115">
        <f t="shared" si="5"/>
        <v>0</v>
      </c>
      <c r="AX73" s="116">
        <v>0</v>
      </c>
      <c r="AY73" s="116">
        <v>0</v>
      </c>
      <c r="AZ73" s="115" t="e">
        <f t="shared" si="6"/>
        <v>#DIV/0!</v>
      </c>
      <c r="BA73" s="115">
        <v>0</v>
      </c>
      <c r="BB73" s="115">
        <v>0</v>
      </c>
      <c r="BC73" s="115">
        <v>0</v>
      </c>
      <c r="BD73" s="115">
        <v>0</v>
      </c>
      <c r="BE73" s="115">
        <v>0</v>
      </c>
      <c r="BF73" s="115">
        <v>0</v>
      </c>
      <c r="BG73" s="115">
        <f t="shared" si="7"/>
        <v>0</v>
      </c>
      <c r="BH73" s="117">
        <f t="shared" si="8"/>
        <v>0</v>
      </c>
      <c r="BI73" s="118">
        <f t="shared" ref="BI73:BJ73" si="79">(T73+AD73+AN73+AX73)</f>
        <v>0</v>
      </c>
      <c r="BJ73" s="118">
        <f t="shared" si="79"/>
        <v>0</v>
      </c>
      <c r="BK73" s="117" t="e">
        <f t="shared" si="10"/>
        <v>#DIV/0!</v>
      </c>
      <c r="BL73" s="102"/>
      <c r="BM73" s="102"/>
      <c r="BN73" s="102"/>
      <c r="BO73" s="102"/>
      <c r="BP73" s="102"/>
      <c r="BQ73" s="102"/>
      <c r="BR73" s="102"/>
      <c r="BS73" s="102"/>
      <c r="BT73" s="102"/>
      <c r="BU73" s="102"/>
      <c r="BV73" s="102"/>
      <c r="BW73" s="102"/>
      <c r="BX73" s="102"/>
      <c r="BY73" s="102"/>
      <c r="BZ73" s="119"/>
      <c r="CA73" s="119"/>
      <c r="CB73" s="119"/>
      <c r="CC73" s="119"/>
      <c r="CD73" s="119"/>
      <c r="CE73" s="119"/>
    </row>
    <row r="74" spans="1:83" ht="15.75" customHeight="1" x14ac:dyDescent="0.25">
      <c r="A74" s="112" t="s">
        <v>47</v>
      </c>
      <c r="B74" s="112" t="s">
        <v>132</v>
      </c>
      <c r="C74" s="112" t="s">
        <v>138</v>
      </c>
      <c r="D74" s="112"/>
      <c r="E74" s="112"/>
      <c r="F74" s="112"/>
      <c r="G74" s="112"/>
      <c r="H74" s="112"/>
      <c r="I74" s="112"/>
      <c r="J74" s="112"/>
      <c r="K74" s="112"/>
      <c r="L74" s="112"/>
      <c r="M74" s="112"/>
      <c r="N74" s="113"/>
      <c r="O74" s="112"/>
      <c r="P74" s="112"/>
      <c r="Q74" s="112"/>
      <c r="R74" s="112"/>
      <c r="S74" s="112"/>
      <c r="T74" s="114">
        <v>0</v>
      </c>
      <c r="U74" s="114">
        <v>0</v>
      </c>
      <c r="V74" s="115" t="e">
        <f t="shared" si="0"/>
        <v>#DIV/0!</v>
      </c>
      <c r="W74" s="115">
        <v>0</v>
      </c>
      <c r="X74" s="115">
        <v>0</v>
      </c>
      <c r="Y74" s="115">
        <v>0</v>
      </c>
      <c r="Z74" s="115">
        <v>0</v>
      </c>
      <c r="AA74" s="115">
        <v>0</v>
      </c>
      <c r="AB74" s="115">
        <v>0</v>
      </c>
      <c r="AC74" s="115">
        <f t="shared" si="1"/>
        <v>0</v>
      </c>
      <c r="AD74" s="116">
        <v>0</v>
      </c>
      <c r="AE74" s="116">
        <v>0</v>
      </c>
      <c r="AF74" s="115" t="e">
        <f t="shared" si="2"/>
        <v>#DIV/0!</v>
      </c>
      <c r="AG74" s="115">
        <v>0</v>
      </c>
      <c r="AH74" s="115">
        <v>0</v>
      </c>
      <c r="AI74" s="115">
        <v>0</v>
      </c>
      <c r="AJ74" s="115">
        <v>0</v>
      </c>
      <c r="AK74" s="115">
        <v>0</v>
      </c>
      <c r="AL74" s="115">
        <v>0</v>
      </c>
      <c r="AM74" s="115">
        <f t="shared" si="3"/>
        <v>0</v>
      </c>
      <c r="AN74" s="116">
        <v>0</v>
      </c>
      <c r="AO74" s="116">
        <v>0</v>
      </c>
      <c r="AP74" s="115" t="e">
        <f t="shared" si="4"/>
        <v>#DIV/0!</v>
      </c>
      <c r="AQ74" s="115">
        <v>0</v>
      </c>
      <c r="AR74" s="115">
        <v>0</v>
      </c>
      <c r="AS74" s="115">
        <v>0</v>
      </c>
      <c r="AT74" s="115">
        <v>0</v>
      </c>
      <c r="AU74" s="115">
        <v>0</v>
      </c>
      <c r="AV74" s="115">
        <v>0</v>
      </c>
      <c r="AW74" s="115">
        <f t="shared" si="5"/>
        <v>0</v>
      </c>
      <c r="AX74" s="116">
        <v>0</v>
      </c>
      <c r="AY74" s="116">
        <v>0</v>
      </c>
      <c r="AZ74" s="115" t="e">
        <f t="shared" si="6"/>
        <v>#DIV/0!</v>
      </c>
      <c r="BA74" s="115">
        <v>0</v>
      </c>
      <c r="BB74" s="115">
        <v>0</v>
      </c>
      <c r="BC74" s="115">
        <v>0</v>
      </c>
      <c r="BD74" s="115">
        <v>0</v>
      </c>
      <c r="BE74" s="115">
        <v>0</v>
      </c>
      <c r="BF74" s="115">
        <v>0</v>
      </c>
      <c r="BG74" s="115">
        <f t="shared" si="7"/>
        <v>0</v>
      </c>
      <c r="BH74" s="117">
        <f t="shared" si="8"/>
        <v>0</v>
      </c>
      <c r="BI74" s="118">
        <f t="shared" ref="BI74:BJ74" si="80">(T74+AD74+AN74+AX74)</f>
        <v>0</v>
      </c>
      <c r="BJ74" s="118">
        <f t="shared" si="80"/>
        <v>0</v>
      </c>
      <c r="BK74" s="117" t="e">
        <f t="shared" si="10"/>
        <v>#DIV/0!</v>
      </c>
      <c r="BL74" s="102"/>
      <c r="BM74" s="102"/>
      <c r="BN74" s="102"/>
      <c r="BO74" s="102"/>
      <c r="BP74" s="102"/>
      <c r="BQ74" s="102"/>
      <c r="BR74" s="102"/>
      <c r="BS74" s="102"/>
      <c r="BT74" s="102"/>
      <c r="BU74" s="102"/>
      <c r="BV74" s="102"/>
      <c r="BW74" s="102"/>
      <c r="BX74" s="102"/>
      <c r="BY74" s="102"/>
      <c r="BZ74" s="119"/>
      <c r="CA74" s="119"/>
      <c r="CB74" s="119"/>
      <c r="CC74" s="119"/>
      <c r="CD74" s="119"/>
      <c r="CE74" s="119"/>
    </row>
    <row r="75" spans="1:83" ht="15.75" customHeight="1" x14ac:dyDescent="0.25">
      <c r="A75" s="112" t="s">
        <v>47</v>
      </c>
      <c r="B75" s="112" t="s">
        <v>132</v>
      </c>
      <c r="C75" s="112" t="s">
        <v>139</v>
      </c>
      <c r="D75" s="112"/>
      <c r="E75" s="112"/>
      <c r="F75" s="112"/>
      <c r="G75" s="112"/>
      <c r="H75" s="112"/>
      <c r="I75" s="112"/>
      <c r="J75" s="112"/>
      <c r="K75" s="112"/>
      <c r="L75" s="112"/>
      <c r="M75" s="112"/>
      <c r="N75" s="113"/>
      <c r="O75" s="112"/>
      <c r="P75" s="112"/>
      <c r="Q75" s="112"/>
      <c r="R75" s="112"/>
      <c r="S75" s="112"/>
      <c r="T75" s="114">
        <v>0</v>
      </c>
      <c r="U75" s="114">
        <v>0</v>
      </c>
      <c r="V75" s="115" t="e">
        <f t="shared" si="0"/>
        <v>#DIV/0!</v>
      </c>
      <c r="W75" s="115">
        <v>0</v>
      </c>
      <c r="X75" s="115">
        <v>0</v>
      </c>
      <c r="Y75" s="115">
        <v>0</v>
      </c>
      <c r="Z75" s="115">
        <v>0</v>
      </c>
      <c r="AA75" s="115">
        <v>0</v>
      </c>
      <c r="AB75" s="115">
        <v>0</v>
      </c>
      <c r="AC75" s="115">
        <f t="shared" si="1"/>
        <v>0</v>
      </c>
      <c r="AD75" s="116">
        <v>0</v>
      </c>
      <c r="AE75" s="116">
        <v>0</v>
      </c>
      <c r="AF75" s="115" t="e">
        <f t="shared" si="2"/>
        <v>#DIV/0!</v>
      </c>
      <c r="AG75" s="115">
        <v>0</v>
      </c>
      <c r="AH75" s="115">
        <v>0</v>
      </c>
      <c r="AI75" s="115">
        <v>0</v>
      </c>
      <c r="AJ75" s="115">
        <v>0</v>
      </c>
      <c r="AK75" s="115">
        <v>0</v>
      </c>
      <c r="AL75" s="115">
        <v>0</v>
      </c>
      <c r="AM75" s="115">
        <f t="shared" si="3"/>
        <v>0</v>
      </c>
      <c r="AN75" s="116">
        <v>0</v>
      </c>
      <c r="AO75" s="116">
        <v>0</v>
      </c>
      <c r="AP75" s="115" t="e">
        <f t="shared" si="4"/>
        <v>#DIV/0!</v>
      </c>
      <c r="AQ75" s="115">
        <v>0</v>
      </c>
      <c r="AR75" s="115">
        <v>0</v>
      </c>
      <c r="AS75" s="115">
        <v>0</v>
      </c>
      <c r="AT75" s="115">
        <v>0</v>
      </c>
      <c r="AU75" s="115">
        <v>0</v>
      </c>
      <c r="AV75" s="115">
        <v>0</v>
      </c>
      <c r="AW75" s="115">
        <f t="shared" si="5"/>
        <v>0</v>
      </c>
      <c r="AX75" s="116">
        <v>0</v>
      </c>
      <c r="AY75" s="116">
        <v>0</v>
      </c>
      <c r="AZ75" s="115" t="e">
        <f t="shared" si="6"/>
        <v>#DIV/0!</v>
      </c>
      <c r="BA75" s="115">
        <v>0</v>
      </c>
      <c r="BB75" s="115">
        <v>0</v>
      </c>
      <c r="BC75" s="115">
        <v>0</v>
      </c>
      <c r="BD75" s="115">
        <v>0</v>
      </c>
      <c r="BE75" s="115">
        <v>0</v>
      </c>
      <c r="BF75" s="115">
        <v>0</v>
      </c>
      <c r="BG75" s="115">
        <f t="shared" si="7"/>
        <v>0</v>
      </c>
      <c r="BH75" s="117">
        <f t="shared" si="8"/>
        <v>0</v>
      </c>
      <c r="BI75" s="118">
        <f t="shared" ref="BI75:BJ75" si="81">(T75+AD75+AN75+AX75)</f>
        <v>0</v>
      </c>
      <c r="BJ75" s="118">
        <f t="shared" si="81"/>
        <v>0</v>
      </c>
      <c r="BK75" s="117" t="e">
        <f t="shared" si="10"/>
        <v>#DIV/0!</v>
      </c>
      <c r="BL75" s="102"/>
      <c r="BM75" s="102"/>
      <c r="BN75" s="102"/>
      <c r="BO75" s="102"/>
      <c r="BP75" s="102"/>
      <c r="BQ75" s="102"/>
      <c r="BR75" s="102"/>
      <c r="BS75" s="102"/>
      <c r="BT75" s="102"/>
      <c r="BU75" s="102"/>
      <c r="BV75" s="102"/>
      <c r="BW75" s="102"/>
      <c r="BX75" s="102"/>
      <c r="BY75" s="102"/>
      <c r="BZ75" s="119"/>
      <c r="CA75" s="119"/>
      <c r="CB75" s="119"/>
      <c r="CC75" s="119"/>
      <c r="CD75" s="119"/>
      <c r="CE75" s="119"/>
    </row>
    <row r="76" spans="1:83" ht="15.75" customHeight="1" x14ac:dyDescent="0.25">
      <c r="A76" s="112" t="s">
        <v>47</v>
      </c>
      <c r="B76" s="112" t="s">
        <v>132</v>
      </c>
      <c r="C76" s="112" t="s">
        <v>140</v>
      </c>
      <c r="D76" s="112"/>
      <c r="E76" s="112"/>
      <c r="F76" s="112"/>
      <c r="G76" s="112"/>
      <c r="H76" s="112"/>
      <c r="I76" s="112"/>
      <c r="J76" s="112"/>
      <c r="K76" s="112"/>
      <c r="L76" s="112"/>
      <c r="M76" s="112"/>
      <c r="N76" s="113"/>
      <c r="O76" s="112"/>
      <c r="P76" s="112"/>
      <c r="Q76" s="112"/>
      <c r="R76" s="112"/>
      <c r="S76" s="112"/>
      <c r="T76" s="114">
        <v>0</v>
      </c>
      <c r="U76" s="114">
        <v>0</v>
      </c>
      <c r="V76" s="115" t="e">
        <f t="shared" si="0"/>
        <v>#DIV/0!</v>
      </c>
      <c r="W76" s="115">
        <v>0</v>
      </c>
      <c r="X76" s="115">
        <v>0</v>
      </c>
      <c r="Y76" s="115">
        <v>0</v>
      </c>
      <c r="Z76" s="115">
        <v>0</v>
      </c>
      <c r="AA76" s="115">
        <v>0</v>
      </c>
      <c r="AB76" s="115">
        <v>0</v>
      </c>
      <c r="AC76" s="115">
        <f t="shared" si="1"/>
        <v>0</v>
      </c>
      <c r="AD76" s="116">
        <v>0</v>
      </c>
      <c r="AE76" s="116">
        <v>0</v>
      </c>
      <c r="AF76" s="115" t="e">
        <f t="shared" si="2"/>
        <v>#DIV/0!</v>
      </c>
      <c r="AG76" s="115">
        <v>0</v>
      </c>
      <c r="AH76" s="115">
        <v>0</v>
      </c>
      <c r="AI76" s="115">
        <v>0</v>
      </c>
      <c r="AJ76" s="115">
        <v>0</v>
      </c>
      <c r="AK76" s="115">
        <v>0</v>
      </c>
      <c r="AL76" s="115">
        <v>0</v>
      </c>
      <c r="AM76" s="115">
        <f t="shared" si="3"/>
        <v>0</v>
      </c>
      <c r="AN76" s="116">
        <v>0</v>
      </c>
      <c r="AO76" s="116">
        <v>0</v>
      </c>
      <c r="AP76" s="115" t="e">
        <f t="shared" si="4"/>
        <v>#DIV/0!</v>
      </c>
      <c r="AQ76" s="115">
        <v>0</v>
      </c>
      <c r="AR76" s="115">
        <v>0</v>
      </c>
      <c r="AS76" s="115">
        <v>0</v>
      </c>
      <c r="AT76" s="115">
        <v>0</v>
      </c>
      <c r="AU76" s="115">
        <v>0</v>
      </c>
      <c r="AV76" s="115">
        <v>0</v>
      </c>
      <c r="AW76" s="115">
        <f t="shared" si="5"/>
        <v>0</v>
      </c>
      <c r="AX76" s="116">
        <v>0</v>
      </c>
      <c r="AY76" s="116">
        <v>0</v>
      </c>
      <c r="AZ76" s="115" t="e">
        <f t="shared" si="6"/>
        <v>#DIV/0!</v>
      </c>
      <c r="BA76" s="115">
        <v>0</v>
      </c>
      <c r="BB76" s="115">
        <v>0</v>
      </c>
      <c r="BC76" s="115">
        <v>0</v>
      </c>
      <c r="BD76" s="115">
        <v>0</v>
      </c>
      <c r="BE76" s="115">
        <v>0</v>
      </c>
      <c r="BF76" s="115">
        <v>0</v>
      </c>
      <c r="BG76" s="115">
        <f t="shared" si="7"/>
        <v>0</v>
      </c>
      <c r="BH76" s="117">
        <f t="shared" si="8"/>
        <v>0</v>
      </c>
      <c r="BI76" s="118">
        <f t="shared" ref="BI76:BJ76" si="82">(T76+AD76+AN76+AX76)</f>
        <v>0</v>
      </c>
      <c r="BJ76" s="118">
        <f t="shared" si="82"/>
        <v>0</v>
      </c>
      <c r="BK76" s="117" t="e">
        <f t="shared" si="10"/>
        <v>#DIV/0!</v>
      </c>
      <c r="BL76" s="102"/>
      <c r="BM76" s="102"/>
      <c r="BN76" s="102"/>
      <c r="BO76" s="102"/>
      <c r="BP76" s="102"/>
      <c r="BQ76" s="102"/>
      <c r="BR76" s="102"/>
      <c r="BS76" s="102"/>
      <c r="BT76" s="102"/>
      <c r="BU76" s="102"/>
      <c r="BV76" s="102"/>
      <c r="BW76" s="102"/>
      <c r="BX76" s="102"/>
      <c r="BY76" s="102"/>
      <c r="BZ76" s="119"/>
      <c r="CA76" s="119"/>
      <c r="CB76" s="119"/>
      <c r="CC76" s="119"/>
      <c r="CD76" s="119"/>
      <c r="CE76" s="119"/>
    </row>
    <row r="77" spans="1:83" ht="15.75" customHeight="1" x14ac:dyDescent="0.25">
      <c r="A77" s="112" t="s">
        <v>47</v>
      </c>
      <c r="B77" s="112" t="s">
        <v>141</v>
      </c>
      <c r="C77" s="112" t="s">
        <v>142</v>
      </c>
      <c r="D77" s="112"/>
      <c r="E77" s="112"/>
      <c r="F77" s="112"/>
      <c r="G77" s="112"/>
      <c r="H77" s="112"/>
      <c r="I77" s="112"/>
      <c r="J77" s="112"/>
      <c r="K77" s="112"/>
      <c r="L77" s="112"/>
      <c r="M77" s="112"/>
      <c r="N77" s="113"/>
      <c r="O77" s="112"/>
      <c r="P77" s="112"/>
      <c r="Q77" s="112"/>
      <c r="R77" s="112"/>
      <c r="S77" s="112"/>
      <c r="T77" s="114">
        <v>0</v>
      </c>
      <c r="U77" s="114">
        <v>0</v>
      </c>
      <c r="V77" s="115" t="e">
        <f t="shared" si="0"/>
        <v>#DIV/0!</v>
      </c>
      <c r="W77" s="115">
        <v>0</v>
      </c>
      <c r="X77" s="115">
        <v>0</v>
      </c>
      <c r="Y77" s="115">
        <v>0</v>
      </c>
      <c r="Z77" s="115">
        <v>0</v>
      </c>
      <c r="AA77" s="115">
        <v>0</v>
      </c>
      <c r="AB77" s="115">
        <v>0</v>
      </c>
      <c r="AC77" s="115">
        <f t="shared" si="1"/>
        <v>0</v>
      </c>
      <c r="AD77" s="116">
        <v>0</v>
      </c>
      <c r="AE77" s="116">
        <v>0</v>
      </c>
      <c r="AF77" s="115" t="e">
        <f t="shared" si="2"/>
        <v>#DIV/0!</v>
      </c>
      <c r="AG77" s="115">
        <v>0</v>
      </c>
      <c r="AH77" s="115">
        <v>0</v>
      </c>
      <c r="AI77" s="115">
        <v>0</v>
      </c>
      <c r="AJ77" s="115">
        <v>0</v>
      </c>
      <c r="AK77" s="115">
        <v>0</v>
      </c>
      <c r="AL77" s="115">
        <v>0</v>
      </c>
      <c r="AM77" s="115">
        <f t="shared" si="3"/>
        <v>0</v>
      </c>
      <c r="AN77" s="116">
        <v>0</v>
      </c>
      <c r="AO77" s="116">
        <v>0</v>
      </c>
      <c r="AP77" s="115" t="e">
        <f t="shared" si="4"/>
        <v>#DIV/0!</v>
      </c>
      <c r="AQ77" s="115">
        <v>0</v>
      </c>
      <c r="AR77" s="115">
        <v>0</v>
      </c>
      <c r="AS77" s="115">
        <v>0</v>
      </c>
      <c r="AT77" s="115">
        <v>0</v>
      </c>
      <c r="AU77" s="115">
        <v>0</v>
      </c>
      <c r="AV77" s="115">
        <v>0</v>
      </c>
      <c r="AW77" s="115">
        <f t="shared" si="5"/>
        <v>0</v>
      </c>
      <c r="AX77" s="116">
        <v>0</v>
      </c>
      <c r="AY77" s="116">
        <v>0</v>
      </c>
      <c r="AZ77" s="115" t="e">
        <f t="shared" si="6"/>
        <v>#DIV/0!</v>
      </c>
      <c r="BA77" s="115">
        <v>0</v>
      </c>
      <c r="BB77" s="115">
        <v>0</v>
      </c>
      <c r="BC77" s="115">
        <v>0</v>
      </c>
      <c r="BD77" s="115">
        <v>0</v>
      </c>
      <c r="BE77" s="115">
        <v>0</v>
      </c>
      <c r="BF77" s="115">
        <v>0</v>
      </c>
      <c r="BG77" s="115">
        <f t="shared" si="7"/>
        <v>0</v>
      </c>
      <c r="BH77" s="117">
        <f t="shared" si="8"/>
        <v>0</v>
      </c>
      <c r="BI77" s="118">
        <f t="shared" ref="BI77:BJ77" si="83">(T77+AD77+AN77+AX77)</f>
        <v>0</v>
      </c>
      <c r="BJ77" s="118">
        <f t="shared" si="83"/>
        <v>0</v>
      </c>
      <c r="BK77" s="117" t="e">
        <f t="shared" si="10"/>
        <v>#DIV/0!</v>
      </c>
      <c r="BL77" s="102"/>
      <c r="BM77" s="102"/>
      <c r="BN77" s="102"/>
      <c r="BO77" s="102"/>
      <c r="BP77" s="102"/>
      <c r="BQ77" s="102"/>
      <c r="BR77" s="102"/>
      <c r="BS77" s="102"/>
      <c r="BT77" s="102"/>
      <c r="BU77" s="102"/>
      <c r="BV77" s="102"/>
      <c r="BW77" s="102"/>
      <c r="BX77" s="102"/>
      <c r="BY77" s="102"/>
      <c r="BZ77" s="119"/>
      <c r="CA77" s="119"/>
      <c r="CB77" s="119"/>
      <c r="CC77" s="119"/>
      <c r="CD77" s="119"/>
      <c r="CE77" s="119"/>
    </row>
    <row r="78" spans="1:83" ht="15.75" customHeight="1" x14ac:dyDescent="0.25">
      <c r="A78" s="112" t="s">
        <v>47</v>
      </c>
      <c r="B78" s="112" t="s">
        <v>141</v>
      </c>
      <c r="C78" s="112" t="s">
        <v>141</v>
      </c>
      <c r="D78" s="112"/>
      <c r="E78" s="112"/>
      <c r="F78" s="112"/>
      <c r="G78" s="112"/>
      <c r="H78" s="112"/>
      <c r="I78" s="112"/>
      <c r="J78" s="112"/>
      <c r="K78" s="112"/>
      <c r="L78" s="112"/>
      <c r="M78" s="112"/>
      <c r="N78" s="113"/>
      <c r="O78" s="112"/>
      <c r="P78" s="112"/>
      <c r="Q78" s="112"/>
      <c r="R78" s="112"/>
      <c r="S78" s="112"/>
      <c r="T78" s="114">
        <v>0</v>
      </c>
      <c r="U78" s="114">
        <v>0</v>
      </c>
      <c r="V78" s="115" t="e">
        <f t="shared" si="0"/>
        <v>#DIV/0!</v>
      </c>
      <c r="W78" s="115">
        <v>0</v>
      </c>
      <c r="X78" s="115">
        <v>0</v>
      </c>
      <c r="Y78" s="115">
        <v>0</v>
      </c>
      <c r="Z78" s="115">
        <v>0</v>
      </c>
      <c r="AA78" s="115">
        <v>0</v>
      </c>
      <c r="AB78" s="115">
        <v>0</v>
      </c>
      <c r="AC78" s="115">
        <f t="shared" si="1"/>
        <v>0</v>
      </c>
      <c r="AD78" s="116">
        <v>0</v>
      </c>
      <c r="AE78" s="116">
        <v>0</v>
      </c>
      <c r="AF78" s="115" t="e">
        <f t="shared" si="2"/>
        <v>#DIV/0!</v>
      </c>
      <c r="AG78" s="115">
        <v>0</v>
      </c>
      <c r="AH78" s="115">
        <v>0</v>
      </c>
      <c r="AI78" s="115">
        <v>0</v>
      </c>
      <c r="AJ78" s="115">
        <v>0</v>
      </c>
      <c r="AK78" s="115">
        <v>0</v>
      </c>
      <c r="AL78" s="115">
        <v>0</v>
      </c>
      <c r="AM78" s="115">
        <f t="shared" si="3"/>
        <v>0</v>
      </c>
      <c r="AN78" s="116">
        <v>0</v>
      </c>
      <c r="AO78" s="116">
        <v>0</v>
      </c>
      <c r="AP78" s="115" t="e">
        <f t="shared" si="4"/>
        <v>#DIV/0!</v>
      </c>
      <c r="AQ78" s="115">
        <v>0</v>
      </c>
      <c r="AR78" s="115">
        <v>0</v>
      </c>
      <c r="AS78" s="115">
        <v>0</v>
      </c>
      <c r="AT78" s="115">
        <v>0</v>
      </c>
      <c r="AU78" s="115">
        <v>0</v>
      </c>
      <c r="AV78" s="115">
        <v>0</v>
      </c>
      <c r="AW78" s="115">
        <f t="shared" si="5"/>
        <v>0</v>
      </c>
      <c r="AX78" s="116">
        <v>0</v>
      </c>
      <c r="AY78" s="116">
        <v>0</v>
      </c>
      <c r="AZ78" s="115" t="e">
        <f t="shared" si="6"/>
        <v>#DIV/0!</v>
      </c>
      <c r="BA78" s="115">
        <v>0</v>
      </c>
      <c r="BB78" s="115">
        <v>0</v>
      </c>
      <c r="BC78" s="115">
        <v>0</v>
      </c>
      <c r="BD78" s="115">
        <v>0</v>
      </c>
      <c r="BE78" s="115">
        <v>0</v>
      </c>
      <c r="BF78" s="115">
        <v>0</v>
      </c>
      <c r="BG78" s="115">
        <f t="shared" si="7"/>
        <v>0</v>
      </c>
      <c r="BH78" s="117">
        <f t="shared" si="8"/>
        <v>0</v>
      </c>
      <c r="BI78" s="118">
        <f t="shared" ref="BI78:BJ78" si="84">(T78+AD78+AN78+AX78)</f>
        <v>0</v>
      </c>
      <c r="BJ78" s="118">
        <f t="shared" si="84"/>
        <v>0</v>
      </c>
      <c r="BK78" s="117" t="e">
        <f t="shared" si="10"/>
        <v>#DIV/0!</v>
      </c>
      <c r="BL78" s="102"/>
      <c r="BM78" s="102"/>
      <c r="BN78" s="102"/>
      <c r="BO78" s="102"/>
      <c r="BP78" s="102"/>
      <c r="BQ78" s="102"/>
      <c r="BR78" s="102"/>
      <c r="BS78" s="102"/>
      <c r="BT78" s="102"/>
      <c r="BU78" s="102"/>
      <c r="BV78" s="102"/>
      <c r="BW78" s="102"/>
      <c r="BX78" s="102"/>
      <c r="BY78" s="102"/>
      <c r="BZ78" s="119"/>
      <c r="CA78" s="119"/>
      <c r="CB78" s="119"/>
      <c r="CC78" s="119"/>
      <c r="CD78" s="119"/>
      <c r="CE78" s="119"/>
    </row>
    <row r="79" spans="1:83" ht="15.75" customHeight="1" x14ac:dyDescent="0.25">
      <c r="A79" s="112" t="s">
        <v>47</v>
      </c>
      <c r="B79" s="112" t="s">
        <v>143</v>
      </c>
      <c r="C79" s="112" t="s">
        <v>324</v>
      </c>
      <c r="D79" s="113" t="str">
        <f>'Instrumento CIDEA'!D303</f>
        <v>JHON ALEJANDRO OTÁLORA BOGOTÁ</v>
      </c>
      <c r="E79" s="113">
        <f>'Instrumento CIDEA'!E303</f>
        <v>3183382382</v>
      </c>
      <c r="F79" s="120" t="str">
        <f>'Instrumento CIDEA'!F303</f>
        <v>jotalorab@car.gov.co</v>
      </c>
      <c r="G79" s="113" t="str">
        <f>'Instrumento CIDEA'!G303</f>
        <v>BYRON ARTURO ROSERO CANAMEJOY</v>
      </c>
      <c r="H79" s="112">
        <f>'Instrumento CIDEA'!H303</f>
        <v>3003860993</v>
      </c>
      <c r="I79" s="121" t="str">
        <f>'Instrumento CIDEA'!I303</f>
        <v>broseroc@car.gov.co</v>
      </c>
      <c r="J79" s="113" t="str">
        <f>'Instrumento CIDEA'!J303</f>
        <v>SNEIDER CRISTOBAL VILLAMIL RAMÍREZ</v>
      </c>
      <c r="K79" s="112">
        <f>'Instrumento CIDEA'!K303</f>
        <v>3114620952</v>
      </c>
      <c r="L79" s="120" t="str">
        <f>'Instrumento CIDEA'!L303</f>
        <v>secretariadeagricultura@arbelaez-cundinamarca.gov.co</v>
      </c>
      <c r="M79" s="112"/>
      <c r="N79" s="113"/>
      <c r="O79" s="112"/>
      <c r="P79" s="112"/>
      <c r="Q79" s="112"/>
      <c r="R79" s="112"/>
      <c r="S79" s="112"/>
      <c r="T79" s="114">
        <v>0</v>
      </c>
      <c r="U79" s="114">
        <v>0</v>
      </c>
      <c r="V79" s="115" t="e">
        <f t="shared" si="0"/>
        <v>#DIV/0!</v>
      </c>
      <c r="W79" s="115">
        <v>0</v>
      </c>
      <c r="X79" s="115">
        <v>0</v>
      </c>
      <c r="Y79" s="115">
        <v>0</v>
      </c>
      <c r="Z79" s="115">
        <v>0</v>
      </c>
      <c r="AA79" s="115">
        <v>0</v>
      </c>
      <c r="AB79" s="115">
        <v>0</v>
      </c>
      <c r="AC79" s="115">
        <f t="shared" si="1"/>
        <v>0</v>
      </c>
      <c r="AD79" s="116">
        <v>0</v>
      </c>
      <c r="AE79" s="116">
        <v>0</v>
      </c>
      <c r="AF79" s="115" t="e">
        <f t="shared" si="2"/>
        <v>#DIV/0!</v>
      </c>
      <c r="AG79" s="115">
        <v>0</v>
      </c>
      <c r="AH79" s="115">
        <v>0</v>
      </c>
      <c r="AI79" s="115">
        <v>0</v>
      </c>
      <c r="AJ79" s="115">
        <v>0</v>
      </c>
      <c r="AK79" s="115">
        <v>0</v>
      </c>
      <c r="AL79" s="115">
        <v>0</v>
      </c>
      <c r="AM79" s="115">
        <f t="shared" si="3"/>
        <v>0</v>
      </c>
      <c r="AN79" s="116">
        <v>0</v>
      </c>
      <c r="AO79" s="116">
        <v>0</v>
      </c>
      <c r="AP79" s="115" t="e">
        <f t="shared" si="4"/>
        <v>#DIV/0!</v>
      </c>
      <c r="AQ79" s="115">
        <v>0</v>
      </c>
      <c r="AR79" s="115">
        <v>0</v>
      </c>
      <c r="AS79" s="115">
        <v>0</v>
      </c>
      <c r="AT79" s="115">
        <v>0</v>
      </c>
      <c r="AU79" s="115">
        <v>0</v>
      </c>
      <c r="AV79" s="115">
        <v>0</v>
      </c>
      <c r="AW79" s="115">
        <f t="shared" si="5"/>
        <v>0</v>
      </c>
      <c r="AX79" s="116">
        <v>0</v>
      </c>
      <c r="AY79" s="116">
        <v>0</v>
      </c>
      <c r="AZ79" s="115" t="e">
        <f t="shared" si="6"/>
        <v>#DIV/0!</v>
      </c>
      <c r="BA79" s="115">
        <v>0</v>
      </c>
      <c r="BB79" s="115">
        <v>0</v>
      </c>
      <c r="BC79" s="115">
        <v>0</v>
      </c>
      <c r="BD79" s="115">
        <v>0</v>
      </c>
      <c r="BE79" s="115">
        <v>0</v>
      </c>
      <c r="BF79" s="115">
        <v>0</v>
      </c>
      <c r="BG79" s="115">
        <f t="shared" si="7"/>
        <v>0</v>
      </c>
      <c r="BH79" s="117">
        <f t="shared" si="8"/>
        <v>0</v>
      </c>
      <c r="BI79" s="118">
        <f t="shared" ref="BI79:BJ79" si="85">(T79+AD79+AN79+AX79)</f>
        <v>0</v>
      </c>
      <c r="BJ79" s="118">
        <f t="shared" si="85"/>
        <v>0</v>
      </c>
      <c r="BK79" s="117" t="e">
        <f t="shared" si="10"/>
        <v>#DIV/0!</v>
      </c>
      <c r="BL79" s="102"/>
      <c r="BM79" s="102"/>
      <c r="BN79" s="102"/>
      <c r="BO79" s="102"/>
      <c r="BP79" s="102"/>
      <c r="BQ79" s="102"/>
      <c r="BR79" s="102"/>
      <c r="BS79" s="102"/>
      <c r="BT79" s="102"/>
      <c r="BU79" s="102"/>
      <c r="BV79" s="102"/>
      <c r="BW79" s="102"/>
      <c r="BX79" s="102"/>
      <c r="BY79" s="102"/>
      <c r="BZ79" s="119"/>
      <c r="CA79" s="119"/>
      <c r="CB79" s="119"/>
      <c r="CC79" s="119"/>
      <c r="CD79" s="119"/>
      <c r="CE79" s="119"/>
    </row>
    <row r="80" spans="1:83" ht="15.75" customHeight="1" x14ac:dyDescent="0.25">
      <c r="A80" s="112" t="s">
        <v>47</v>
      </c>
      <c r="B80" s="112" t="s">
        <v>143</v>
      </c>
      <c r="C80" s="112" t="s">
        <v>149</v>
      </c>
      <c r="D80" s="112"/>
      <c r="E80" s="112"/>
      <c r="F80" s="112"/>
      <c r="G80" s="112"/>
      <c r="H80" s="112"/>
      <c r="I80" s="112"/>
      <c r="J80" s="112"/>
      <c r="K80" s="112"/>
      <c r="L80" s="112"/>
      <c r="M80" s="112"/>
      <c r="N80" s="113"/>
      <c r="O80" s="112"/>
      <c r="P80" s="112"/>
      <c r="Q80" s="112"/>
      <c r="R80" s="112"/>
      <c r="S80" s="112"/>
      <c r="T80" s="114">
        <v>0</v>
      </c>
      <c r="U80" s="114">
        <v>0</v>
      </c>
      <c r="V80" s="115" t="e">
        <f t="shared" si="0"/>
        <v>#DIV/0!</v>
      </c>
      <c r="W80" s="115">
        <v>0</v>
      </c>
      <c r="X80" s="115">
        <v>0</v>
      </c>
      <c r="Y80" s="115">
        <v>0</v>
      </c>
      <c r="Z80" s="115">
        <v>0</v>
      </c>
      <c r="AA80" s="115">
        <v>0</v>
      </c>
      <c r="AB80" s="115">
        <v>0</v>
      </c>
      <c r="AC80" s="115">
        <f t="shared" si="1"/>
        <v>0</v>
      </c>
      <c r="AD80" s="116">
        <v>0</v>
      </c>
      <c r="AE80" s="116">
        <v>0</v>
      </c>
      <c r="AF80" s="115" t="e">
        <f t="shared" si="2"/>
        <v>#DIV/0!</v>
      </c>
      <c r="AG80" s="115">
        <v>0</v>
      </c>
      <c r="AH80" s="115">
        <v>0</v>
      </c>
      <c r="AI80" s="115">
        <v>0</v>
      </c>
      <c r="AJ80" s="115">
        <v>0</v>
      </c>
      <c r="AK80" s="115">
        <v>0</v>
      </c>
      <c r="AL80" s="115">
        <v>0</v>
      </c>
      <c r="AM80" s="115">
        <f t="shared" si="3"/>
        <v>0</v>
      </c>
      <c r="AN80" s="116">
        <v>0</v>
      </c>
      <c r="AO80" s="116">
        <v>0</v>
      </c>
      <c r="AP80" s="115" t="e">
        <f t="shared" si="4"/>
        <v>#DIV/0!</v>
      </c>
      <c r="AQ80" s="115">
        <v>0</v>
      </c>
      <c r="AR80" s="115">
        <v>0</v>
      </c>
      <c r="AS80" s="115">
        <v>0</v>
      </c>
      <c r="AT80" s="115">
        <v>0</v>
      </c>
      <c r="AU80" s="115">
        <v>0</v>
      </c>
      <c r="AV80" s="115">
        <v>0</v>
      </c>
      <c r="AW80" s="115">
        <f t="shared" si="5"/>
        <v>0</v>
      </c>
      <c r="AX80" s="116">
        <v>0</v>
      </c>
      <c r="AY80" s="116">
        <v>0</v>
      </c>
      <c r="AZ80" s="115" t="e">
        <f t="shared" si="6"/>
        <v>#DIV/0!</v>
      </c>
      <c r="BA80" s="115">
        <v>0</v>
      </c>
      <c r="BB80" s="115">
        <v>0</v>
      </c>
      <c r="BC80" s="115">
        <v>0</v>
      </c>
      <c r="BD80" s="115">
        <v>0</v>
      </c>
      <c r="BE80" s="115">
        <v>0</v>
      </c>
      <c r="BF80" s="115">
        <v>0</v>
      </c>
      <c r="BG80" s="115">
        <f t="shared" si="7"/>
        <v>0</v>
      </c>
      <c r="BH80" s="117">
        <f t="shared" si="8"/>
        <v>0</v>
      </c>
      <c r="BI80" s="118">
        <f t="shared" ref="BI80:BJ80" si="86">(T80+AD80+AN80+AX80)</f>
        <v>0</v>
      </c>
      <c r="BJ80" s="118">
        <f t="shared" si="86"/>
        <v>0</v>
      </c>
      <c r="BK80" s="117" t="e">
        <f t="shared" si="10"/>
        <v>#DIV/0!</v>
      </c>
      <c r="BL80" s="102"/>
      <c r="BM80" s="102"/>
      <c r="BN80" s="102"/>
      <c r="BO80" s="102"/>
      <c r="BP80" s="102"/>
      <c r="BQ80" s="102"/>
      <c r="BR80" s="102"/>
      <c r="BS80" s="102"/>
      <c r="BT80" s="102"/>
      <c r="BU80" s="102"/>
      <c r="BV80" s="102"/>
      <c r="BW80" s="102"/>
      <c r="BX80" s="102"/>
      <c r="BY80" s="102"/>
      <c r="BZ80" s="119"/>
      <c r="CA80" s="119"/>
      <c r="CB80" s="119"/>
      <c r="CC80" s="119"/>
      <c r="CD80" s="119"/>
      <c r="CE80" s="119"/>
    </row>
    <row r="81" spans="1:83" ht="15.75" customHeight="1" x14ac:dyDescent="0.25">
      <c r="A81" s="112" t="s">
        <v>47</v>
      </c>
      <c r="B81" s="112" t="s">
        <v>143</v>
      </c>
      <c r="C81" s="112" t="s">
        <v>150</v>
      </c>
      <c r="D81" s="112"/>
      <c r="E81" s="112"/>
      <c r="F81" s="112"/>
      <c r="G81" s="112"/>
      <c r="H81" s="112"/>
      <c r="I81" s="112"/>
      <c r="J81" s="112"/>
      <c r="K81" s="112"/>
      <c r="L81" s="112"/>
      <c r="M81" s="112"/>
      <c r="N81" s="113"/>
      <c r="O81" s="112"/>
      <c r="P81" s="112"/>
      <c r="Q81" s="112"/>
      <c r="R81" s="112"/>
      <c r="S81" s="112"/>
      <c r="T81" s="114">
        <v>0</v>
      </c>
      <c r="U81" s="114">
        <v>0</v>
      </c>
      <c r="V81" s="115" t="e">
        <f t="shared" si="0"/>
        <v>#DIV/0!</v>
      </c>
      <c r="W81" s="115">
        <v>0</v>
      </c>
      <c r="X81" s="115">
        <v>0</v>
      </c>
      <c r="Y81" s="115">
        <v>0</v>
      </c>
      <c r="Z81" s="115">
        <v>0</v>
      </c>
      <c r="AA81" s="115">
        <v>0</v>
      </c>
      <c r="AB81" s="115">
        <v>0</v>
      </c>
      <c r="AC81" s="115">
        <f t="shared" si="1"/>
        <v>0</v>
      </c>
      <c r="AD81" s="116">
        <v>0</v>
      </c>
      <c r="AE81" s="116">
        <v>0</v>
      </c>
      <c r="AF81" s="115" t="e">
        <f t="shared" si="2"/>
        <v>#DIV/0!</v>
      </c>
      <c r="AG81" s="115">
        <v>0</v>
      </c>
      <c r="AH81" s="115">
        <v>0</v>
      </c>
      <c r="AI81" s="115">
        <v>0</v>
      </c>
      <c r="AJ81" s="115">
        <v>0</v>
      </c>
      <c r="AK81" s="115">
        <v>0</v>
      </c>
      <c r="AL81" s="115">
        <v>0</v>
      </c>
      <c r="AM81" s="115">
        <f t="shared" si="3"/>
        <v>0</v>
      </c>
      <c r="AN81" s="116">
        <v>0</v>
      </c>
      <c r="AO81" s="116">
        <v>0</v>
      </c>
      <c r="AP81" s="115" t="e">
        <f t="shared" si="4"/>
        <v>#DIV/0!</v>
      </c>
      <c r="AQ81" s="115">
        <v>0</v>
      </c>
      <c r="AR81" s="115">
        <v>0</v>
      </c>
      <c r="AS81" s="115">
        <v>0</v>
      </c>
      <c r="AT81" s="115">
        <v>0</v>
      </c>
      <c r="AU81" s="115">
        <v>0</v>
      </c>
      <c r="AV81" s="115">
        <v>0</v>
      </c>
      <c r="AW81" s="115">
        <f t="shared" si="5"/>
        <v>0</v>
      </c>
      <c r="AX81" s="116">
        <v>0</v>
      </c>
      <c r="AY81" s="116">
        <v>0</v>
      </c>
      <c r="AZ81" s="115" t="e">
        <f t="shared" si="6"/>
        <v>#DIV/0!</v>
      </c>
      <c r="BA81" s="115">
        <v>0</v>
      </c>
      <c r="BB81" s="115">
        <v>0</v>
      </c>
      <c r="BC81" s="115">
        <v>0</v>
      </c>
      <c r="BD81" s="115">
        <v>0</v>
      </c>
      <c r="BE81" s="115">
        <v>0</v>
      </c>
      <c r="BF81" s="115">
        <v>0</v>
      </c>
      <c r="BG81" s="115">
        <f t="shared" si="7"/>
        <v>0</v>
      </c>
      <c r="BH81" s="117">
        <f t="shared" si="8"/>
        <v>0</v>
      </c>
      <c r="BI81" s="118">
        <f t="shared" ref="BI81:BJ81" si="87">(T81+AD81+AN81+AX81)</f>
        <v>0</v>
      </c>
      <c r="BJ81" s="118">
        <f t="shared" si="87"/>
        <v>0</v>
      </c>
      <c r="BK81" s="117" t="e">
        <f t="shared" si="10"/>
        <v>#DIV/0!</v>
      </c>
      <c r="BL81" s="102"/>
      <c r="BM81" s="102"/>
      <c r="BN81" s="102"/>
      <c r="BO81" s="102"/>
      <c r="BP81" s="102"/>
      <c r="BQ81" s="102"/>
      <c r="BR81" s="102"/>
      <c r="BS81" s="102"/>
      <c r="BT81" s="102"/>
      <c r="BU81" s="102"/>
      <c r="BV81" s="102"/>
      <c r="BW81" s="102"/>
      <c r="BX81" s="102"/>
      <c r="BY81" s="102"/>
      <c r="BZ81" s="119"/>
      <c r="CA81" s="119"/>
      <c r="CB81" s="119"/>
      <c r="CC81" s="119"/>
      <c r="CD81" s="119"/>
      <c r="CE81" s="119"/>
    </row>
    <row r="82" spans="1:83" ht="15.75" customHeight="1" x14ac:dyDescent="0.25">
      <c r="A82" s="112" t="s">
        <v>47</v>
      </c>
      <c r="B82" s="112" t="s">
        <v>143</v>
      </c>
      <c r="C82" s="112" t="s">
        <v>151</v>
      </c>
      <c r="D82" s="112" t="str">
        <f>'Instrumento CIDEA'!D315</f>
        <v>JHON ALEJANDRO OTÁLORA BOGOTÁ</v>
      </c>
      <c r="E82" s="112">
        <f>'Instrumento CIDEA'!E315</f>
        <v>3183382382</v>
      </c>
      <c r="F82" s="122" t="str">
        <f>'Instrumento CIDEA'!F315</f>
        <v>jotalorab@car.gov.co</v>
      </c>
      <c r="G82" s="113" t="str">
        <f>'Instrumento CIDEA'!G315</f>
        <v>BYRON ARTURO ROSERO CANAMEJOY</v>
      </c>
      <c r="H82" s="112">
        <f>'Instrumento CIDEA'!H315</f>
        <v>3003860993</v>
      </c>
      <c r="I82" s="122" t="str">
        <f>'Instrumento CIDEA'!I315</f>
        <v>broseroc@car.gov.co</v>
      </c>
      <c r="J82" s="113" t="str">
        <f>'Instrumento CIDEA'!J315</f>
        <v>WILLIAM RODOLFO TORRES QUINTERO</v>
      </c>
      <c r="K82" s="112">
        <f>'Instrumento CIDEA'!K315</f>
        <v>3112555438</v>
      </c>
      <c r="L82" s="123" t="str">
        <f>'Instrumento CIDEA'!L315</f>
        <v>secretariadecompetitividad@granada-cundinamarca.gov.co</v>
      </c>
      <c r="M82" s="112"/>
      <c r="N82" s="113"/>
      <c r="O82" s="112"/>
      <c r="P82" s="112"/>
      <c r="Q82" s="112"/>
      <c r="R82" s="112"/>
      <c r="S82" s="112"/>
      <c r="T82" s="114">
        <v>0</v>
      </c>
      <c r="U82" s="114">
        <v>0</v>
      </c>
      <c r="V82" s="115" t="e">
        <f t="shared" si="0"/>
        <v>#DIV/0!</v>
      </c>
      <c r="W82" s="115">
        <v>0</v>
      </c>
      <c r="X82" s="115">
        <v>0</v>
      </c>
      <c r="Y82" s="115">
        <v>0</v>
      </c>
      <c r="Z82" s="115">
        <v>0</v>
      </c>
      <c r="AA82" s="115">
        <v>0</v>
      </c>
      <c r="AB82" s="115">
        <v>0</v>
      </c>
      <c r="AC82" s="115">
        <f t="shared" si="1"/>
        <v>0</v>
      </c>
      <c r="AD82" s="116">
        <v>0</v>
      </c>
      <c r="AE82" s="116">
        <v>0</v>
      </c>
      <c r="AF82" s="115" t="e">
        <f t="shared" si="2"/>
        <v>#DIV/0!</v>
      </c>
      <c r="AG82" s="115">
        <v>0</v>
      </c>
      <c r="AH82" s="115">
        <v>0</v>
      </c>
      <c r="AI82" s="115">
        <v>0</v>
      </c>
      <c r="AJ82" s="115">
        <v>0</v>
      </c>
      <c r="AK82" s="115">
        <v>0</v>
      </c>
      <c r="AL82" s="115">
        <v>0</v>
      </c>
      <c r="AM82" s="115">
        <f t="shared" si="3"/>
        <v>0</v>
      </c>
      <c r="AN82" s="116">
        <v>0</v>
      </c>
      <c r="AO82" s="116">
        <v>0</v>
      </c>
      <c r="AP82" s="115" t="e">
        <f t="shared" si="4"/>
        <v>#DIV/0!</v>
      </c>
      <c r="AQ82" s="115">
        <v>0</v>
      </c>
      <c r="AR82" s="115">
        <v>0</v>
      </c>
      <c r="AS82" s="115">
        <v>0</v>
      </c>
      <c r="AT82" s="115">
        <v>0</v>
      </c>
      <c r="AU82" s="115">
        <v>0</v>
      </c>
      <c r="AV82" s="115">
        <v>0</v>
      </c>
      <c r="AW82" s="115">
        <f t="shared" si="5"/>
        <v>0</v>
      </c>
      <c r="AX82" s="116">
        <v>0</v>
      </c>
      <c r="AY82" s="116">
        <v>0</v>
      </c>
      <c r="AZ82" s="115" t="e">
        <f t="shared" si="6"/>
        <v>#DIV/0!</v>
      </c>
      <c r="BA82" s="115">
        <v>0</v>
      </c>
      <c r="BB82" s="115">
        <v>0</v>
      </c>
      <c r="BC82" s="115">
        <v>0</v>
      </c>
      <c r="BD82" s="115">
        <v>0</v>
      </c>
      <c r="BE82" s="115">
        <v>0</v>
      </c>
      <c r="BF82" s="115">
        <v>0</v>
      </c>
      <c r="BG82" s="115">
        <f t="shared" si="7"/>
        <v>0</v>
      </c>
      <c r="BH82" s="117">
        <f t="shared" si="8"/>
        <v>0</v>
      </c>
      <c r="BI82" s="118">
        <f t="shared" ref="BI82:BJ82" si="88">(T82+AD82+AN82+AX82)</f>
        <v>0</v>
      </c>
      <c r="BJ82" s="118">
        <f t="shared" si="88"/>
        <v>0</v>
      </c>
      <c r="BK82" s="117" t="e">
        <f t="shared" si="10"/>
        <v>#DIV/0!</v>
      </c>
      <c r="BL82" s="102"/>
      <c r="BM82" s="102"/>
      <c r="BN82" s="102"/>
      <c r="BO82" s="102"/>
      <c r="BP82" s="102"/>
      <c r="BQ82" s="102"/>
      <c r="BR82" s="102"/>
      <c r="BS82" s="102"/>
      <c r="BT82" s="102"/>
      <c r="BU82" s="102"/>
      <c r="BV82" s="102"/>
      <c r="BW82" s="102"/>
      <c r="BX82" s="102"/>
      <c r="BY82" s="102"/>
      <c r="BZ82" s="119"/>
      <c r="CA82" s="119"/>
      <c r="CB82" s="119"/>
      <c r="CC82" s="119"/>
      <c r="CD82" s="119"/>
      <c r="CE82" s="119"/>
    </row>
    <row r="83" spans="1:83" ht="15.75" customHeight="1" x14ac:dyDescent="0.25">
      <c r="A83" s="112" t="s">
        <v>47</v>
      </c>
      <c r="B83" s="112" t="s">
        <v>143</v>
      </c>
      <c r="C83" s="112" t="s">
        <v>154</v>
      </c>
      <c r="D83" s="112"/>
      <c r="E83" s="112"/>
      <c r="F83" s="112"/>
      <c r="G83" s="112"/>
      <c r="H83" s="112"/>
      <c r="I83" s="112"/>
      <c r="J83" s="112"/>
      <c r="K83" s="112"/>
      <c r="L83" s="112"/>
      <c r="M83" s="112"/>
      <c r="N83" s="113"/>
      <c r="O83" s="112"/>
      <c r="P83" s="112"/>
      <c r="Q83" s="112"/>
      <c r="R83" s="112"/>
      <c r="S83" s="112"/>
      <c r="T83" s="114">
        <v>0</v>
      </c>
      <c r="U83" s="114">
        <v>0</v>
      </c>
      <c r="V83" s="115" t="e">
        <f t="shared" si="0"/>
        <v>#DIV/0!</v>
      </c>
      <c r="W83" s="115">
        <v>0</v>
      </c>
      <c r="X83" s="115">
        <v>0</v>
      </c>
      <c r="Y83" s="115">
        <v>0</v>
      </c>
      <c r="Z83" s="115">
        <v>0</v>
      </c>
      <c r="AA83" s="115">
        <v>0</v>
      </c>
      <c r="AB83" s="115">
        <v>0</v>
      </c>
      <c r="AC83" s="115">
        <f t="shared" si="1"/>
        <v>0</v>
      </c>
      <c r="AD83" s="116">
        <v>0</v>
      </c>
      <c r="AE83" s="116">
        <v>0</v>
      </c>
      <c r="AF83" s="115" t="e">
        <f t="shared" si="2"/>
        <v>#DIV/0!</v>
      </c>
      <c r="AG83" s="115">
        <v>0</v>
      </c>
      <c r="AH83" s="115">
        <v>0</v>
      </c>
      <c r="AI83" s="115">
        <v>0</v>
      </c>
      <c r="AJ83" s="115">
        <v>0</v>
      </c>
      <c r="AK83" s="115">
        <v>0</v>
      </c>
      <c r="AL83" s="115">
        <v>0</v>
      </c>
      <c r="AM83" s="115">
        <f t="shared" si="3"/>
        <v>0</v>
      </c>
      <c r="AN83" s="116">
        <v>0</v>
      </c>
      <c r="AO83" s="116">
        <v>0</v>
      </c>
      <c r="AP83" s="115" t="e">
        <f t="shared" si="4"/>
        <v>#DIV/0!</v>
      </c>
      <c r="AQ83" s="115">
        <v>0</v>
      </c>
      <c r="AR83" s="115">
        <v>0</v>
      </c>
      <c r="AS83" s="115">
        <v>0</v>
      </c>
      <c r="AT83" s="115">
        <v>0</v>
      </c>
      <c r="AU83" s="115">
        <v>0</v>
      </c>
      <c r="AV83" s="115">
        <v>0</v>
      </c>
      <c r="AW83" s="115">
        <f t="shared" si="5"/>
        <v>0</v>
      </c>
      <c r="AX83" s="116">
        <v>0</v>
      </c>
      <c r="AY83" s="116">
        <v>0</v>
      </c>
      <c r="AZ83" s="115" t="e">
        <f t="shared" si="6"/>
        <v>#DIV/0!</v>
      </c>
      <c r="BA83" s="115">
        <v>0</v>
      </c>
      <c r="BB83" s="115">
        <v>0</v>
      </c>
      <c r="BC83" s="115">
        <v>0</v>
      </c>
      <c r="BD83" s="115">
        <v>0</v>
      </c>
      <c r="BE83" s="115">
        <v>0</v>
      </c>
      <c r="BF83" s="115">
        <v>0</v>
      </c>
      <c r="BG83" s="115">
        <f t="shared" si="7"/>
        <v>0</v>
      </c>
      <c r="BH83" s="117">
        <f t="shared" si="8"/>
        <v>0</v>
      </c>
      <c r="BI83" s="118">
        <f t="shared" ref="BI83:BJ83" si="89">(T83+AD83+AN83+AX83)</f>
        <v>0</v>
      </c>
      <c r="BJ83" s="118">
        <f t="shared" si="89"/>
        <v>0</v>
      </c>
      <c r="BK83" s="117" t="e">
        <f t="shared" si="10"/>
        <v>#DIV/0!</v>
      </c>
      <c r="BL83" s="102"/>
      <c r="BM83" s="102"/>
      <c r="BN83" s="102"/>
      <c r="BO83" s="102"/>
      <c r="BP83" s="102"/>
      <c r="BQ83" s="102"/>
      <c r="BR83" s="102"/>
      <c r="BS83" s="102"/>
      <c r="BT83" s="102"/>
      <c r="BU83" s="102"/>
      <c r="BV83" s="102"/>
      <c r="BW83" s="102"/>
      <c r="BX83" s="102"/>
      <c r="BY83" s="102"/>
      <c r="BZ83" s="119"/>
      <c r="CA83" s="119"/>
      <c r="CB83" s="119"/>
      <c r="CC83" s="119"/>
      <c r="CD83" s="119"/>
      <c r="CE83" s="119"/>
    </row>
    <row r="84" spans="1:83" ht="15.75" customHeight="1" x14ac:dyDescent="0.25">
      <c r="A84" s="112" t="s">
        <v>47</v>
      </c>
      <c r="B84" s="112" t="s">
        <v>143</v>
      </c>
      <c r="C84" s="112" t="s">
        <v>155</v>
      </c>
      <c r="D84" s="112"/>
      <c r="E84" s="112"/>
      <c r="F84" s="112"/>
      <c r="G84" s="112"/>
      <c r="H84" s="112"/>
      <c r="I84" s="112"/>
      <c r="J84" s="112"/>
      <c r="K84" s="112"/>
      <c r="L84" s="112"/>
      <c r="M84" s="112"/>
      <c r="N84" s="113"/>
      <c r="O84" s="112"/>
      <c r="P84" s="112"/>
      <c r="Q84" s="112"/>
      <c r="R84" s="112"/>
      <c r="S84" s="112"/>
      <c r="T84" s="114">
        <v>0</v>
      </c>
      <c r="U84" s="114">
        <v>0</v>
      </c>
      <c r="V84" s="115" t="e">
        <f t="shared" si="0"/>
        <v>#DIV/0!</v>
      </c>
      <c r="W84" s="115">
        <v>0</v>
      </c>
      <c r="X84" s="115">
        <v>0</v>
      </c>
      <c r="Y84" s="115">
        <v>0</v>
      </c>
      <c r="Z84" s="115">
        <v>0</v>
      </c>
      <c r="AA84" s="115">
        <v>0</v>
      </c>
      <c r="AB84" s="115">
        <v>0</v>
      </c>
      <c r="AC84" s="115">
        <f t="shared" si="1"/>
        <v>0</v>
      </c>
      <c r="AD84" s="116">
        <v>0</v>
      </c>
      <c r="AE84" s="116">
        <v>0</v>
      </c>
      <c r="AF84" s="115" t="e">
        <f t="shared" si="2"/>
        <v>#DIV/0!</v>
      </c>
      <c r="AG84" s="115">
        <v>0</v>
      </c>
      <c r="AH84" s="115">
        <v>0</v>
      </c>
      <c r="AI84" s="115">
        <v>0</v>
      </c>
      <c r="AJ84" s="115">
        <v>0</v>
      </c>
      <c r="AK84" s="115">
        <v>0</v>
      </c>
      <c r="AL84" s="115">
        <v>0</v>
      </c>
      <c r="AM84" s="115">
        <f t="shared" si="3"/>
        <v>0</v>
      </c>
      <c r="AN84" s="116">
        <v>0</v>
      </c>
      <c r="AO84" s="116">
        <v>0</v>
      </c>
      <c r="AP84" s="115" t="e">
        <f t="shared" si="4"/>
        <v>#DIV/0!</v>
      </c>
      <c r="AQ84" s="115">
        <v>0</v>
      </c>
      <c r="AR84" s="115">
        <v>0</v>
      </c>
      <c r="AS84" s="115">
        <v>0</v>
      </c>
      <c r="AT84" s="115">
        <v>0</v>
      </c>
      <c r="AU84" s="115">
        <v>0</v>
      </c>
      <c r="AV84" s="115">
        <v>0</v>
      </c>
      <c r="AW84" s="115">
        <f t="shared" si="5"/>
        <v>0</v>
      </c>
      <c r="AX84" s="116">
        <v>0</v>
      </c>
      <c r="AY84" s="116">
        <v>0</v>
      </c>
      <c r="AZ84" s="115" t="e">
        <f t="shared" si="6"/>
        <v>#DIV/0!</v>
      </c>
      <c r="BA84" s="115">
        <v>0</v>
      </c>
      <c r="BB84" s="115">
        <v>0</v>
      </c>
      <c r="BC84" s="115">
        <v>0</v>
      </c>
      <c r="BD84" s="115">
        <v>0</v>
      </c>
      <c r="BE84" s="115">
        <v>0</v>
      </c>
      <c r="BF84" s="115">
        <v>0</v>
      </c>
      <c r="BG84" s="115">
        <f t="shared" si="7"/>
        <v>0</v>
      </c>
      <c r="BH84" s="117">
        <f t="shared" si="8"/>
        <v>0</v>
      </c>
      <c r="BI84" s="118">
        <f t="shared" ref="BI84:BJ84" si="90">(T84+AD84+AN84+AX84)</f>
        <v>0</v>
      </c>
      <c r="BJ84" s="118">
        <f t="shared" si="90"/>
        <v>0</v>
      </c>
      <c r="BK84" s="117" t="e">
        <f t="shared" si="10"/>
        <v>#DIV/0!</v>
      </c>
      <c r="BL84" s="102"/>
      <c r="BM84" s="102"/>
      <c r="BN84" s="102"/>
      <c r="BO84" s="102"/>
      <c r="BP84" s="102"/>
      <c r="BQ84" s="102"/>
      <c r="BR84" s="102"/>
      <c r="BS84" s="102"/>
      <c r="BT84" s="102"/>
      <c r="BU84" s="102"/>
      <c r="BV84" s="102"/>
      <c r="BW84" s="102"/>
      <c r="BX84" s="102"/>
      <c r="BY84" s="102"/>
      <c r="BZ84" s="119"/>
      <c r="CA84" s="119"/>
      <c r="CB84" s="119"/>
      <c r="CC84" s="119"/>
      <c r="CD84" s="119"/>
      <c r="CE84" s="119"/>
    </row>
    <row r="85" spans="1:83" ht="15.75" customHeight="1" x14ac:dyDescent="0.25">
      <c r="A85" s="112" t="s">
        <v>47</v>
      </c>
      <c r="B85" s="112" t="s">
        <v>143</v>
      </c>
      <c r="C85" s="112" t="s">
        <v>156</v>
      </c>
      <c r="D85" s="112"/>
      <c r="E85" s="112"/>
      <c r="F85" s="112"/>
      <c r="G85" s="112"/>
      <c r="H85" s="112"/>
      <c r="I85" s="112"/>
      <c r="J85" s="112"/>
      <c r="K85" s="112"/>
      <c r="L85" s="112"/>
      <c r="M85" s="112"/>
      <c r="N85" s="113"/>
      <c r="O85" s="112"/>
      <c r="P85" s="112"/>
      <c r="Q85" s="112"/>
      <c r="R85" s="112"/>
      <c r="S85" s="112"/>
      <c r="T85" s="114">
        <v>0</v>
      </c>
      <c r="U85" s="114">
        <v>0</v>
      </c>
      <c r="V85" s="115" t="e">
        <f t="shared" si="0"/>
        <v>#DIV/0!</v>
      </c>
      <c r="W85" s="115">
        <v>0</v>
      </c>
      <c r="X85" s="115">
        <v>0</v>
      </c>
      <c r="Y85" s="115">
        <v>0</v>
      </c>
      <c r="Z85" s="115">
        <v>0</v>
      </c>
      <c r="AA85" s="115">
        <v>0</v>
      </c>
      <c r="AB85" s="115">
        <v>0</v>
      </c>
      <c r="AC85" s="115">
        <f t="shared" si="1"/>
        <v>0</v>
      </c>
      <c r="AD85" s="116">
        <v>0</v>
      </c>
      <c r="AE85" s="116">
        <v>0</v>
      </c>
      <c r="AF85" s="115" t="e">
        <f t="shared" si="2"/>
        <v>#DIV/0!</v>
      </c>
      <c r="AG85" s="115">
        <v>0</v>
      </c>
      <c r="AH85" s="115">
        <v>0</v>
      </c>
      <c r="AI85" s="115">
        <v>0</v>
      </c>
      <c r="AJ85" s="115">
        <v>0</v>
      </c>
      <c r="AK85" s="115">
        <v>0</v>
      </c>
      <c r="AL85" s="115">
        <v>0</v>
      </c>
      <c r="AM85" s="115">
        <f t="shared" si="3"/>
        <v>0</v>
      </c>
      <c r="AN85" s="116">
        <v>0</v>
      </c>
      <c r="AO85" s="116">
        <v>0</v>
      </c>
      <c r="AP85" s="115" t="e">
        <f t="shared" si="4"/>
        <v>#DIV/0!</v>
      </c>
      <c r="AQ85" s="115">
        <v>0</v>
      </c>
      <c r="AR85" s="115">
        <v>0</v>
      </c>
      <c r="AS85" s="115">
        <v>0</v>
      </c>
      <c r="AT85" s="115">
        <v>0</v>
      </c>
      <c r="AU85" s="115">
        <v>0</v>
      </c>
      <c r="AV85" s="115">
        <v>0</v>
      </c>
      <c r="AW85" s="115">
        <f t="shared" si="5"/>
        <v>0</v>
      </c>
      <c r="AX85" s="116">
        <v>0</v>
      </c>
      <c r="AY85" s="116">
        <v>0</v>
      </c>
      <c r="AZ85" s="115" t="e">
        <f t="shared" si="6"/>
        <v>#DIV/0!</v>
      </c>
      <c r="BA85" s="115">
        <v>0</v>
      </c>
      <c r="BB85" s="115">
        <v>0</v>
      </c>
      <c r="BC85" s="115">
        <v>0</v>
      </c>
      <c r="BD85" s="115">
        <v>0</v>
      </c>
      <c r="BE85" s="115">
        <v>0</v>
      </c>
      <c r="BF85" s="115">
        <v>0</v>
      </c>
      <c r="BG85" s="115">
        <f t="shared" si="7"/>
        <v>0</v>
      </c>
      <c r="BH85" s="117">
        <f t="shared" si="8"/>
        <v>0</v>
      </c>
      <c r="BI85" s="118">
        <f t="shared" ref="BI85:BJ85" si="91">(T85+AD85+AN85+AX85)</f>
        <v>0</v>
      </c>
      <c r="BJ85" s="118">
        <f t="shared" si="91"/>
        <v>0</v>
      </c>
      <c r="BK85" s="117" t="e">
        <f t="shared" si="10"/>
        <v>#DIV/0!</v>
      </c>
      <c r="BL85" s="102"/>
      <c r="BM85" s="102"/>
      <c r="BN85" s="102"/>
      <c r="BO85" s="102"/>
      <c r="BP85" s="102"/>
      <c r="BQ85" s="102"/>
      <c r="BR85" s="102"/>
      <c r="BS85" s="102"/>
      <c r="BT85" s="102"/>
      <c r="BU85" s="102"/>
      <c r="BV85" s="102"/>
      <c r="BW85" s="102"/>
      <c r="BX85" s="102"/>
      <c r="BY85" s="102"/>
      <c r="BZ85" s="119"/>
      <c r="CA85" s="119"/>
      <c r="CB85" s="119"/>
      <c r="CC85" s="119"/>
      <c r="CD85" s="119"/>
      <c r="CE85" s="119"/>
    </row>
    <row r="86" spans="1:83" ht="15.75" customHeight="1" x14ac:dyDescent="0.25">
      <c r="A86" s="112" t="s">
        <v>47</v>
      </c>
      <c r="B86" s="112" t="s">
        <v>143</v>
      </c>
      <c r="C86" s="112" t="s">
        <v>157</v>
      </c>
      <c r="D86" s="112" t="str">
        <f>'Instrumento CIDEA'!D331</f>
        <v>JHON ALEJANDRO OTÁLORA BOGOTÁ</v>
      </c>
      <c r="E86" s="112">
        <f>'Instrumento CIDEA'!E331</f>
        <v>3183382382</v>
      </c>
      <c r="F86" s="122" t="str">
        <f>'Instrumento CIDEA'!F331</f>
        <v>jotalorab@car.gov.co</v>
      </c>
      <c r="G86" s="113" t="str">
        <f>'Instrumento CIDEA'!G331</f>
        <v>BYRON ARTURO ROSERO CANAMEJOY</v>
      </c>
      <c r="H86" s="112">
        <f>'Instrumento CIDEA'!H331</f>
        <v>3003860993</v>
      </c>
      <c r="I86" s="122" t="str">
        <f>'Instrumento CIDEA'!I331</f>
        <v>broseroc@car.gov.co</v>
      </c>
      <c r="J86" s="113" t="str">
        <f>'Instrumento CIDEA'!J331</f>
        <v>DIEGO ALEXANDER BETANCOURT RAMOS</v>
      </c>
      <c r="K86" s="112">
        <f>'Instrumento CIDEA'!K331</f>
        <v>3214795278</v>
      </c>
      <c r="L86" s="123" t="str">
        <f>'Instrumento CIDEA'!L331</f>
        <v>umata@silvania-cundinamarca.gov.co</v>
      </c>
      <c r="M86" s="112"/>
      <c r="N86" s="113"/>
      <c r="O86" s="112"/>
      <c r="P86" s="112"/>
      <c r="Q86" s="112"/>
      <c r="R86" s="112"/>
      <c r="S86" s="112"/>
      <c r="T86" s="114">
        <v>0</v>
      </c>
      <c r="U86" s="114">
        <v>0</v>
      </c>
      <c r="V86" s="115" t="e">
        <f t="shared" si="0"/>
        <v>#DIV/0!</v>
      </c>
      <c r="W86" s="115">
        <v>0</v>
      </c>
      <c r="X86" s="115">
        <v>0</v>
      </c>
      <c r="Y86" s="115">
        <v>0</v>
      </c>
      <c r="Z86" s="115">
        <v>0</v>
      </c>
      <c r="AA86" s="115">
        <v>0</v>
      </c>
      <c r="AB86" s="115">
        <v>0</v>
      </c>
      <c r="AC86" s="115">
        <f t="shared" si="1"/>
        <v>0</v>
      </c>
      <c r="AD86" s="116">
        <v>0</v>
      </c>
      <c r="AE86" s="116">
        <v>0</v>
      </c>
      <c r="AF86" s="115" t="e">
        <f t="shared" si="2"/>
        <v>#DIV/0!</v>
      </c>
      <c r="AG86" s="115">
        <v>0</v>
      </c>
      <c r="AH86" s="115">
        <v>0</v>
      </c>
      <c r="AI86" s="115">
        <v>0</v>
      </c>
      <c r="AJ86" s="115">
        <v>0</v>
      </c>
      <c r="AK86" s="115">
        <v>0</v>
      </c>
      <c r="AL86" s="115">
        <v>0</v>
      </c>
      <c r="AM86" s="115">
        <f t="shared" si="3"/>
        <v>0</v>
      </c>
      <c r="AN86" s="116">
        <v>0</v>
      </c>
      <c r="AO86" s="116">
        <v>0</v>
      </c>
      <c r="AP86" s="115" t="e">
        <f t="shared" si="4"/>
        <v>#DIV/0!</v>
      </c>
      <c r="AQ86" s="115">
        <v>0</v>
      </c>
      <c r="AR86" s="115">
        <v>0</v>
      </c>
      <c r="AS86" s="115">
        <v>0</v>
      </c>
      <c r="AT86" s="115">
        <v>0</v>
      </c>
      <c r="AU86" s="115">
        <v>0</v>
      </c>
      <c r="AV86" s="115">
        <v>0</v>
      </c>
      <c r="AW86" s="115">
        <f t="shared" si="5"/>
        <v>0</v>
      </c>
      <c r="AX86" s="116">
        <v>0</v>
      </c>
      <c r="AY86" s="116">
        <v>0</v>
      </c>
      <c r="AZ86" s="115" t="e">
        <f t="shared" si="6"/>
        <v>#DIV/0!</v>
      </c>
      <c r="BA86" s="115">
        <v>0</v>
      </c>
      <c r="BB86" s="115">
        <v>0</v>
      </c>
      <c r="BC86" s="115">
        <v>0</v>
      </c>
      <c r="BD86" s="115">
        <v>0</v>
      </c>
      <c r="BE86" s="115">
        <v>0</v>
      </c>
      <c r="BF86" s="115">
        <v>0</v>
      </c>
      <c r="BG86" s="115">
        <f t="shared" si="7"/>
        <v>0</v>
      </c>
      <c r="BH86" s="117">
        <f t="shared" si="8"/>
        <v>0</v>
      </c>
      <c r="BI86" s="118">
        <f t="shared" ref="BI86:BJ86" si="92">(T86+AD86+AN86+AX86)</f>
        <v>0</v>
      </c>
      <c r="BJ86" s="118">
        <f t="shared" si="92"/>
        <v>0</v>
      </c>
      <c r="BK86" s="117" t="e">
        <f t="shared" si="10"/>
        <v>#DIV/0!</v>
      </c>
      <c r="BL86" s="102"/>
      <c r="BM86" s="102"/>
      <c r="BN86" s="102"/>
      <c r="BO86" s="102"/>
      <c r="BP86" s="102"/>
      <c r="BQ86" s="102"/>
      <c r="BR86" s="102"/>
      <c r="BS86" s="102"/>
      <c r="BT86" s="102"/>
      <c r="BU86" s="102"/>
      <c r="BV86" s="102"/>
      <c r="BW86" s="102"/>
      <c r="BX86" s="102"/>
      <c r="BY86" s="102"/>
      <c r="BZ86" s="119"/>
      <c r="CA86" s="119"/>
      <c r="CB86" s="119"/>
      <c r="CC86" s="119"/>
      <c r="CD86" s="119"/>
      <c r="CE86" s="119"/>
    </row>
    <row r="87" spans="1:83" ht="15.75" customHeight="1" x14ac:dyDescent="0.25">
      <c r="A87" s="112" t="s">
        <v>47</v>
      </c>
      <c r="B87" s="112" t="s">
        <v>143</v>
      </c>
      <c r="C87" s="112" t="s">
        <v>160</v>
      </c>
      <c r="D87" s="112"/>
      <c r="E87" s="112"/>
      <c r="F87" s="112"/>
      <c r="G87" s="112"/>
      <c r="H87" s="112"/>
      <c r="I87" s="112"/>
      <c r="J87" s="112"/>
      <c r="K87" s="112"/>
      <c r="L87" s="112"/>
      <c r="M87" s="112"/>
      <c r="N87" s="113"/>
      <c r="O87" s="112"/>
      <c r="P87" s="112"/>
      <c r="Q87" s="112"/>
      <c r="R87" s="112"/>
      <c r="S87" s="112"/>
      <c r="T87" s="114">
        <v>0</v>
      </c>
      <c r="U87" s="114">
        <v>0</v>
      </c>
      <c r="V87" s="115" t="e">
        <f t="shared" si="0"/>
        <v>#DIV/0!</v>
      </c>
      <c r="W87" s="115">
        <v>0</v>
      </c>
      <c r="X87" s="115">
        <v>0</v>
      </c>
      <c r="Y87" s="115">
        <v>0</v>
      </c>
      <c r="Z87" s="115">
        <v>0</v>
      </c>
      <c r="AA87" s="115">
        <v>0</v>
      </c>
      <c r="AB87" s="115">
        <v>0</v>
      </c>
      <c r="AC87" s="115">
        <f t="shared" si="1"/>
        <v>0</v>
      </c>
      <c r="AD87" s="116">
        <v>0</v>
      </c>
      <c r="AE87" s="116">
        <v>0</v>
      </c>
      <c r="AF87" s="115" t="e">
        <f t="shared" si="2"/>
        <v>#DIV/0!</v>
      </c>
      <c r="AG87" s="115">
        <v>0</v>
      </c>
      <c r="AH87" s="115">
        <v>0</v>
      </c>
      <c r="AI87" s="115">
        <v>0</v>
      </c>
      <c r="AJ87" s="115">
        <v>0</v>
      </c>
      <c r="AK87" s="115">
        <v>0</v>
      </c>
      <c r="AL87" s="115">
        <v>0</v>
      </c>
      <c r="AM87" s="115">
        <f t="shared" si="3"/>
        <v>0</v>
      </c>
      <c r="AN87" s="116">
        <v>0</v>
      </c>
      <c r="AO87" s="116">
        <v>0</v>
      </c>
      <c r="AP87" s="115" t="e">
        <f t="shared" si="4"/>
        <v>#DIV/0!</v>
      </c>
      <c r="AQ87" s="115">
        <v>0</v>
      </c>
      <c r="AR87" s="115">
        <v>0</v>
      </c>
      <c r="AS87" s="115">
        <v>0</v>
      </c>
      <c r="AT87" s="115">
        <v>0</v>
      </c>
      <c r="AU87" s="115">
        <v>0</v>
      </c>
      <c r="AV87" s="115">
        <v>0</v>
      </c>
      <c r="AW87" s="115">
        <f t="shared" si="5"/>
        <v>0</v>
      </c>
      <c r="AX87" s="116">
        <v>0</v>
      </c>
      <c r="AY87" s="116">
        <v>0</v>
      </c>
      <c r="AZ87" s="115" t="e">
        <f t="shared" si="6"/>
        <v>#DIV/0!</v>
      </c>
      <c r="BA87" s="115">
        <v>0</v>
      </c>
      <c r="BB87" s="115">
        <v>0</v>
      </c>
      <c r="BC87" s="115">
        <v>0</v>
      </c>
      <c r="BD87" s="115">
        <v>0</v>
      </c>
      <c r="BE87" s="115">
        <v>0</v>
      </c>
      <c r="BF87" s="115">
        <v>0</v>
      </c>
      <c r="BG87" s="115">
        <f t="shared" si="7"/>
        <v>0</v>
      </c>
      <c r="BH87" s="117">
        <f t="shared" si="8"/>
        <v>0</v>
      </c>
      <c r="BI87" s="118">
        <f t="shared" ref="BI87:BJ87" si="93">(T87+AD87+AN87+AX87)</f>
        <v>0</v>
      </c>
      <c r="BJ87" s="118">
        <f t="shared" si="93"/>
        <v>0</v>
      </c>
      <c r="BK87" s="117" t="e">
        <f t="shared" si="10"/>
        <v>#DIV/0!</v>
      </c>
      <c r="BL87" s="102"/>
      <c r="BM87" s="102"/>
      <c r="BN87" s="102"/>
      <c r="BO87" s="102"/>
      <c r="BP87" s="102"/>
      <c r="BQ87" s="102"/>
      <c r="BR87" s="102"/>
      <c r="BS87" s="102"/>
      <c r="BT87" s="102"/>
      <c r="BU87" s="102"/>
      <c r="BV87" s="102"/>
      <c r="BW87" s="102"/>
      <c r="BX87" s="102"/>
      <c r="BY87" s="102"/>
      <c r="BZ87" s="119"/>
      <c r="CA87" s="119"/>
      <c r="CB87" s="119"/>
      <c r="CC87" s="119"/>
      <c r="CD87" s="119"/>
      <c r="CE87" s="119"/>
    </row>
    <row r="88" spans="1:83" ht="15.75" customHeight="1" x14ac:dyDescent="0.25">
      <c r="A88" s="112" t="s">
        <v>47</v>
      </c>
      <c r="B88" s="112" t="s">
        <v>161</v>
      </c>
      <c r="C88" s="112" t="s">
        <v>162</v>
      </c>
      <c r="D88" s="112"/>
      <c r="E88" s="112"/>
      <c r="F88" s="112"/>
      <c r="G88" s="112"/>
      <c r="H88" s="112"/>
      <c r="I88" s="112"/>
      <c r="J88" s="112"/>
      <c r="K88" s="112"/>
      <c r="L88" s="112"/>
      <c r="M88" s="112"/>
      <c r="N88" s="113"/>
      <c r="O88" s="112"/>
      <c r="P88" s="112"/>
      <c r="Q88" s="112"/>
      <c r="R88" s="112"/>
      <c r="S88" s="112"/>
      <c r="T88" s="114">
        <v>0</v>
      </c>
      <c r="U88" s="114">
        <v>0</v>
      </c>
      <c r="V88" s="115" t="e">
        <f t="shared" si="0"/>
        <v>#DIV/0!</v>
      </c>
      <c r="W88" s="115">
        <v>0</v>
      </c>
      <c r="X88" s="115">
        <v>0</v>
      </c>
      <c r="Y88" s="115">
        <v>0</v>
      </c>
      <c r="Z88" s="115">
        <v>0</v>
      </c>
      <c r="AA88" s="115">
        <v>0</v>
      </c>
      <c r="AB88" s="115">
        <v>0</v>
      </c>
      <c r="AC88" s="115">
        <f t="shared" si="1"/>
        <v>0</v>
      </c>
      <c r="AD88" s="116">
        <v>0</v>
      </c>
      <c r="AE88" s="116">
        <v>0</v>
      </c>
      <c r="AF88" s="115" t="e">
        <f t="shared" si="2"/>
        <v>#DIV/0!</v>
      </c>
      <c r="AG88" s="115">
        <v>0</v>
      </c>
      <c r="AH88" s="115">
        <v>0</v>
      </c>
      <c r="AI88" s="115">
        <v>0</v>
      </c>
      <c r="AJ88" s="115">
        <v>0</v>
      </c>
      <c r="AK88" s="115">
        <v>0</v>
      </c>
      <c r="AL88" s="115">
        <v>0</v>
      </c>
      <c r="AM88" s="115">
        <f t="shared" si="3"/>
        <v>0</v>
      </c>
      <c r="AN88" s="116">
        <v>0</v>
      </c>
      <c r="AO88" s="116">
        <v>0</v>
      </c>
      <c r="AP88" s="115" t="e">
        <f t="shared" si="4"/>
        <v>#DIV/0!</v>
      </c>
      <c r="AQ88" s="115">
        <v>0</v>
      </c>
      <c r="AR88" s="115">
        <v>0</v>
      </c>
      <c r="AS88" s="115">
        <v>0</v>
      </c>
      <c r="AT88" s="115">
        <v>0</v>
      </c>
      <c r="AU88" s="115">
        <v>0</v>
      </c>
      <c r="AV88" s="115">
        <v>0</v>
      </c>
      <c r="AW88" s="115">
        <f t="shared" si="5"/>
        <v>0</v>
      </c>
      <c r="AX88" s="116">
        <v>0</v>
      </c>
      <c r="AY88" s="116">
        <v>0</v>
      </c>
      <c r="AZ88" s="115" t="e">
        <f t="shared" si="6"/>
        <v>#DIV/0!</v>
      </c>
      <c r="BA88" s="115">
        <v>0</v>
      </c>
      <c r="BB88" s="115">
        <v>0</v>
      </c>
      <c r="BC88" s="115">
        <v>0</v>
      </c>
      <c r="BD88" s="115">
        <v>0</v>
      </c>
      <c r="BE88" s="115">
        <v>0</v>
      </c>
      <c r="BF88" s="115">
        <v>0</v>
      </c>
      <c r="BG88" s="115">
        <f t="shared" si="7"/>
        <v>0</v>
      </c>
      <c r="BH88" s="117">
        <f t="shared" si="8"/>
        <v>0</v>
      </c>
      <c r="BI88" s="118">
        <f t="shared" ref="BI88:BJ88" si="94">(T88+AD88+AN88+AX88)</f>
        <v>0</v>
      </c>
      <c r="BJ88" s="118">
        <f t="shared" si="94"/>
        <v>0</v>
      </c>
      <c r="BK88" s="117" t="e">
        <f t="shared" si="10"/>
        <v>#DIV/0!</v>
      </c>
      <c r="BL88" s="102"/>
      <c r="BM88" s="102"/>
      <c r="BN88" s="102"/>
      <c r="BO88" s="102"/>
      <c r="BP88" s="102"/>
      <c r="BQ88" s="102"/>
      <c r="BR88" s="102"/>
      <c r="BS88" s="102"/>
      <c r="BT88" s="102"/>
      <c r="BU88" s="102"/>
      <c r="BV88" s="102"/>
      <c r="BW88" s="102"/>
      <c r="BX88" s="102"/>
      <c r="BY88" s="102"/>
      <c r="BZ88" s="119"/>
      <c r="CA88" s="119"/>
      <c r="CB88" s="119"/>
      <c r="CC88" s="119"/>
      <c r="CD88" s="119"/>
      <c r="CE88" s="119"/>
    </row>
    <row r="89" spans="1:83" ht="15.75" customHeight="1" x14ac:dyDescent="0.25">
      <c r="A89" s="112" t="s">
        <v>47</v>
      </c>
      <c r="B89" s="112" t="s">
        <v>163</v>
      </c>
      <c r="C89" s="112" t="s">
        <v>164</v>
      </c>
      <c r="D89" s="112"/>
      <c r="E89" s="112"/>
      <c r="F89" s="112"/>
      <c r="G89" s="112"/>
      <c r="H89" s="112"/>
      <c r="I89" s="112"/>
      <c r="J89" s="112"/>
      <c r="K89" s="112"/>
      <c r="L89" s="112"/>
      <c r="M89" s="121" t="s">
        <v>325</v>
      </c>
      <c r="N89" s="113"/>
      <c r="O89" s="112"/>
      <c r="P89" s="112"/>
      <c r="Q89" s="112"/>
      <c r="R89" s="112"/>
      <c r="S89" s="112"/>
      <c r="T89" s="114">
        <v>0</v>
      </c>
      <c r="U89" s="114">
        <v>0</v>
      </c>
      <c r="V89" s="115" t="e">
        <f t="shared" si="0"/>
        <v>#DIV/0!</v>
      </c>
      <c r="W89" s="115">
        <v>0</v>
      </c>
      <c r="X89" s="115">
        <v>0</v>
      </c>
      <c r="Y89" s="115">
        <v>0</v>
      </c>
      <c r="Z89" s="115">
        <v>0</v>
      </c>
      <c r="AA89" s="115">
        <v>0</v>
      </c>
      <c r="AB89" s="115">
        <v>0</v>
      </c>
      <c r="AC89" s="115">
        <f t="shared" si="1"/>
        <v>0</v>
      </c>
      <c r="AD89" s="116">
        <v>0</v>
      </c>
      <c r="AE89" s="116">
        <v>0</v>
      </c>
      <c r="AF89" s="115" t="e">
        <f t="shared" si="2"/>
        <v>#DIV/0!</v>
      </c>
      <c r="AG89" s="115">
        <v>0</v>
      </c>
      <c r="AH89" s="115">
        <v>0</v>
      </c>
      <c r="AI89" s="115">
        <v>0</v>
      </c>
      <c r="AJ89" s="115">
        <v>0</v>
      </c>
      <c r="AK89" s="115">
        <v>0</v>
      </c>
      <c r="AL89" s="115">
        <v>0</v>
      </c>
      <c r="AM89" s="115">
        <f t="shared" si="3"/>
        <v>0</v>
      </c>
      <c r="AN89" s="116">
        <v>0</v>
      </c>
      <c r="AO89" s="116">
        <v>0</v>
      </c>
      <c r="AP89" s="115" t="e">
        <f t="shared" si="4"/>
        <v>#DIV/0!</v>
      </c>
      <c r="AQ89" s="115">
        <v>0</v>
      </c>
      <c r="AR89" s="115">
        <v>0</v>
      </c>
      <c r="AS89" s="115">
        <v>0</v>
      </c>
      <c r="AT89" s="115">
        <v>0</v>
      </c>
      <c r="AU89" s="115">
        <v>0</v>
      </c>
      <c r="AV89" s="115">
        <v>0</v>
      </c>
      <c r="AW89" s="115">
        <f t="shared" si="5"/>
        <v>0</v>
      </c>
      <c r="AX89" s="116">
        <v>0</v>
      </c>
      <c r="AY89" s="116">
        <v>0</v>
      </c>
      <c r="AZ89" s="115" t="e">
        <f t="shared" si="6"/>
        <v>#DIV/0!</v>
      </c>
      <c r="BA89" s="115">
        <v>0</v>
      </c>
      <c r="BB89" s="115">
        <v>0</v>
      </c>
      <c r="BC89" s="115">
        <v>0</v>
      </c>
      <c r="BD89" s="115">
        <v>0</v>
      </c>
      <c r="BE89" s="115">
        <v>0</v>
      </c>
      <c r="BF89" s="115">
        <v>0</v>
      </c>
      <c r="BG89" s="115">
        <f t="shared" si="7"/>
        <v>0</v>
      </c>
      <c r="BH89" s="124">
        <f t="shared" si="8"/>
        <v>0</v>
      </c>
      <c r="BI89" s="125">
        <f t="shared" ref="BI89:BJ89" si="95">(T89+AD89+AN89+AX89)</f>
        <v>0</v>
      </c>
      <c r="BJ89" s="125">
        <f t="shared" si="95"/>
        <v>0</v>
      </c>
      <c r="BK89" s="124" t="e">
        <f t="shared" si="10"/>
        <v>#DIV/0!</v>
      </c>
      <c r="BL89" s="102"/>
      <c r="BM89" s="102"/>
      <c r="BN89" s="102"/>
      <c r="BO89" s="102"/>
      <c r="BP89" s="102"/>
      <c r="BQ89" s="102"/>
      <c r="BR89" s="102"/>
      <c r="BS89" s="102"/>
      <c r="BT89" s="102"/>
      <c r="BU89" s="102"/>
      <c r="BV89" s="102"/>
      <c r="BW89" s="102"/>
      <c r="BX89" s="102"/>
      <c r="BY89" s="102"/>
      <c r="BZ89" s="119"/>
      <c r="CA89" s="119"/>
      <c r="CB89" s="119"/>
      <c r="CC89" s="119"/>
      <c r="CD89" s="119"/>
      <c r="CE89" s="119"/>
    </row>
    <row r="90" spans="1:83" ht="15.75" customHeight="1" x14ac:dyDescent="0.25">
      <c r="A90" s="112" t="s">
        <v>47</v>
      </c>
      <c r="B90" s="112" t="s">
        <v>163</v>
      </c>
      <c r="C90" s="112" t="s">
        <v>165</v>
      </c>
      <c r="D90" s="112"/>
      <c r="E90" s="112"/>
      <c r="F90" s="112"/>
      <c r="G90" s="112"/>
      <c r="H90" s="112"/>
      <c r="I90" s="112"/>
      <c r="J90" s="112"/>
      <c r="K90" s="112"/>
      <c r="L90" s="112"/>
      <c r="M90" s="121" t="s">
        <v>326</v>
      </c>
      <c r="N90" s="113"/>
      <c r="O90" s="112"/>
      <c r="P90" s="112"/>
      <c r="Q90" s="112"/>
      <c r="R90" s="112"/>
      <c r="S90" s="112"/>
      <c r="T90" s="114">
        <v>0</v>
      </c>
      <c r="U90" s="114">
        <v>0</v>
      </c>
      <c r="V90" s="115" t="e">
        <f t="shared" si="0"/>
        <v>#DIV/0!</v>
      </c>
      <c r="W90" s="115">
        <v>0</v>
      </c>
      <c r="X90" s="115">
        <v>0</v>
      </c>
      <c r="Y90" s="115">
        <v>0</v>
      </c>
      <c r="Z90" s="115">
        <v>0</v>
      </c>
      <c r="AA90" s="115">
        <v>0</v>
      </c>
      <c r="AB90" s="115">
        <v>0</v>
      </c>
      <c r="AC90" s="115">
        <f t="shared" si="1"/>
        <v>0</v>
      </c>
      <c r="AD90" s="116">
        <v>0</v>
      </c>
      <c r="AE90" s="116">
        <v>0</v>
      </c>
      <c r="AF90" s="115" t="e">
        <f t="shared" si="2"/>
        <v>#DIV/0!</v>
      </c>
      <c r="AG90" s="115">
        <v>0</v>
      </c>
      <c r="AH90" s="115">
        <v>0</v>
      </c>
      <c r="AI90" s="115">
        <v>0</v>
      </c>
      <c r="AJ90" s="115">
        <v>0</v>
      </c>
      <c r="AK90" s="115">
        <v>0</v>
      </c>
      <c r="AL90" s="115">
        <v>0</v>
      </c>
      <c r="AM90" s="115">
        <f t="shared" si="3"/>
        <v>0</v>
      </c>
      <c r="AN90" s="116">
        <v>0</v>
      </c>
      <c r="AO90" s="116">
        <v>0</v>
      </c>
      <c r="AP90" s="115" t="e">
        <f t="shared" si="4"/>
        <v>#DIV/0!</v>
      </c>
      <c r="AQ90" s="115">
        <v>0</v>
      </c>
      <c r="AR90" s="115">
        <v>0</v>
      </c>
      <c r="AS90" s="115">
        <v>0</v>
      </c>
      <c r="AT90" s="115">
        <v>0</v>
      </c>
      <c r="AU90" s="115">
        <v>0</v>
      </c>
      <c r="AV90" s="115">
        <v>0</v>
      </c>
      <c r="AW90" s="115">
        <f t="shared" si="5"/>
        <v>0</v>
      </c>
      <c r="AX90" s="116">
        <v>0</v>
      </c>
      <c r="AY90" s="116">
        <v>0</v>
      </c>
      <c r="AZ90" s="115" t="e">
        <f t="shared" si="6"/>
        <v>#DIV/0!</v>
      </c>
      <c r="BA90" s="115">
        <v>0</v>
      </c>
      <c r="BB90" s="115">
        <v>0</v>
      </c>
      <c r="BC90" s="115">
        <v>0</v>
      </c>
      <c r="BD90" s="115">
        <v>0</v>
      </c>
      <c r="BE90" s="115">
        <v>0</v>
      </c>
      <c r="BF90" s="115">
        <v>0</v>
      </c>
      <c r="BG90" s="115">
        <f t="shared" si="7"/>
        <v>0</v>
      </c>
      <c r="BH90" s="124">
        <f t="shared" si="8"/>
        <v>0</v>
      </c>
      <c r="BI90" s="125">
        <f t="shared" ref="BI90:BJ90" si="96">(T90+AD90+AN90+AX90)</f>
        <v>0</v>
      </c>
      <c r="BJ90" s="125">
        <f t="shared" si="96"/>
        <v>0</v>
      </c>
      <c r="BK90" s="124" t="e">
        <f t="shared" si="10"/>
        <v>#DIV/0!</v>
      </c>
      <c r="BL90" s="102"/>
      <c r="BM90" s="102"/>
      <c r="BN90" s="102"/>
      <c r="BO90" s="102"/>
      <c r="BP90" s="102"/>
      <c r="BQ90" s="102"/>
      <c r="BR90" s="102"/>
      <c r="BS90" s="102"/>
      <c r="BT90" s="102"/>
      <c r="BU90" s="102"/>
      <c r="BV90" s="102"/>
      <c r="BW90" s="102"/>
      <c r="BX90" s="102"/>
      <c r="BY90" s="102"/>
      <c r="BZ90" s="119"/>
      <c r="CA90" s="119"/>
      <c r="CB90" s="119"/>
      <c r="CC90" s="119"/>
      <c r="CD90" s="119"/>
      <c r="CE90" s="119"/>
    </row>
    <row r="91" spans="1:83" ht="15.75" customHeight="1" x14ac:dyDescent="0.25">
      <c r="A91" s="112" t="s">
        <v>47</v>
      </c>
      <c r="B91" s="112" t="s">
        <v>163</v>
      </c>
      <c r="C91" s="112" t="s">
        <v>166</v>
      </c>
      <c r="D91" s="112"/>
      <c r="E91" s="112"/>
      <c r="F91" s="112"/>
      <c r="G91" s="112"/>
      <c r="H91" s="112"/>
      <c r="I91" s="112"/>
      <c r="J91" s="112"/>
      <c r="K91" s="112"/>
      <c r="L91" s="112"/>
      <c r="M91" s="121" t="s">
        <v>327</v>
      </c>
      <c r="N91" s="113"/>
      <c r="O91" s="112"/>
      <c r="P91" s="112"/>
      <c r="Q91" s="112"/>
      <c r="R91" s="112"/>
      <c r="S91" s="112"/>
      <c r="T91" s="114">
        <v>0</v>
      </c>
      <c r="U91" s="114">
        <v>0</v>
      </c>
      <c r="V91" s="115" t="e">
        <f t="shared" si="0"/>
        <v>#DIV/0!</v>
      </c>
      <c r="W91" s="115">
        <v>0</v>
      </c>
      <c r="X91" s="115">
        <v>0</v>
      </c>
      <c r="Y91" s="115">
        <v>0</v>
      </c>
      <c r="Z91" s="115">
        <v>0</v>
      </c>
      <c r="AA91" s="115">
        <v>0</v>
      </c>
      <c r="AB91" s="115">
        <v>0</v>
      </c>
      <c r="AC91" s="115">
        <f t="shared" si="1"/>
        <v>0</v>
      </c>
      <c r="AD91" s="116">
        <v>0</v>
      </c>
      <c r="AE91" s="116">
        <v>0</v>
      </c>
      <c r="AF91" s="115" t="e">
        <f t="shared" si="2"/>
        <v>#DIV/0!</v>
      </c>
      <c r="AG91" s="115">
        <v>0</v>
      </c>
      <c r="AH91" s="115">
        <v>0</v>
      </c>
      <c r="AI91" s="115">
        <v>0</v>
      </c>
      <c r="AJ91" s="115">
        <v>0</v>
      </c>
      <c r="AK91" s="115">
        <v>0</v>
      </c>
      <c r="AL91" s="115">
        <v>0</v>
      </c>
      <c r="AM91" s="115">
        <f t="shared" si="3"/>
        <v>0</v>
      </c>
      <c r="AN91" s="116">
        <v>0</v>
      </c>
      <c r="AO91" s="116">
        <v>0</v>
      </c>
      <c r="AP91" s="115" t="e">
        <f t="shared" si="4"/>
        <v>#DIV/0!</v>
      </c>
      <c r="AQ91" s="115">
        <v>0</v>
      </c>
      <c r="AR91" s="115">
        <v>0</v>
      </c>
      <c r="AS91" s="115">
        <v>0</v>
      </c>
      <c r="AT91" s="115">
        <v>0</v>
      </c>
      <c r="AU91" s="115">
        <v>0</v>
      </c>
      <c r="AV91" s="115">
        <v>0</v>
      </c>
      <c r="AW91" s="115">
        <f t="shared" si="5"/>
        <v>0</v>
      </c>
      <c r="AX91" s="116">
        <v>0</v>
      </c>
      <c r="AY91" s="116">
        <v>0</v>
      </c>
      <c r="AZ91" s="115" t="e">
        <f t="shared" si="6"/>
        <v>#DIV/0!</v>
      </c>
      <c r="BA91" s="115">
        <v>0</v>
      </c>
      <c r="BB91" s="115">
        <v>0</v>
      </c>
      <c r="BC91" s="115">
        <v>0</v>
      </c>
      <c r="BD91" s="115">
        <v>0</v>
      </c>
      <c r="BE91" s="115">
        <v>0</v>
      </c>
      <c r="BF91" s="115">
        <v>0</v>
      </c>
      <c r="BG91" s="115">
        <f t="shared" si="7"/>
        <v>0</v>
      </c>
      <c r="BH91" s="124">
        <f t="shared" si="8"/>
        <v>0</v>
      </c>
      <c r="BI91" s="125">
        <f t="shared" ref="BI91:BJ91" si="97">(T91+AD91+AN91+AX91)</f>
        <v>0</v>
      </c>
      <c r="BJ91" s="125">
        <f t="shared" si="97"/>
        <v>0</v>
      </c>
      <c r="BK91" s="124" t="e">
        <f t="shared" si="10"/>
        <v>#DIV/0!</v>
      </c>
      <c r="BL91" s="102"/>
      <c r="BM91" s="102"/>
      <c r="BN91" s="102"/>
      <c r="BO91" s="102"/>
      <c r="BP91" s="102"/>
      <c r="BQ91" s="102"/>
      <c r="BR91" s="102"/>
      <c r="BS91" s="102"/>
      <c r="BT91" s="102"/>
      <c r="BU91" s="102"/>
      <c r="BV91" s="102"/>
      <c r="BW91" s="102"/>
      <c r="BX91" s="102"/>
      <c r="BY91" s="102"/>
      <c r="BZ91" s="119"/>
      <c r="CA91" s="119"/>
      <c r="CB91" s="119"/>
      <c r="CC91" s="119"/>
      <c r="CD91" s="119"/>
      <c r="CE91" s="119"/>
    </row>
    <row r="92" spans="1:83" ht="15.75" customHeight="1" x14ac:dyDescent="0.25">
      <c r="A92" s="112" t="s">
        <v>47</v>
      </c>
      <c r="B92" s="112" t="s">
        <v>163</v>
      </c>
      <c r="C92" s="112" t="s">
        <v>167</v>
      </c>
      <c r="D92" s="112" t="str">
        <f>'Instrumento CIDEA'!D357</f>
        <v>JHON ALEJANDRO OTÁLORA BOGOTÁ</v>
      </c>
      <c r="E92" s="112">
        <f>'Instrumento CIDEA'!E357</f>
        <v>3183382382</v>
      </c>
      <c r="F92" s="122" t="str">
        <f>'Instrumento CIDEA'!F357</f>
        <v>jotalorab@car.gov.co</v>
      </c>
      <c r="G92" s="113" t="str">
        <f>'Instrumento CIDEA'!G357</f>
        <v>DORA LILIA GAMBA LOZANO</v>
      </c>
      <c r="H92" s="122">
        <f>'Instrumento CIDEA'!H357</f>
        <v>3133925964</v>
      </c>
      <c r="I92" s="122" t="str">
        <f>'Instrumento CIDEA'!I357</f>
        <v>dgambal@car.gov.co</v>
      </c>
      <c r="J92" s="112" t="str">
        <f>'Instrumento CIDEA'!J357</f>
        <v>DIANA ROJAS MONROY</v>
      </c>
      <c r="K92" s="112">
        <f>'Instrumento CIDEA'!K357</f>
        <v>3142979322</v>
      </c>
      <c r="L92" s="123" t="str">
        <f>'Instrumento CIDEA'!L357</f>
        <v>sadea@cachipay-cundinamarca.gov.co</v>
      </c>
      <c r="M92" s="121" t="s">
        <v>328</v>
      </c>
      <c r="N92" s="113"/>
      <c r="O92" s="112"/>
      <c r="P92" s="112"/>
      <c r="Q92" s="112"/>
      <c r="R92" s="112"/>
      <c r="S92" s="112"/>
      <c r="T92" s="114">
        <v>0</v>
      </c>
      <c r="U92" s="114">
        <v>0</v>
      </c>
      <c r="V92" s="115" t="e">
        <f t="shared" si="0"/>
        <v>#DIV/0!</v>
      </c>
      <c r="W92" s="115">
        <v>0</v>
      </c>
      <c r="X92" s="115">
        <v>0</v>
      </c>
      <c r="Y92" s="115">
        <v>0</v>
      </c>
      <c r="Z92" s="115">
        <v>0</v>
      </c>
      <c r="AA92" s="115">
        <v>0</v>
      </c>
      <c r="AB92" s="115">
        <v>0</v>
      </c>
      <c r="AC92" s="115">
        <f t="shared" si="1"/>
        <v>0</v>
      </c>
      <c r="AD92" s="116">
        <v>0</v>
      </c>
      <c r="AE92" s="116">
        <v>0</v>
      </c>
      <c r="AF92" s="115" t="e">
        <f t="shared" si="2"/>
        <v>#DIV/0!</v>
      </c>
      <c r="AG92" s="115">
        <v>0</v>
      </c>
      <c r="AH92" s="115">
        <v>0</v>
      </c>
      <c r="AI92" s="115">
        <v>0</v>
      </c>
      <c r="AJ92" s="115">
        <v>0</v>
      </c>
      <c r="AK92" s="115">
        <v>0</v>
      </c>
      <c r="AL92" s="115">
        <v>0</v>
      </c>
      <c r="AM92" s="115">
        <f t="shared" si="3"/>
        <v>0</v>
      </c>
      <c r="AN92" s="116">
        <v>0</v>
      </c>
      <c r="AO92" s="116">
        <v>0</v>
      </c>
      <c r="AP92" s="115" t="e">
        <f t="shared" si="4"/>
        <v>#DIV/0!</v>
      </c>
      <c r="AQ92" s="115">
        <v>0</v>
      </c>
      <c r="AR92" s="115">
        <v>0</v>
      </c>
      <c r="AS92" s="115">
        <v>0</v>
      </c>
      <c r="AT92" s="115">
        <v>0</v>
      </c>
      <c r="AU92" s="115">
        <v>0</v>
      </c>
      <c r="AV92" s="115">
        <v>0</v>
      </c>
      <c r="AW92" s="115">
        <f t="shared" si="5"/>
        <v>0</v>
      </c>
      <c r="AX92" s="116">
        <v>0</v>
      </c>
      <c r="AY92" s="116">
        <v>0</v>
      </c>
      <c r="AZ92" s="115" t="e">
        <f t="shared" si="6"/>
        <v>#DIV/0!</v>
      </c>
      <c r="BA92" s="115">
        <v>0</v>
      </c>
      <c r="BB92" s="115">
        <v>0</v>
      </c>
      <c r="BC92" s="115">
        <v>0</v>
      </c>
      <c r="BD92" s="115">
        <v>0</v>
      </c>
      <c r="BE92" s="115">
        <v>0</v>
      </c>
      <c r="BF92" s="115">
        <v>0</v>
      </c>
      <c r="BG92" s="115">
        <f t="shared" si="7"/>
        <v>0</v>
      </c>
      <c r="BH92" s="124">
        <f t="shared" si="8"/>
        <v>0</v>
      </c>
      <c r="BI92" s="125">
        <f t="shared" ref="BI92:BJ92" si="98">(T92+AD92+AN92+AX92)</f>
        <v>0</v>
      </c>
      <c r="BJ92" s="125">
        <f t="shared" si="98"/>
        <v>0</v>
      </c>
      <c r="BK92" s="124" t="e">
        <f t="shared" si="10"/>
        <v>#DIV/0!</v>
      </c>
      <c r="BL92" s="102"/>
      <c r="BM92" s="102"/>
      <c r="BN92" s="102"/>
      <c r="BO92" s="102"/>
      <c r="BP92" s="102"/>
      <c r="BQ92" s="102"/>
      <c r="BR92" s="102"/>
      <c r="BS92" s="102"/>
      <c r="BT92" s="102"/>
      <c r="BU92" s="102"/>
      <c r="BV92" s="102"/>
      <c r="BW92" s="102"/>
      <c r="BX92" s="102"/>
      <c r="BY92" s="102"/>
      <c r="BZ92" s="119"/>
      <c r="CA92" s="119"/>
      <c r="CB92" s="119"/>
      <c r="CC92" s="119"/>
      <c r="CD92" s="119"/>
      <c r="CE92" s="119"/>
    </row>
    <row r="93" spans="1:83" ht="15.75" customHeight="1" x14ac:dyDescent="0.25">
      <c r="A93" s="112" t="s">
        <v>47</v>
      </c>
      <c r="B93" s="112" t="s">
        <v>163</v>
      </c>
      <c r="C93" s="112" t="s">
        <v>172</v>
      </c>
      <c r="D93" s="112" t="str">
        <f>'Instrumento CIDEA'!D361</f>
        <v>JHON ALEJANDRO OTÁLORA BOGOTÁ</v>
      </c>
      <c r="E93" s="112">
        <f>'Instrumento CIDEA'!E361</f>
        <v>3183382382</v>
      </c>
      <c r="F93" s="122" t="str">
        <f>'Instrumento CIDEA'!F361</f>
        <v>jotalorab@car.gov.co</v>
      </c>
      <c r="G93" s="112" t="str">
        <f>'Instrumento CIDEA'!G361</f>
        <v>DORA LILIA GAMBA LOZANO</v>
      </c>
      <c r="H93" s="122">
        <f>'Instrumento CIDEA'!H361</f>
        <v>3133925964</v>
      </c>
      <c r="I93" s="122" t="str">
        <f>'Instrumento CIDEA'!I361</f>
        <v>dgambal@car.gov.co</v>
      </c>
      <c r="J93" s="112" t="str">
        <f>'Instrumento CIDEA'!J361</f>
        <v>SUSAM MONTILLA</v>
      </c>
      <c r="K93" s="112">
        <f>'Instrumento CIDEA'!K361</f>
        <v>3124536008</v>
      </c>
      <c r="L93" s="123" t="str">
        <f>'Instrumento CIDEA'!L361</f>
        <v>desarrolloagropecuario@elcolegio-cundinamarca.gov.co</v>
      </c>
      <c r="M93" s="121" t="s">
        <v>329</v>
      </c>
      <c r="N93" s="113"/>
      <c r="O93" s="112"/>
      <c r="P93" s="112"/>
      <c r="Q93" s="112"/>
      <c r="R93" s="112"/>
      <c r="S93" s="112"/>
      <c r="T93" s="114">
        <v>0</v>
      </c>
      <c r="U93" s="114">
        <v>0</v>
      </c>
      <c r="V93" s="115" t="e">
        <f t="shared" si="0"/>
        <v>#DIV/0!</v>
      </c>
      <c r="W93" s="115">
        <v>0</v>
      </c>
      <c r="X93" s="115">
        <v>0</v>
      </c>
      <c r="Y93" s="115">
        <v>0</v>
      </c>
      <c r="Z93" s="115">
        <v>0</v>
      </c>
      <c r="AA93" s="115">
        <v>0</v>
      </c>
      <c r="AB93" s="115">
        <v>0</v>
      </c>
      <c r="AC93" s="115">
        <f t="shared" si="1"/>
        <v>0</v>
      </c>
      <c r="AD93" s="116">
        <v>0</v>
      </c>
      <c r="AE93" s="116">
        <v>0</v>
      </c>
      <c r="AF93" s="115" t="e">
        <f t="shared" si="2"/>
        <v>#DIV/0!</v>
      </c>
      <c r="AG93" s="115">
        <v>0</v>
      </c>
      <c r="AH93" s="115">
        <v>0</v>
      </c>
      <c r="AI93" s="115">
        <v>0</v>
      </c>
      <c r="AJ93" s="115">
        <v>0</v>
      </c>
      <c r="AK93" s="115">
        <v>0</v>
      </c>
      <c r="AL93" s="115">
        <v>0</v>
      </c>
      <c r="AM93" s="115">
        <f t="shared" si="3"/>
        <v>0</v>
      </c>
      <c r="AN93" s="116">
        <v>0</v>
      </c>
      <c r="AO93" s="116">
        <v>0</v>
      </c>
      <c r="AP93" s="115" t="e">
        <f t="shared" si="4"/>
        <v>#DIV/0!</v>
      </c>
      <c r="AQ93" s="115">
        <v>0</v>
      </c>
      <c r="AR93" s="115">
        <v>0</v>
      </c>
      <c r="AS93" s="115">
        <v>0</v>
      </c>
      <c r="AT93" s="115">
        <v>0</v>
      </c>
      <c r="AU93" s="115">
        <v>0</v>
      </c>
      <c r="AV93" s="115">
        <v>0</v>
      </c>
      <c r="AW93" s="115">
        <f t="shared" si="5"/>
        <v>0</v>
      </c>
      <c r="AX93" s="116">
        <v>0</v>
      </c>
      <c r="AY93" s="116">
        <v>0</v>
      </c>
      <c r="AZ93" s="115" t="e">
        <f t="shared" si="6"/>
        <v>#DIV/0!</v>
      </c>
      <c r="BA93" s="115">
        <v>0</v>
      </c>
      <c r="BB93" s="115">
        <v>0</v>
      </c>
      <c r="BC93" s="115">
        <v>0</v>
      </c>
      <c r="BD93" s="115">
        <v>0</v>
      </c>
      <c r="BE93" s="115">
        <v>0</v>
      </c>
      <c r="BF93" s="115">
        <v>0</v>
      </c>
      <c r="BG93" s="115">
        <f t="shared" si="7"/>
        <v>0</v>
      </c>
      <c r="BH93" s="124">
        <f t="shared" si="8"/>
        <v>0</v>
      </c>
      <c r="BI93" s="125">
        <f t="shared" ref="BI93:BJ93" si="99">(T93+AD93+AN93+AX93)</f>
        <v>0</v>
      </c>
      <c r="BJ93" s="125">
        <f t="shared" si="99"/>
        <v>0</v>
      </c>
      <c r="BK93" s="124" t="e">
        <f t="shared" si="10"/>
        <v>#DIV/0!</v>
      </c>
      <c r="BL93" s="102"/>
      <c r="BM93" s="102"/>
      <c r="BN93" s="102"/>
      <c r="BO93" s="102"/>
      <c r="BP93" s="102"/>
      <c r="BQ93" s="102"/>
      <c r="BR93" s="102"/>
      <c r="BS93" s="102"/>
      <c r="BT93" s="102"/>
      <c r="BU93" s="102"/>
      <c r="BV93" s="102"/>
      <c r="BW93" s="102"/>
      <c r="BX93" s="102"/>
      <c r="BY93" s="102"/>
      <c r="BZ93" s="119"/>
      <c r="CA93" s="119"/>
      <c r="CB93" s="119"/>
      <c r="CC93" s="119"/>
      <c r="CD93" s="119"/>
      <c r="CE93" s="119"/>
    </row>
    <row r="94" spans="1:83" ht="15.75" customHeight="1" x14ac:dyDescent="0.25">
      <c r="A94" s="112" t="s">
        <v>47</v>
      </c>
      <c r="B94" s="112" t="s">
        <v>163</v>
      </c>
      <c r="C94" s="112" t="s">
        <v>175</v>
      </c>
      <c r="D94" s="112" t="str">
        <f>'Instrumento CIDEA'!D365</f>
        <v>JHON ALEJANDRO OTÁLORA BOGOTÁ</v>
      </c>
      <c r="E94" s="112">
        <f>'Instrumento CIDEA'!E365</f>
        <v>3183382382</v>
      </c>
      <c r="F94" s="122" t="str">
        <f>'Instrumento CIDEA'!F365</f>
        <v>jotalorab@car.gov.co</v>
      </c>
      <c r="G94" s="112" t="str">
        <f>'Instrumento CIDEA'!G365</f>
        <v>DORA LILIA GAMBA LOZANO</v>
      </c>
      <c r="H94" s="122">
        <f>'Instrumento CIDEA'!H365</f>
        <v>3133925964</v>
      </c>
      <c r="I94" s="122" t="str">
        <f>'Instrumento CIDEA'!I365</f>
        <v>dgambal@car.gov.co</v>
      </c>
      <c r="J94" s="113" t="str">
        <f>'Instrumento CIDEA'!J365</f>
        <v>PILAR VIVIANA CARDOSO CASALLAS</v>
      </c>
      <c r="K94" s="112">
        <f>'Instrumento CIDEA'!K365</f>
        <v>3208342133</v>
      </c>
      <c r="L94" s="123" t="str">
        <f>'Instrumento CIDEA'!L365</f>
        <v>desarrolloeconomico@lamesa-cundinamarca.gov.co</v>
      </c>
      <c r="M94" s="121" t="s">
        <v>330</v>
      </c>
      <c r="N94" s="113"/>
      <c r="O94" s="112"/>
      <c r="P94" s="112"/>
      <c r="Q94" s="112"/>
      <c r="R94" s="112"/>
      <c r="S94" s="112"/>
      <c r="T94" s="114">
        <v>0</v>
      </c>
      <c r="U94" s="114">
        <v>0</v>
      </c>
      <c r="V94" s="115" t="e">
        <f t="shared" si="0"/>
        <v>#DIV/0!</v>
      </c>
      <c r="W94" s="115">
        <v>0</v>
      </c>
      <c r="X94" s="115">
        <v>0</v>
      </c>
      <c r="Y94" s="115">
        <v>0</v>
      </c>
      <c r="Z94" s="115">
        <v>0</v>
      </c>
      <c r="AA94" s="115">
        <v>0</v>
      </c>
      <c r="AB94" s="115">
        <v>0</v>
      </c>
      <c r="AC94" s="115">
        <f t="shared" si="1"/>
        <v>0</v>
      </c>
      <c r="AD94" s="116">
        <v>0</v>
      </c>
      <c r="AE94" s="116">
        <v>0</v>
      </c>
      <c r="AF94" s="115" t="e">
        <f t="shared" si="2"/>
        <v>#DIV/0!</v>
      </c>
      <c r="AG94" s="115">
        <v>0</v>
      </c>
      <c r="AH94" s="115">
        <v>0</v>
      </c>
      <c r="AI94" s="115">
        <v>0</v>
      </c>
      <c r="AJ94" s="115">
        <v>0</v>
      </c>
      <c r="AK94" s="115">
        <v>0</v>
      </c>
      <c r="AL94" s="115">
        <v>0</v>
      </c>
      <c r="AM94" s="115">
        <f t="shared" si="3"/>
        <v>0</v>
      </c>
      <c r="AN94" s="116">
        <v>0</v>
      </c>
      <c r="AO94" s="116">
        <v>0</v>
      </c>
      <c r="AP94" s="115" t="e">
        <f t="shared" si="4"/>
        <v>#DIV/0!</v>
      </c>
      <c r="AQ94" s="115">
        <v>0</v>
      </c>
      <c r="AR94" s="115">
        <v>0</v>
      </c>
      <c r="AS94" s="115">
        <v>0</v>
      </c>
      <c r="AT94" s="115">
        <v>0</v>
      </c>
      <c r="AU94" s="115">
        <v>0</v>
      </c>
      <c r="AV94" s="115">
        <v>0</v>
      </c>
      <c r="AW94" s="115">
        <f t="shared" si="5"/>
        <v>0</v>
      </c>
      <c r="AX94" s="116">
        <v>0</v>
      </c>
      <c r="AY94" s="116">
        <v>0</v>
      </c>
      <c r="AZ94" s="115" t="e">
        <f t="shared" si="6"/>
        <v>#DIV/0!</v>
      </c>
      <c r="BA94" s="115">
        <v>0</v>
      </c>
      <c r="BB94" s="115">
        <v>0</v>
      </c>
      <c r="BC94" s="115">
        <v>0</v>
      </c>
      <c r="BD94" s="115">
        <v>0</v>
      </c>
      <c r="BE94" s="115">
        <v>0</v>
      </c>
      <c r="BF94" s="115">
        <v>0</v>
      </c>
      <c r="BG94" s="115">
        <f t="shared" si="7"/>
        <v>0</v>
      </c>
      <c r="BH94" s="124">
        <f t="shared" si="8"/>
        <v>0</v>
      </c>
      <c r="BI94" s="125">
        <f t="shared" ref="BI94:BJ94" si="100">(T94+AD94+AN94+AX94)</f>
        <v>0</v>
      </c>
      <c r="BJ94" s="125">
        <f t="shared" si="100"/>
        <v>0</v>
      </c>
      <c r="BK94" s="124" t="e">
        <f t="shared" si="10"/>
        <v>#DIV/0!</v>
      </c>
      <c r="BL94" s="102"/>
      <c r="BM94" s="102"/>
      <c r="BN94" s="102"/>
      <c r="BO94" s="102"/>
      <c r="BP94" s="102"/>
      <c r="BQ94" s="102"/>
      <c r="BR94" s="102"/>
      <c r="BS94" s="102"/>
      <c r="BT94" s="102"/>
      <c r="BU94" s="102"/>
      <c r="BV94" s="102"/>
      <c r="BW94" s="102"/>
      <c r="BX94" s="102"/>
      <c r="BY94" s="102"/>
      <c r="BZ94" s="119"/>
      <c r="CA94" s="119"/>
      <c r="CB94" s="119"/>
      <c r="CC94" s="119"/>
      <c r="CD94" s="119"/>
      <c r="CE94" s="119"/>
    </row>
    <row r="95" spans="1:83" ht="15.75" customHeight="1" x14ac:dyDescent="0.25">
      <c r="A95" s="112" t="s">
        <v>47</v>
      </c>
      <c r="B95" s="112" t="s">
        <v>163</v>
      </c>
      <c r="C95" s="112" t="s">
        <v>178</v>
      </c>
      <c r="D95" s="112" t="str">
        <f>'Instrumento CIDEA'!D369</f>
        <v>JHON ALEJANDRO OTÁLORA BOGOTÁ</v>
      </c>
      <c r="E95" s="112">
        <f>'Instrumento CIDEA'!E369</f>
        <v>3183382382</v>
      </c>
      <c r="F95" s="122" t="str">
        <f>'Instrumento CIDEA'!F369</f>
        <v>jotalorab@car.gov.co</v>
      </c>
      <c r="G95" s="112" t="str">
        <f>'Instrumento CIDEA'!G369</f>
        <v>DORA LILIA GAMBA LOZANO</v>
      </c>
      <c r="H95" s="122">
        <f>'Instrumento CIDEA'!H369</f>
        <v>3133925964</v>
      </c>
      <c r="I95" s="122" t="str">
        <f>'Instrumento CIDEA'!I369</f>
        <v>dgambal@car.gov.co</v>
      </c>
      <c r="J95" s="113" t="str">
        <f>'Instrumento CIDEA'!J369</f>
        <v>INGRID CASTAÑEDA</v>
      </c>
      <c r="K95" s="112">
        <f>'Instrumento CIDEA'!K369</f>
        <v>3156155342</v>
      </c>
      <c r="L95" s="123" t="str">
        <f>'Instrumento CIDEA'!L369</f>
        <v>serviciospublicos@quipile-cundinamarca.gov.co</v>
      </c>
      <c r="M95" s="121" t="s">
        <v>331</v>
      </c>
      <c r="N95" s="113"/>
      <c r="O95" s="112"/>
      <c r="P95" s="112"/>
      <c r="Q95" s="112"/>
      <c r="R95" s="112"/>
      <c r="S95" s="112"/>
      <c r="T95" s="114">
        <v>0</v>
      </c>
      <c r="U95" s="114">
        <v>0</v>
      </c>
      <c r="V95" s="115" t="e">
        <f t="shared" si="0"/>
        <v>#DIV/0!</v>
      </c>
      <c r="W95" s="115">
        <v>0</v>
      </c>
      <c r="X95" s="115">
        <v>0</v>
      </c>
      <c r="Y95" s="115">
        <v>0</v>
      </c>
      <c r="Z95" s="115">
        <v>0</v>
      </c>
      <c r="AA95" s="115">
        <v>0</v>
      </c>
      <c r="AB95" s="115">
        <v>0</v>
      </c>
      <c r="AC95" s="115">
        <f t="shared" si="1"/>
        <v>0</v>
      </c>
      <c r="AD95" s="116">
        <v>0</v>
      </c>
      <c r="AE95" s="116">
        <v>0</v>
      </c>
      <c r="AF95" s="115" t="e">
        <f t="shared" si="2"/>
        <v>#DIV/0!</v>
      </c>
      <c r="AG95" s="115">
        <v>0</v>
      </c>
      <c r="AH95" s="115">
        <v>0</v>
      </c>
      <c r="AI95" s="115">
        <v>0</v>
      </c>
      <c r="AJ95" s="115">
        <v>0</v>
      </c>
      <c r="AK95" s="115">
        <v>0</v>
      </c>
      <c r="AL95" s="115">
        <v>0</v>
      </c>
      <c r="AM95" s="115">
        <f t="shared" si="3"/>
        <v>0</v>
      </c>
      <c r="AN95" s="116">
        <v>0</v>
      </c>
      <c r="AO95" s="116">
        <v>0</v>
      </c>
      <c r="AP95" s="115" t="e">
        <f t="shared" si="4"/>
        <v>#DIV/0!</v>
      </c>
      <c r="AQ95" s="115">
        <v>0</v>
      </c>
      <c r="AR95" s="115">
        <v>0</v>
      </c>
      <c r="AS95" s="115">
        <v>0</v>
      </c>
      <c r="AT95" s="115">
        <v>0</v>
      </c>
      <c r="AU95" s="115">
        <v>0</v>
      </c>
      <c r="AV95" s="115">
        <v>0</v>
      </c>
      <c r="AW95" s="115">
        <f t="shared" si="5"/>
        <v>0</v>
      </c>
      <c r="AX95" s="116">
        <v>0</v>
      </c>
      <c r="AY95" s="116">
        <v>0</v>
      </c>
      <c r="AZ95" s="115" t="e">
        <f t="shared" si="6"/>
        <v>#DIV/0!</v>
      </c>
      <c r="BA95" s="115">
        <v>0</v>
      </c>
      <c r="BB95" s="115">
        <v>0</v>
      </c>
      <c r="BC95" s="115">
        <v>0</v>
      </c>
      <c r="BD95" s="115">
        <v>0</v>
      </c>
      <c r="BE95" s="115">
        <v>0</v>
      </c>
      <c r="BF95" s="115">
        <v>0</v>
      </c>
      <c r="BG95" s="115">
        <f t="shared" si="7"/>
        <v>0</v>
      </c>
      <c r="BH95" s="124">
        <f t="shared" si="8"/>
        <v>0</v>
      </c>
      <c r="BI95" s="125">
        <f t="shared" ref="BI95:BJ95" si="101">(T95+AD95+AN95+AX95)</f>
        <v>0</v>
      </c>
      <c r="BJ95" s="125">
        <f t="shared" si="101"/>
        <v>0</v>
      </c>
      <c r="BK95" s="124" t="e">
        <f t="shared" si="10"/>
        <v>#DIV/0!</v>
      </c>
      <c r="BL95" s="102"/>
      <c r="BM95" s="102"/>
      <c r="BN95" s="102"/>
      <c r="BO95" s="102"/>
      <c r="BP95" s="102"/>
      <c r="BQ95" s="102"/>
      <c r="BR95" s="102"/>
      <c r="BS95" s="102"/>
      <c r="BT95" s="102"/>
      <c r="BU95" s="102"/>
      <c r="BV95" s="102"/>
      <c r="BW95" s="102"/>
      <c r="BX95" s="102"/>
      <c r="BY95" s="102"/>
      <c r="BZ95" s="119"/>
      <c r="CA95" s="119"/>
      <c r="CB95" s="119"/>
      <c r="CC95" s="119"/>
      <c r="CD95" s="119"/>
      <c r="CE95" s="119"/>
    </row>
    <row r="96" spans="1:83" ht="15.75" customHeight="1" x14ac:dyDescent="0.25">
      <c r="A96" s="112" t="s">
        <v>332</v>
      </c>
      <c r="B96" s="112" t="s">
        <v>333</v>
      </c>
      <c r="C96" s="112" t="s">
        <v>181</v>
      </c>
      <c r="D96" s="113" t="str">
        <f>'Instrumento CIDEA'!D373</f>
        <v>JHON ALEJANDRO OTÁLORA BOGOTÁ</v>
      </c>
      <c r="E96" s="113">
        <f>'Instrumento CIDEA'!E373</f>
        <v>3183382382</v>
      </c>
      <c r="F96" s="120" t="str">
        <f>'Instrumento CIDEA'!F373</f>
        <v>jotalorab@car.gov.co</v>
      </c>
      <c r="G96" s="113" t="str">
        <f>'Instrumento CIDEA'!G373</f>
        <v>DORA LILIA GAMBA LOZANO</v>
      </c>
      <c r="H96" s="126">
        <f>'Instrumento CIDEA'!H373</f>
        <v>3133925964</v>
      </c>
      <c r="I96" s="120" t="str">
        <f>'Instrumento CIDEA'!I373</f>
        <v>dgambal@car.gov.co</v>
      </c>
      <c r="J96" s="113" t="str">
        <f>'Instrumento CIDEA'!J373</f>
        <v>JAIR ARMANDO GONZALEZ ZAPATA</v>
      </c>
      <c r="K96" s="113">
        <f>'Instrumento CIDEA'!K373</f>
        <v>3164969528</v>
      </c>
      <c r="L96" s="120" t="str">
        <f>'Instrumento CIDEA'!L373</f>
        <v>sama@sanantoniodeltequendama-cundinamarca.gov.co</v>
      </c>
      <c r="M96" s="121" t="s">
        <v>334</v>
      </c>
      <c r="N96" s="127" t="s">
        <v>335</v>
      </c>
      <c r="O96" s="128">
        <v>5</v>
      </c>
      <c r="P96" s="128">
        <v>27</v>
      </c>
      <c r="Q96" s="128">
        <v>51</v>
      </c>
      <c r="R96" s="128">
        <v>49</v>
      </c>
      <c r="S96" s="129">
        <v>10</v>
      </c>
      <c r="T96" s="116">
        <v>10930000</v>
      </c>
      <c r="U96" s="116">
        <v>10080000</v>
      </c>
      <c r="V96" s="115">
        <f t="shared" si="0"/>
        <v>0.92223238792314732</v>
      </c>
      <c r="W96" s="130">
        <v>1</v>
      </c>
      <c r="X96" s="115">
        <v>0</v>
      </c>
      <c r="Y96" s="115">
        <v>1</v>
      </c>
      <c r="Z96" s="115">
        <v>1</v>
      </c>
      <c r="AA96" s="115">
        <v>1</v>
      </c>
      <c r="AB96" s="129" t="s">
        <v>336</v>
      </c>
      <c r="AC96" s="115">
        <f t="shared" si="1"/>
        <v>0.8</v>
      </c>
      <c r="AD96" s="116">
        <v>18030000</v>
      </c>
      <c r="AE96" s="116">
        <v>17480000</v>
      </c>
      <c r="AF96" s="115">
        <f t="shared" si="2"/>
        <v>0.96949528563505272</v>
      </c>
      <c r="AG96" s="130">
        <v>1</v>
      </c>
      <c r="AH96" s="115">
        <v>0</v>
      </c>
      <c r="AI96" s="115">
        <v>1</v>
      </c>
      <c r="AJ96" s="115">
        <v>1</v>
      </c>
      <c r="AK96" s="115">
        <v>1</v>
      </c>
      <c r="AL96" s="129" t="s">
        <v>336</v>
      </c>
      <c r="AM96" s="115">
        <f t="shared" si="3"/>
        <v>0.8</v>
      </c>
      <c r="AN96" s="116">
        <v>17030000</v>
      </c>
      <c r="AO96" s="116">
        <v>11380000</v>
      </c>
      <c r="AP96" s="115">
        <f t="shared" si="4"/>
        <v>0.66823253082795064</v>
      </c>
      <c r="AQ96" s="130">
        <v>1</v>
      </c>
      <c r="AR96" s="115">
        <v>0</v>
      </c>
      <c r="AS96" s="115">
        <v>1</v>
      </c>
      <c r="AT96" s="115">
        <v>1</v>
      </c>
      <c r="AU96" s="115">
        <v>1</v>
      </c>
      <c r="AV96" s="129" t="s">
        <v>336</v>
      </c>
      <c r="AW96" s="115">
        <f t="shared" si="5"/>
        <v>0.8</v>
      </c>
      <c r="AX96" s="116">
        <v>10330000</v>
      </c>
      <c r="AY96" s="116">
        <v>9780000</v>
      </c>
      <c r="AZ96" s="115">
        <f t="shared" si="6"/>
        <v>0.94675701839303006</v>
      </c>
      <c r="BA96" s="130">
        <v>1</v>
      </c>
      <c r="BB96" s="115">
        <v>0</v>
      </c>
      <c r="BC96" s="115">
        <v>1</v>
      </c>
      <c r="BD96" s="115">
        <v>1</v>
      </c>
      <c r="BE96" s="115">
        <v>1</v>
      </c>
      <c r="BF96" s="129" t="s">
        <v>336</v>
      </c>
      <c r="BG96" s="115">
        <f t="shared" si="7"/>
        <v>0.8</v>
      </c>
      <c r="BH96" s="124">
        <f t="shared" si="8"/>
        <v>0.8</v>
      </c>
      <c r="BI96" s="125">
        <f t="shared" ref="BI96:BJ96" si="102">(T96+AD96+AN96+AX96)</f>
        <v>56320000</v>
      </c>
      <c r="BJ96" s="125">
        <f t="shared" si="102"/>
        <v>48720000</v>
      </c>
      <c r="BK96" s="124">
        <f t="shared" si="10"/>
        <v>0.86505681818181823</v>
      </c>
      <c r="BL96" s="112"/>
      <c r="BM96" s="112"/>
      <c r="BN96" s="112"/>
      <c r="BO96" s="112"/>
      <c r="BP96" s="112"/>
      <c r="BQ96" s="112"/>
      <c r="BR96" s="112"/>
      <c r="BS96" s="112"/>
      <c r="BT96" s="112"/>
      <c r="BU96" s="112"/>
      <c r="BV96" s="112"/>
      <c r="BW96" s="112"/>
      <c r="BX96" s="112"/>
      <c r="BY96" s="112"/>
      <c r="BZ96" s="131"/>
      <c r="CA96" s="131"/>
      <c r="CB96" s="131"/>
      <c r="CC96" s="131"/>
      <c r="CD96" s="131"/>
      <c r="CE96" s="131"/>
    </row>
    <row r="97" spans="1:83" ht="15.75" customHeight="1" x14ac:dyDescent="0.25">
      <c r="A97" s="112" t="s">
        <v>47</v>
      </c>
      <c r="B97" s="112" t="s">
        <v>163</v>
      </c>
      <c r="C97" s="112" t="s">
        <v>208</v>
      </c>
      <c r="D97" s="112" t="str">
        <f>'Instrumento CIDEA'!D388</f>
        <v>JHON ALEJANDRO OTÁLORA BOGOTÁ</v>
      </c>
      <c r="E97" s="112">
        <f>'Instrumento CIDEA'!E388</f>
        <v>3183382382</v>
      </c>
      <c r="F97" s="122" t="str">
        <f>'Instrumento CIDEA'!F388</f>
        <v>jotalorab@car.gov.co</v>
      </c>
      <c r="G97" s="112" t="str">
        <f>'Instrumento CIDEA'!G388</f>
        <v>DORA LILIA GAMBA LOZANO</v>
      </c>
      <c r="H97" s="122">
        <f>'Instrumento CIDEA'!H388</f>
        <v>3133925964</v>
      </c>
      <c r="I97" s="122" t="str">
        <f>'Instrumento CIDEA'!I388</f>
        <v>dgambal@car.gov.co</v>
      </c>
      <c r="J97" s="113" t="str">
        <f>'Instrumento CIDEA'!J388</f>
        <v>LUISA FERNANDA GAONA GARCÍA</v>
      </c>
      <c r="K97" s="112">
        <f>'Instrumento CIDEA'!K388</f>
        <v>3115430380</v>
      </c>
      <c r="L97" s="123" t="str">
        <f>'Instrumento CIDEA'!L388</f>
        <v>odama@tena-cundinamarca.gov.co</v>
      </c>
      <c r="M97" s="121" t="s">
        <v>337</v>
      </c>
      <c r="N97" s="113"/>
      <c r="O97" s="112"/>
      <c r="P97" s="112"/>
      <c r="Q97" s="112"/>
      <c r="R97" s="112"/>
      <c r="S97" s="112"/>
      <c r="T97" s="116">
        <v>0</v>
      </c>
      <c r="U97" s="116">
        <v>0</v>
      </c>
      <c r="V97" s="115" t="e">
        <f t="shared" si="0"/>
        <v>#DIV/0!</v>
      </c>
      <c r="W97" s="115">
        <v>0</v>
      </c>
      <c r="X97" s="115">
        <v>0</v>
      </c>
      <c r="Y97" s="115">
        <v>0</v>
      </c>
      <c r="Z97" s="115">
        <v>0</v>
      </c>
      <c r="AA97" s="115">
        <v>0</v>
      </c>
      <c r="AB97" s="115">
        <v>0</v>
      </c>
      <c r="AC97" s="115">
        <f t="shared" si="1"/>
        <v>0</v>
      </c>
      <c r="AD97" s="116">
        <v>0</v>
      </c>
      <c r="AE97" s="116">
        <v>0</v>
      </c>
      <c r="AF97" s="132" t="e">
        <f t="shared" si="2"/>
        <v>#DIV/0!</v>
      </c>
      <c r="AG97" s="115">
        <v>0</v>
      </c>
      <c r="AH97" s="115">
        <v>0</v>
      </c>
      <c r="AI97" s="115">
        <v>0</v>
      </c>
      <c r="AJ97" s="115">
        <v>0</v>
      </c>
      <c r="AK97" s="115">
        <v>0</v>
      </c>
      <c r="AL97" s="115">
        <v>0</v>
      </c>
      <c r="AM97" s="115">
        <f t="shared" si="3"/>
        <v>0</v>
      </c>
      <c r="AN97" s="116">
        <v>0</v>
      </c>
      <c r="AO97" s="116">
        <v>0</v>
      </c>
      <c r="AP97" s="115" t="e">
        <f t="shared" si="4"/>
        <v>#DIV/0!</v>
      </c>
      <c r="AQ97" s="115">
        <v>0</v>
      </c>
      <c r="AR97" s="115">
        <v>0</v>
      </c>
      <c r="AS97" s="115">
        <v>0</v>
      </c>
      <c r="AT97" s="115">
        <v>0</v>
      </c>
      <c r="AU97" s="115">
        <v>0</v>
      </c>
      <c r="AV97" s="115">
        <v>0</v>
      </c>
      <c r="AW97" s="115">
        <f t="shared" si="5"/>
        <v>0</v>
      </c>
      <c r="AX97" s="116">
        <v>0</v>
      </c>
      <c r="AY97" s="116">
        <v>0</v>
      </c>
      <c r="AZ97" s="115" t="e">
        <f t="shared" si="6"/>
        <v>#DIV/0!</v>
      </c>
      <c r="BA97" s="115">
        <v>0</v>
      </c>
      <c r="BB97" s="115">
        <v>0</v>
      </c>
      <c r="BC97" s="115">
        <v>0</v>
      </c>
      <c r="BD97" s="115">
        <v>0</v>
      </c>
      <c r="BE97" s="115">
        <v>0</v>
      </c>
      <c r="BF97" s="115">
        <v>0</v>
      </c>
      <c r="BG97" s="115">
        <f t="shared" si="7"/>
        <v>0</v>
      </c>
      <c r="BH97" s="124">
        <f t="shared" si="8"/>
        <v>0</v>
      </c>
      <c r="BI97" s="125">
        <f t="shared" ref="BI97:BJ97" si="103">(T97+AD97+AN97+AX97)</f>
        <v>0</v>
      </c>
      <c r="BJ97" s="125">
        <f t="shared" si="103"/>
        <v>0</v>
      </c>
      <c r="BK97" s="124" t="e">
        <f t="shared" si="10"/>
        <v>#DIV/0!</v>
      </c>
      <c r="BL97" s="102"/>
      <c r="BM97" s="102"/>
      <c r="BN97" s="102"/>
      <c r="BO97" s="102"/>
      <c r="BP97" s="102"/>
      <c r="BQ97" s="102"/>
      <c r="BR97" s="102"/>
      <c r="BS97" s="102"/>
      <c r="BT97" s="102"/>
      <c r="BU97" s="102"/>
      <c r="BV97" s="102"/>
      <c r="BW97" s="102"/>
      <c r="BX97" s="102"/>
      <c r="BY97" s="102"/>
      <c r="BZ97" s="119"/>
      <c r="CA97" s="119"/>
      <c r="CB97" s="119"/>
      <c r="CC97" s="119"/>
      <c r="CD97" s="119"/>
      <c r="CE97" s="119"/>
    </row>
    <row r="98" spans="1:83" ht="15.75" customHeight="1" x14ac:dyDescent="0.25">
      <c r="A98" s="112" t="s">
        <v>47</v>
      </c>
      <c r="B98" s="112" t="s">
        <v>163</v>
      </c>
      <c r="C98" s="112" t="s">
        <v>211</v>
      </c>
      <c r="D98" s="112" t="str">
        <f>'Instrumento CIDEA'!D392</f>
        <v>JHON ALEJANDRO OTÁLORA BOGOTÁ</v>
      </c>
      <c r="E98" s="112">
        <f>'Instrumento CIDEA'!E392</f>
        <v>3183382382</v>
      </c>
      <c r="F98" s="122" t="str">
        <f>'Instrumento CIDEA'!F392</f>
        <v>jotalorab@car.gov.co</v>
      </c>
      <c r="G98" s="112" t="str">
        <f>'Instrumento CIDEA'!G392</f>
        <v>DORA LILIA GAMBA LOZANO</v>
      </c>
      <c r="H98" s="122">
        <f>'Instrumento CIDEA'!H392</f>
        <v>3133925964</v>
      </c>
      <c r="I98" s="122" t="str">
        <f>'Instrumento CIDEA'!I392</f>
        <v>dgambal@car.gov.co</v>
      </c>
      <c r="J98" s="113" t="str">
        <f>'Instrumento CIDEA'!J392</f>
        <v>PAOLA ANDREA MUÑOZ OBANDO</v>
      </c>
      <c r="K98" s="112">
        <f>'Instrumento CIDEA'!K392</f>
        <v>3143878876</v>
      </c>
      <c r="L98" s="123" t="str">
        <f>'Instrumento CIDEA'!L392</f>
        <v>coordinadormambienteviota@gmail.com</v>
      </c>
      <c r="M98" s="121" t="s">
        <v>338</v>
      </c>
      <c r="N98" s="113"/>
      <c r="O98" s="112"/>
      <c r="P98" s="112"/>
      <c r="Q98" s="112"/>
      <c r="R98" s="112"/>
      <c r="S98" s="112"/>
      <c r="T98" s="116">
        <v>0</v>
      </c>
      <c r="U98" s="116">
        <v>0</v>
      </c>
      <c r="V98" s="115" t="e">
        <f t="shared" si="0"/>
        <v>#DIV/0!</v>
      </c>
      <c r="W98" s="115">
        <v>0</v>
      </c>
      <c r="X98" s="115">
        <v>0</v>
      </c>
      <c r="Y98" s="115">
        <v>0</v>
      </c>
      <c r="Z98" s="115">
        <v>0</v>
      </c>
      <c r="AA98" s="115">
        <v>0</v>
      </c>
      <c r="AB98" s="115">
        <v>0</v>
      </c>
      <c r="AC98" s="115">
        <f t="shared" si="1"/>
        <v>0</v>
      </c>
      <c r="AD98" s="116">
        <v>0</v>
      </c>
      <c r="AE98" s="116">
        <v>0</v>
      </c>
      <c r="AF98" s="132" t="e">
        <f t="shared" si="2"/>
        <v>#DIV/0!</v>
      </c>
      <c r="AG98" s="115">
        <v>0</v>
      </c>
      <c r="AH98" s="115">
        <v>0</v>
      </c>
      <c r="AI98" s="115">
        <v>0</v>
      </c>
      <c r="AJ98" s="115">
        <v>0</v>
      </c>
      <c r="AK98" s="115">
        <v>0</v>
      </c>
      <c r="AL98" s="115">
        <v>0</v>
      </c>
      <c r="AM98" s="115">
        <f t="shared" si="3"/>
        <v>0</v>
      </c>
      <c r="AN98" s="116">
        <v>0</v>
      </c>
      <c r="AO98" s="116">
        <v>0</v>
      </c>
      <c r="AP98" s="115" t="e">
        <f t="shared" si="4"/>
        <v>#DIV/0!</v>
      </c>
      <c r="AQ98" s="115">
        <v>0</v>
      </c>
      <c r="AR98" s="115">
        <v>0</v>
      </c>
      <c r="AS98" s="115">
        <v>0</v>
      </c>
      <c r="AT98" s="115">
        <v>0</v>
      </c>
      <c r="AU98" s="115">
        <v>0</v>
      </c>
      <c r="AV98" s="115">
        <v>0</v>
      </c>
      <c r="AW98" s="115">
        <f t="shared" si="5"/>
        <v>0</v>
      </c>
      <c r="AX98" s="116">
        <v>0</v>
      </c>
      <c r="AY98" s="116">
        <v>0</v>
      </c>
      <c r="AZ98" s="115" t="e">
        <f t="shared" si="6"/>
        <v>#DIV/0!</v>
      </c>
      <c r="BA98" s="115">
        <v>0</v>
      </c>
      <c r="BB98" s="115">
        <v>0</v>
      </c>
      <c r="BC98" s="115">
        <v>0</v>
      </c>
      <c r="BD98" s="115">
        <v>0</v>
      </c>
      <c r="BE98" s="115">
        <v>0</v>
      </c>
      <c r="BF98" s="115">
        <v>0</v>
      </c>
      <c r="BG98" s="115">
        <f t="shared" si="7"/>
        <v>0</v>
      </c>
      <c r="BH98" s="124">
        <f t="shared" si="8"/>
        <v>0</v>
      </c>
      <c r="BI98" s="125">
        <f t="shared" ref="BI98:BJ98" si="104">(T98+AD98+AN98+AX98)</f>
        <v>0</v>
      </c>
      <c r="BJ98" s="125">
        <f t="shared" si="104"/>
        <v>0</v>
      </c>
      <c r="BK98" s="124" t="e">
        <f t="shared" si="10"/>
        <v>#DIV/0!</v>
      </c>
      <c r="BL98" s="102"/>
      <c r="BM98" s="102"/>
      <c r="BN98" s="102"/>
      <c r="BO98" s="102"/>
      <c r="BP98" s="102"/>
      <c r="BQ98" s="102"/>
      <c r="BR98" s="102"/>
      <c r="BS98" s="102"/>
      <c r="BT98" s="102"/>
      <c r="BU98" s="102"/>
      <c r="BV98" s="102"/>
      <c r="BW98" s="102"/>
      <c r="BX98" s="102"/>
      <c r="BY98" s="102"/>
      <c r="BZ98" s="119"/>
      <c r="CA98" s="119"/>
      <c r="CB98" s="119"/>
      <c r="CC98" s="119"/>
      <c r="CD98" s="119"/>
      <c r="CE98" s="119"/>
    </row>
    <row r="99" spans="1:83" ht="15.75" customHeight="1" x14ac:dyDescent="0.25">
      <c r="A99" s="112" t="s">
        <v>47</v>
      </c>
      <c r="B99" s="112" t="s">
        <v>214</v>
      </c>
      <c r="C99" s="112" t="s">
        <v>215</v>
      </c>
      <c r="D99" s="112"/>
      <c r="E99" s="112"/>
      <c r="F99" s="112"/>
      <c r="G99" s="112"/>
      <c r="H99" s="112"/>
      <c r="I99" s="112"/>
      <c r="J99" s="112"/>
      <c r="K99" s="112"/>
      <c r="L99" s="112"/>
      <c r="M99" s="112"/>
      <c r="N99" s="113"/>
      <c r="O99" s="112"/>
      <c r="P99" s="112"/>
      <c r="Q99" s="112"/>
      <c r="R99" s="112"/>
      <c r="S99" s="112"/>
      <c r="T99" s="116">
        <v>0</v>
      </c>
      <c r="U99" s="116">
        <v>0</v>
      </c>
      <c r="V99" s="115" t="e">
        <f t="shared" si="0"/>
        <v>#DIV/0!</v>
      </c>
      <c r="W99" s="115">
        <v>0</v>
      </c>
      <c r="X99" s="115">
        <v>0</v>
      </c>
      <c r="Y99" s="115">
        <v>0</v>
      </c>
      <c r="Z99" s="115">
        <v>0</v>
      </c>
      <c r="AA99" s="115">
        <v>0</v>
      </c>
      <c r="AB99" s="115">
        <v>0</v>
      </c>
      <c r="AC99" s="115">
        <f t="shared" si="1"/>
        <v>0</v>
      </c>
      <c r="AD99" s="116">
        <v>0</v>
      </c>
      <c r="AE99" s="116">
        <v>0</v>
      </c>
      <c r="AF99" s="132" t="e">
        <f t="shared" si="2"/>
        <v>#DIV/0!</v>
      </c>
      <c r="AG99" s="115">
        <v>0</v>
      </c>
      <c r="AH99" s="115">
        <v>0</v>
      </c>
      <c r="AI99" s="115">
        <v>0</v>
      </c>
      <c r="AJ99" s="115">
        <v>0</v>
      </c>
      <c r="AK99" s="115">
        <v>0</v>
      </c>
      <c r="AL99" s="115">
        <v>0</v>
      </c>
      <c r="AM99" s="115">
        <f t="shared" si="3"/>
        <v>0</v>
      </c>
      <c r="AN99" s="116">
        <v>0</v>
      </c>
      <c r="AO99" s="116">
        <v>0</v>
      </c>
      <c r="AP99" s="115" t="e">
        <f t="shared" si="4"/>
        <v>#DIV/0!</v>
      </c>
      <c r="AQ99" s="115">
        <v>0</v>
      </c>
      <c r="AR99" s="115">
        <v>0</v>
      </c>
      <c r="AS99" s="115">
        <v>0</v>
      </c>
      <c r="AT99" s="115">
        <v>0</v>
      </c>
      <c r="AU99" s="115">
        <v>0</v>
      </c>
      <c r="AV99" s="115">
        <v>0</v>
      </c>
      <c r="AW99" s="115">
        <f t="shared" si="5"/>
        <v>0</v>
      </c>
      <c r="AX99" s="116">
        <v>0</v>
      </c>
      <c r="AY99" s="116">
        <v>0</v>
      </c>
      <c r="AZ99" s="115" t="e">
        <f t="shared" si="6"/>
        <v>#DIV/0!</v>
      </c>
      <c r="BA99" s="115">
        <v>0</v>
      </c>
      <c r="BB99" s="115">
        <v>0</v>
      </c>
      <c r="BC99" s="115">
        <v>0</v>
      </c>
      <c r="BD99" s="115">
        <v>0</v>
      </c>
      <c r="BE99" s="115">
        <v>0</v>
      </c>
      <c r="BF99" s="115">
        <v>0</v>
      </c>
      <c r="BG99" s="115">
        <f t="shared" si="7"/>
        <v>0</v>
      </c>
      <c r="BH99" s="117">
        <f t="shared" si="8"/>
        <v>0</v>
      </c>
      <c r="BI99" s="118">
        <f t="shared" ref="BI99:BJ99" si="105">(T99+AD99+AN99+AX99)</f>
        <v>0</v>
      </c>
      <c r="BJ99" s="118">
        <f t="shared" si="105"/>
        <v>0</v>
      </c>
      <c r="BK99" s="117" t="e">
        <f t="shared" si="10"/>
        <v>#DIV/0!</v>
      </c>
      <c r="BL99" s="102"/>
      <c r="BM99" s="102"/>
      <c r="BN99" s="102"/>
      <c r="BO99" s="102"/>
      <c r="BP99" s="102"/>
      <c r="BQ99" s="102"/>
      <c r="BR99" s="102"/>
      <c r="BS99" s="102"/>
      <c r="BT99" s="102"/>
      <c r="BU99" s="102"/>
      <c r="BV99" s="102"/>
      <c r="BW99" s="102"/>
      <c r="BX99" s="102"/>
      <c r="BY99" s="102"/>
      <c r="BZ99" s="119"/>
      <c r="CA99" s="119"/>
      <c r="CB99" s="119"/>
      <c r="CC99" s="119"/>
      <c r="CD99" s="119"/>
      <c r="CE99" s="119"/>
    </row>
    <row r="100" spans="1:83" ht="15.75" customHeight="1" x14ac:dyDescent="0.25">
      <c r="A100" s="112" t="s">
        <v>47</v>
      </c>
      <c r="B100" s="112" t="s">
        <v>214</v>
      </c>
      <c r="C100" s="112" t="s">
        <v>216</v>
      </c>
      <c r="D100" s="112"/>
      <c r="E100" s="112"/>
      <c r="F100" s="112"/>
      <c r="G100" s="112"/>
      <c r="H100" s="112"/>
      <c r="I100" s="112"/>
      <c r="J100" s="112"/>
      <c r="K100" s="112"/>
      <c r="L100" s="112"/>
      <c r="M100" s="112"/>
      <c r="N100" s="113"/>
      <c r="O100" s="112"/>
      <c r="P100" s="112"/>
      <c r="Q100" s="112"/>
      <c r="R100" s="112"/>
      <c r="S100" s="112"/>
      <c r="T100" s="116">
        <v>0</v>
      </c>
      <c r="U100" s="116">
        <v>0</v>
      </c>
      <c r="V100" s="115" t="e">
        <f t="shared" si="0"/>
        <v>#DIV/0!</v>
      </c>
      <c r="W100" s="115">
        <v>0</v>
      </c>
      <c r="X100" s="115">
        <v>0</v>
      </c>
      <c r="Y100" s="115">
        <v>0</v>
      </c>
      <c r="Z100" s="115">
        <v>0</v>
      </c>
      <c r="AA100" s="115">
        <v>0</v>
      </c>
      <c r="AB100" s="115">
        <v>0</v>
      </c>
      <c r="AC100" s="115">
        <f t="shared" si="1"/>
        <v>0</v>
      </c>
      <c r="AD100" s="116">
        <v>0</v>
      </c>
      <c r="AE100" s="116">
        <v>0</v>
      </c>
      <c r="AF100" s="132" t="e">
        <f t="shared" si="2"/>
        <v>#DIV/0!</v>
      </c>
      <c r="AG100" s="115">
        <v>0</v>
      </c>
      <c r="AH100" s="115">
        <v>0</v>
      </c>
      <c r="AI100" s="115">
        <v>0</v>
      </c>
      <c r="AJ100" s="115">
        <v>0</v>
      </c>
      <c r="AK100" s="115">
        <v>0</v>
      </c>
      <c r="AL100" s="115">
        <v>0</v>
      </c>
      <c r="AM100" s="115">
        <f t="shared" si="3"/>
        <v>0</v>
      </c>
      <c r="AN100" s="116">
        <v>0</v>
      </c>
      <c r="AO100" s="116">
        <v>0</v>
      </c>
      <c r="AP100" s="115" t="e">
        <f t="shared" si="4"/>
        <v>#DIV/0!</v>
      </c>
      <c r="AQ100" s="115">
        <v>0</v>
      </c>
      <c r="AR100" s="115">
        <v>0</v>
      </c>
      <c r="AS100" s="115">
        <v>0</v>
      </c>
      <c r="AT100" s="115">
        <v>0</v>
      </c>
      <c r="AU100" s="115">
        <v>0</v>
      </c>
      <c r="AV100" s="115">
        <v>0</v>
      </c>
      <c r="AW100" s="115">
        <f t="shared" si="5"/>
        <v>0</v>
      </c>
      <c r="AX100" s="116">
        <v>0</v>
      </c>
      <c r="AY100" s="116">
        <v>0</v>
      </c>
      <c r="AZ100" s="115" t="e">
        <f t="shared" si="6"/>
        <v>#DIV/0!</v>
      </c>
      <c r="BA100" s="115">
        <v>0</v>
      </c>
      <c r="BB100" s="115">
        <v>0</v>
      </c>
      <c r="BC100" s="115">
        <v>0</v>
      </c>
      <c r="BD100" s="115">
        <v>0</v>
      </c>
      <c r="BE100" s="115">
        <v>0</v>
      </c>
      <c r="BF100" s="115">
        <v>0</v>
      </c>
      <c r="BG100" s="115">
        <f t="shared" si="7"/>
        <v>0</v>
      </c>
      <c r="BH100" s="117">
        <f t="shared" si="8"/>
        <v>0</v>
      </c>
      <c r="BI100" s="118">
        <f t="shared" ref="BI100:BJ100" si="106">(T100+AD100+AN100+AX100)</f>
        <v>0</v>
      </c>
      <c r="BJ100" s="118">
        <f t="shared" si="106"/>
        <v>0</v>
      </c>
      <c r="BK100" s="117" t="e">
        <f t="shared" si="10"/>
        <v>#DIV/0!</v>
      </c>
      <c r="BL100" s="102"/>
      <c r="BM100" s="102"/>
      <c r="BN100" s="102"/>
      <c r="BO100" s="102"/>
      <c r="BP100" s="102"/>
      <c r="BQ100" s="102"/>
      <c r="BR100" s="102"/>
      <c r="BS100" s="102"/>
      <c r="BT100" s="102"/>
      <c r="BU100" s="102"/>
      <c r="BV100" s="102"/>
      <c r="BW100" s="102"/>
      <c r="BX100" s="102"/>
      <c r="BY100" s="102"/>
      <c r="BZ100" s="119"/>
      <c r="CA100" s="119"/>
      <c r="CB100" s="119"/>
      <c r="CC100" s="119"/>
      <c r="CD100" s="119"/>
      <c r="CE100" s="119"/>
    </row>
    <row r="101" spans="1:83" ht="15.75" customHeight="1" x14ac:dyDescent="0.25">
      <c r="A101" s="112" t="s">
        <v>47</v>
      </c>
      <c r="B101" s="112" t="s">
        <v>214</v>
      </c>
      <c r="C101" s="112" t="s">
        <v>217</v>
      </c>
      <c r="D101" s="112"/>
      <c r="E101" s="112"/>
      <c r="F101" s="112"/>
      <c r="G101" s="112"/>
      <c r="H101" s="112"/>
      <c r="I101" s="112"/>
      <c r="J101" s="112"/>
      <c r="K101" s="112"/>
      <c r="L101" s="112"/>
      <c r="M101" s="112"/>
      <c r="N101" s="113"/>
      <c r="O101" s="112"/>
      <c r="P101" s="112"/>
      <c r="Q101" s="112"/>
      <c r="R101" s="112"/>
      <c r="S101" s="112"/>
      <c r="T101" s="116">
        <v>0</v>
      </c>
      <c r="U101" s="116">
        <v>0</v>
      </c>
      <c r="V101" s="115" t="e">
        <f t="shared" si="0"/>
        <v>#DIV/0!</v>
      </c>
      <c r="W101" s="115">
        <v>0</v>
      </c>
      <c r="X101" s="115">
        <v>0</v>
      </c>
      <c r="Y101" s="115">
        <v>0</v>
      </c>
      <c r="Z101" s="115">
        <v>0</v>
      </c>
      <c r="AA101" s="115">
        <v>0</v>
      </c>
      <c r="AB101" s="115">
        <v>0</v>
      </c>
      <c r="AC101" s="115">
        <f t="shared" si="1"/>
        <v>0</v>
      </c>
      <c r="AD101" s="116">
        <v>0</v>
      </c>
      <c r="AE101" s="116">
        <v>0</v>
      </c>
      <c r="AF101" s="132" t="e">
        <f t="shared" si="2"/>
        <v>#DIV/0!</v>
      </c>
      <c r="AG101" s="115">
        <v>0</v>
      </c>
      <c r="AH101" s="115">
        <v>0</v>
      </c>
      <c r="AI101" s="115">
        <v>0</v>
      </c>
      <c r="AJ101" s="115">
        <v>0</v>
      </c>
      <c r="AK101" s="115">
        <v>0</v>
      </c>
      <c r="AL101" s="115">
        <v>0</v>
      </c>
      <c r="AM101" s="115">
        <f t="shared" si="3"/>
        <v>0</v>
      </c>
      <c r="AN101" s="116">
        <v>0</v>
      </c>
      <c r="AO101" s="116">
        <v>0</v>
      </c>
      <c r="AP101" s="115" t="e">
        <f t="shared" si="4"/>
        <v>#DIV/0!</v>
      </c>
      <c r="AQ101" s="115">
        <v>0</v>
      </c>
      <c r="AR101" s="115">
        <v>0</v>
      </c>
      <c r="AS101" s="115">
        <v>0</v>
      </c>
      <c r="AT101" s="115">
        <v>0</v>
      </c>
      <c r="AU101" s="115">
        <v>0</v>
      </c>
      <c r="AV101" s="115">
        <v>0</v>
      </c>
      <c r="AW101" s="115">
        <f t="shared" si="5"/>
        <v>0</v>
      </c>
      <c r="AX101" s="116">
        <v>0</v>
      </c>
      <c r="AY101" s="116">
        <v>0</v>
      </c>
      <c r="AZ101" s="115" t="e">
        <f t="shared" si="6"/>
        <v>#DIV/0!</v>
      </c>
      <c r="BA101" s="115">
        <v>0</v>
      </c>
      <c r="BB101" s="115">
        <v>0</v>
      </c>
      <c r="BC101" s="115">
        <v>0</v>
      </c>
      <c r="BD101" s="115">
        <v>0</v>
      </c>
      <c r="BE101" s="115">
        <v>0</v>
      </c>
      <c r="BF101" s="115">
        <v>0</v>
      </c>
      <c r="BG101" s="115">
        <f t="shared" si="7"/>
        <v>0</v>
      </c>
      <c r="BH101" s="117">
        <f t="shared" si="8"/>
        <v>0</v>
      </c>
      <c r="BI101" s="118">
        <f t="shared" ref="BI101:BJ101" si="107">(T101+AD101+AN101+AX101)</f>
        <v>0</v>
      </c>
      <c r="BJ101" s="118">
        <f t="shared" si="107"/>
        <v>0</v>
      </c>
      <c r="BK101" s="117" t="e">
        <f t="shared" si="10"/>
        <v>#DIV/0!</v>
      </c>
      <c r="BL101" s="102"/>
      <c r="BM101" s="102"/>
      <c r="BN101" s="102"/>
      <c r="BO101" s="102"/>
      <c r="BP101" s="102"/>
      <c r="BQ101" s="102"/>
      <c r="BR101" s="102"/>
      <c r="BS101" s="102"/>
      <c r="BT101" s="102"/>
      <c r="BU101" s="102"/>
      <c r="BV101" s="102"/>
      <c r="BW101" s="102"/>
      <c r="BX101" s="102"/>
      <c r="BY101" s="102"/>
      <c r="BZ101" s="119"/>
      <c r="CA101" s="119"/>
      <c r="CB101" s="119"/>
      <c r="CC101" s="119"/>
      <c r="CD101" s="119"/>
      <c r="CE101" s="119"/>
    </row>
    <row r="102" spans="1:83" ht="15.75" customHeight="1" x14ac:dyDescent="0.25">
      <c r="A102" s="112" t="s">
        <v>47</v>
      </c>
      <c r="B102" s="112" t="s">
        <v>214</v>
      </c>
      <c r="C102" s="112" t="s">
        <v>218</v>
      </c>
      <c r="D102" s="112"/>
      <c r="E102" s="112"/>
      <c r="F102" s="112"/>
      <c r="G102" s="112"/>
      <c r="H102" s="112"/>
      <c r="I102" s="112"/>
      <c r="J102" s="112"/>
      <c r="K102" s="112"/>
      <c r="L102" s="112"/>
      <c r="M102" s="112"/>
      <c r="N102" s="113"/>
      <c r="O102" s="112"/>
      <c r="P102" s="112"/>
      <c r="Q102" s="112"/>
      <c r="R102" s="112"/>
      <c r="S102" s="112"/>
      <c r="T102" s="116">
        <v>0</v>
      </c>
      <c r="U102" s="116">
        <v>0</v>
      </c>
      <c r="V102" s="115" t="e">
        <f t="shared" si="0"/>
        <v>#DIV/0!</v>
      </c>
      <c r="W102" s="115">
        <v>0</v>
      </c>
      <c r="X102" s="115">
        <v>0</v>
      </c>
      <c r="Y102" s="115">
        <v>0</v>
      </c>
      <c r="Z102" s="115">
        <v>0</v>
      </c>
      <c r="AA102" s="115">
        <v>0</v>
      </c>
      <c r="AB102" s="115">
        <v>0</v>
      </c>
      <c r="AC102" s="115">
        <f t="shared" si="1"/>
        <v>0</v>
      </c>
      <c r="AD102" s="116">
        <v>0</v>
      </c>
      <c r="AE102" s="116">
        <v>0</v>
      </c>
      <c r="AF102" s="132" t="e">
        <f t="shared" si="2"/>
        <v>#DIV/0!</v>
      </c>
      <c r="AG102" s="115">
        <v>0</v>
      </c>
      <c r="AH102" s="115">
        <v>0</v>
      </c>
      <c r="AI102" s="115">
        <v>0</v>
      </c>
      <c r="AJ102" s="115">
        <v>0</v>
      </c>
      <c r="AK102" s="115">
        <v>0</v>
      </c>
      <c r="AL102" s="115">
        <v>0</v>
      </c>
      <c r="AM102" s="115">
        <f t="shared" si="3"/>
        <v>0</v>
      </c>
      <c r="AN102" s="116">
        <v>0</v>
      </c>
      <c r="AO102" s="116">
        <v>0</v>
      </c>
      <c r="AP102" s="115" t="e">
        <f t="shared" si="4"/>
        <v>#DIV/0!</v>
      </c>
      <c r="AQ102" s="115">
        <v>0</v>
      </c>
      <c r="AR102" s="115">
        <v>0</v>
      </c>
      <c r="AS102" s="115">
        <v>0</v>
      </c>
      <c r="AT102" s="115">
        <v>0</v>
      </c>
      <c r="AU102" s="115">
        <v>0</v>
      </c>
      <c r="AV102" s="115">
        <v>0</v>
      </c>
      <c r="AW102" s="115">
        <f t="shared" si="5"/>
        <v>0</v>
      </c>
      <c r="AX102" s="116">
        <v>0</v>
      </c>
      <c r="AY102" s="116">
        <v>0</v>
      </c>
      <c r="AZ102" s="115" t="e">
        <f t="shared" si="6"/>
        <v>#DIV/0!</v>
      </c>
      <c r="BA102" s="115">
        <v>0</v>
      </c>
      <c r="BB102" s="115">
        <v>0</v>
      </c>
      <c r="BC102" s="115">
        <v>0</v>
      </c>
      <c r="BD102" s="115">
        <v>0</v>
      </c>
      <c r="BE102" s="115">
        <v>0</v>
      </c>
      <c r="BF102" s="115">
        <v>0</v>
      </c>
      <c r="BG102" s="115">
        <f t="shared" si="7"/>
        <v>0</v>
      </c>
      <c r="BH102" s="117">
        <f t="shared" si="8"/>
        <v>0</v>
      </c>
      <c r="BI102" s="118">
        <f t="shared" ref="BI102:BJ102" si="108">(T102+AD102+AN102+AX102)</f>
        <v>0</v>
      </c>
      <c r="BJ102" s="118">
        <f t="shared" si="108"/>
        <v>0</v>
      </c>
      <c r="BK102" s="117" t="e">
        <f t="shared" si="10"/>
        <v>#DIV/0!</v>
      </c>
      <c r="BL102" s="102"/>
      <c r="BM102" s="102"/>
      <c r="BN102" s="102"/>
      <c r="BO102" s="102"/>
      <c r="BP102" s="102"/>
      <c r="BQ102" s="102"/>
      <c r="BR102" s="102"/>
      <c r="BS102" s="102"/>
      <c r="BT102" s="102"/>
      <c r="BU102" s="102"/>
      <c r="BV102" s="102"/>
      <c r="BW102" s="102"/>
      <c r="BX102" s="102"/>
      <c r="BY102" s="102"/>
      <c r="BZ102" s="119"/>
      <c r="CA102" s="119"/>
      <c r="CB102" s="119"/>
      <c r="CC102" s="119"/>
      <c r="CD102" s="119"/>
      <c r="CE102" s="119"/>
    </row>
    <row r="103" spans="1:83" ht="15.75" customHeight="1" x14ac:dyDescent="0.25">
      <c r="A103" s="112" t="s">
        <v>47</v>
      </c>
      <c r="B103" s="112" t="s">
        <v>214</v>
      </c>
      <c r="C103" s="112" t="s">
        <v>219</v>
      </c>
      <c r="D103" s="112"/>
      <c r="E103" s="112"/>
      <c r="F103" s="112"/>
      <c r="G103" s="112"/>
      <c r="H103" s="112"/>
      <c r="I103" s="112"/>
      <c r="J103" s="112"/>
      <c r="K103" s="112"/>
      <c r="L103" s="112"/>
      <c r="M103" s="112"/>
      <c r="N103" s="113"/>
      <c r="O103" s="112"/>
      <c r="P103" s="112"/>
      <c r="Q103" s="112"/>
      <c r="R103" s="112"/>
      <c r="S103" s="112"/>
      <c r="T103" s="116">
        <v>0</v>
      </c>
      <c r="U103" s="116">
        <v>0</v>
      </c>
      <c r="V103" s="115" t="e">
        <f t="shared" si="0"/>
        <v>#DIV/0!</v>
      </c>
      <c r="W103" s="115">
        <v>0</v>
      </c>
      <c r="X103" s="115">
        <v>0</v>
      </c>
      <c r="Y103" s="115">
        <v>0</v>
      </c>
      <c r="Z103" s="115">
        <v>0</v>
      </c>
      <c r="AA103" s="115">
        <v>0</v>
      </c>
      <c r="AB103" s="115">
        <v>0</v>
      </c>
      <c r="AC103" s="115">
        <f t="shared" si="1"/>
        <v>0</v>
      </c>
      <c r="AD103" s="116">
        <v>0</v>
      </c>
      <c r="AE103" s="116">
        <v>0</v>
      </c>
      <c r="AF103" s="132" t="e">
        <f t="shared" si="2"/>
        <v>#DIV/0!</v>
      </c>
      <c r="AG103" s="115">
        <v>0</v>
      </c>
      <c r="AH103" s="115">
        <v>0</v>
      </c>
      <c r="AI103" s="115">
        <v>0</v>
      </c>
      <c r="AJ103" s="115">
        <v>0</v>
      </c>
      <c r="AK103" s="115">
        <v>0</v>
      </c>
      <c r="AL103" s="115">
        <v>0</v>
      </c>
      <c r="AM103" s="115">
        <f t="shared" si="3"/>
        <v>0</v>
      </c>
      <c r="AN103" s="116">
        <v>0</v>
      </c>
      <c r="AO103" s="116">
        <v>0</v>
      </c>
      <c r="AP103" s="115" t="e">
        <f t="shared" si="4"/>
        <v>#DIV/0!</v>
      </c>
      <c r="AQ103" s="115">
        <v>0</v>
      </c>
      <c r="AR103" s="115">
        <v>0</v>
      </c>
      <c r="AS103" s="115">
        <v>0</v>
      </c>
      <c r="AT103" s="115">
        <v>0</v>
      </c>
      <c r="AU103" s="115">
        <v>0</v>
      </c>
      <c r="AV103" s="115">
        <v>0</v>
      </c>
      <c r="AW103" s="115">
        <f t="shared" si="5"/>
        <v>0</v>
      </c>
      <c r="AX103" s="116">
        <v>0</v>
      </c>
      <c r="AY103" s="116">
        <v>0</v>
      </c>
      <c r="AZ103" s="115" t="e">
        <f t="shared" si="6"/>
        <v>#DIV/0!</v>
      </c>
      <c r="BA103" s="115">
        <v>0</v>
      </c>
      <c r="BB103" s="115">
        <v>0</v>
      </c>
      <c r="BC103" s="115">
        <v>0</v>
      </c>
      <c r="BD103" s="115">
        <v>0</v>
      </c>
      <c r="BE103" s="115">
        <v>0</v>
      </c>
      <c r="BF103" s="115">
        <v>0</v>
      </c>
      <c r="BG103" s="115">
        <f t="shared" si="7"/>
        <v>0</v>
      </c>
      <c r="BH103" s="117">
        <f t="shared" si="8"/>
        <v>0</v>
      </c>
      <c r="BI103" s="118">
        <f t="shared" ref="BI103:BJ103" si="109">(T103+AD103+AN103+AX103)</f>
        <v>0</v>
      </c>
      <c r="BJ103" s="118">
        <f t="shared" si="109"/>
        <v>0</v>
      </c>
      <c r="BK103" s="117" t="e">
        <f t="shared" si="10"/>
        <v>#DIV/0!</v>
      </c>
      <c r="BL103" s="102"/>
      <c r="BM103" s="102"/>
      <c r="BN103" s="102"/>
      <c r="BO103" s="102"/>
      <c r="BP103" s="102"/>
      <c r="BQ103" s="102"/>
      <c r="BR103" s="102"/>
      <c r="BS103" s="102"/>
      <c r="BT103" s="102"/>
      <c r="BU103" s="102"/>
      <c r="BV103" s="102"/>
      <c r="BW103" s="102"/>
      <c r="BX103" s="102"/>
      <c r="BY103" s="102"/>
      <c r="BZ103" s="119"/>
      <c r="CA103" s="119"/>
      <c r="CB103" s="119"/>
      <c r="CC103" s="119"/>
      <c r="CD103" s="119"/>
      <c r="CE103" s="119"/>
    </row>
    <row r="104" spans="1:83" ht="15.75" customHeight="1" x14ac:dyDescent="0.25">
      <c r="A104" s="112" t="s">
        <v>47</v>
      </c>
      <c r="B104" s="112" t="s">
        <v>214</v>
      </c>
      <c r="C104" s="112" t="s">
        <v>220</v>
      </c>
      <c r="D104" s="112"/>
      <c r="E104" s="112"/>
      <c r="F104" s="112"/>
      <c r="G104" s="112"/>
      <c r="H104" s="112"/>
      <c r="I104" s="112"/>
      <c r="J104" s="112"/>
      <c r="K104" s="112"/>
      <c r="L104" s="112"/>
      <c r="M104" s="112"/>
      <c r="N104" s="113"/>
      <c r="O104" s="112"/>
      <c r="P104" s="112"/>
      <c r="Q104" s="112"/>
      <c r="R104" s="112"/>
      <c r="S104" s="112"/>
      <c r="T104" s="116">
        <v>0</v>
      </c>
      <c r="U104" s="116">
        <v>0</v>
      </c>
      <c r="V104" s="115" t="e">
        <f t="shared" si="0"/>
        <v>#DIV/0!</v>
      </c>
      <c r="W104" s="115">
        <v>0</v>
      </c>
      <c r="X104" s="115">
        <v>0</v>
      </c>
      <c r="Y104" s="115">
        <v>0</v>
      </c>
      <c r="Z104" s="115">
        <v>0</v>
      </c>
      <c r="AA104" s="115">
        <v>0</v>
      </c>
      <c r="AB104" s="115">
        <v>0</v>
      </c>
      <c r="AC104" s="115">
        <f t="shared" si="1"/>
        <v>0</v>
      </c>
      <c r="AD104" s="116">
        <v>0</v>
      </c>
      <c r="AE104" s="116">
        <v>0</v>
      </c>
      <c r="AF104" s="132" t="e">
        <f t="shared" si="2"/>
        <v>#DIV/0!</v>
      </c>
      <c r="AG104" s="115">
        <v>0</v>
      </c>
      <c r="AH104" s="115">
        <v>0</v>
      </c>
      <c r="AI104" s="115">
        <v>0</v>
      </c>
      <c r="AJ104" s="115">
        <v>0</v>
      </c>
      <c r="AK104" s="115">
        <v>0</v>
      </c>
      <c r="AL104" s="115">
        <v>0</v>
      </c>
      <c r="AM104" s="115">
        <f t="shared" si="3"/>
        <v>0</v>
      </c>
      <c r="AN104" s="116">
        <v>0</v>
      </c>
      <c r="AO104" s="116">
        <v>0</v>
      </c>
      <c r="AP104" s="115" t="e">
        <f t="shared" si="4"/>
        <v>#DIV/0!</v>
      </c>
      <c r="AQ104" s="115">
        <v>0</v>
      </c>
      <c r="AR104" s="115">
        <v>0</v>
      </c>
      <c r="AS104" s="115">
        <v>0</v>
      </c>
      <c r="AT104" s="115">
        <v>0</v>
      </c>
      <c r="AU104" s="115">
        <v>0</v>
      </c>
      <c r="AV104" s="115">
        <v>0</v>
      </c>
      <c r="AW104" s="115">
        <f t="shared" si="5"/>
        <v>0</v>
      </c>
      <c r="AX104" s="116">
        <v>0</v>
      </c>
      <c r="AY104" s="116">
        <v>0</v>
      </c>
      <c r="AZ104" s="115" t="e">
        <f t="shared" si="6"/>
        <v>#DIV/0!</v>
      </c>
      <c r="BA104" s="115">
        <v>0</v>
      </c>
      <c r="BB104" s="115">
        <v>0</v>
      </c>
      <c r="BC104" s="115">
        <v>0</v>
      </c>
      <c r="BD104" s="115">
        <v>0</v>
      </c>
      <c r="BE104" s="115">
        <v>0</v>
      </c>
      <c r="BF104" s="115">
        <v>0</v>
      </c>
      <c r="BG104" s="115">
        <f t="shared" si="7"/>
        <v>0</v>
      </c>
      <c r="BH104" s="117">
        <f t="shared" si="8"/>
        <v>0</v>
      </c>
      <c r="BI104" s="118">
        <f t="shared" ref="BI104:BJ104" si="110">(T104+AD104+AN104+AX104)</f>
        <v>0</v>
      </c>
      <c r="BJ104" s="118">
        <f t="shared" si="110"/>
        <v>0</v>
      </c>
      <c r="BK104" s="117" t="e">
        <f t="shared" si="10"/>
        <v>#DIV/0!</v>
      </c>
      <c r="BL104" s="102"/>
      <c r="BM104" s="102"/>
      <c r="BN104" s="102"/>
      <c r="BO104" s="102"/>
      <c r="BP104" s="102"/>
      <c r="BQ104" s="102"/>
      <c r="BR104" s="102"/>
      <c r="BS104" s="102"/>
      <c r="BT104" s="102"/>
      <c r="BU104" s="102"/>
      <c r="BV104" s="102"/>
      <c r="BW104" s="102"/>
      <c r="BX104" s="102"/>
      <c r="BY104" s="102"/>
      <c r="BZ104" s="119"/>
      <c r="CA104" s="119"/>
      <c r="CB104" s="119"/>
      <c r="CC104" s="119"/>
      <c r="CD104" s="119"/>
      <c r="CE104" s="119"/>
    </row>
    <row r="105" spans="1:83" ht="15.75" customHeight="1" x14ac:dyDescent="0.25">
      <c r="A105" s="112" t="s">
        <v>47</v>
      </c>
      <c r="B105" s="112" t="s">
        <v>214</v>
      </c>
      <c r="C105" s="112" t="s">
        <v>221</v>
      </c>
      <c r="D105" s="112"/>
      <c r="E105" s="112"/>
      <c r="F105" s="112"/>
      <c r="G105" s="112"/>
      <c r="H105" s="112"/>
      <c r="I105" s="112"/>
      <c r="J105" s="112"/>
      <c r="K105" s="112"/>
      <c r="L105" s="112"/>
      <c r="M105" s="112"/>
      <c r="N105" s="113"/>
      <c r="O105" s="112"/>
      <c r="P105" s="112"/>
      <c r="Q105" s="112"/>
      <c r="R105" s="112"/>
      <c r="S105" s="112"/>
      <c r="T105" s="116">
        <v>0</v>
      </c>
      <c r="U105" s="116">
        <v>0</v>
      </c>
      <c r="V105" s="115" t="e">
        <f t="shared" si="0"/>
        <v>#DIV/0!</v>
      </c>
      <c r="W105" s="115">
        <v>0</v>
      </c>
      <c r="X105" s="115">
        <v>0</v>
      </c>
      <c r="Y105" s="115">
        <v>0</v>
      </c>
      <c r="Z105" s="115">
        <v>0</v>
      </c>
      <c r="AA105" s="115">
        <v>0</v>
      </c>
      <c r="AB105" s="115">
        <v>0</v>
      </c>
      <c r="AC105" s="115">
        <f t="shared" si="1"/>
        <v>0</v>
      </c>
      <c r="AD105" s="116">
        <v>0</v>
      </c>
      <c r="AE105" s="116">
        <v>0</v>
      </c>
      <c r="AF105" s="132" t="e">
        <f t="shared" si="2"/>
        <v>#DIV/0!</v>
      </c>
      <c r="AG105" s="115">
        <v>0</v>
      </c>
      <c r="AH105" s="115">
        <v>0</v>
      </c>
      <c r="AI105" s="115">
        <v>0</v>
      </c>
      <c r="AJ105" s="115">
        <v>0</v>
      </c>
      <c r="AK105" s="115">
        <v>0</v>
      </c>
      <c r="AL105" s="115">
        <v>0</v>
      </c>
      <c r="AM105" s="115">
        <f t="shared" si="3"/>
        <v>0</v>
      </c>
      <c r="AN105" s="116">
        <v>0</v>
      </c>
      <c r="AO105" s="116">
        <v>0</v>
      </c>
      <c r="AP105" s="115" t="e">
        <f t="shared" si="4"/>
        <v>#DIV/0!</v>
      </c>
      <c r="AQ105" s="115">
        <v>0</v>
      </c>
      <c r="AR105" s="115">
        <v>0</v>
      </c>
      <c r="AS105" s="115">
        <v>0</v>
      </c>
      <c r="AT105" s="115">
        <v>0</v>
      </c>
      <c r="AU105" s="115">
        <v>0</v>
      </c>
      <c r="AV105" s="115">
        <v>0</v>
      </c>
      <c r="AW105" s="115">
        <f t="shared" si="5"/>
        <v>0</v>
      </c>
      <c r="AX105" s="116">
        <v>0</v>
      </c>
      <c r="AY105" s="116">
        <v>0</v>
      </c>
      <c r="AZ105" s="115" t="e">
        <f t="shared" si="6"/>
        <v>#DIV/0!</v>
      </c>
      <c r="BA105" s="115">
        <v>0</v>
      </c>
      <c r="BB105" s="115">
        <v>0</v>
      </c>
      <c r="BC105" s="115">
        <v>0</v>
      </c>
      <c r="BD105" s="115">
        <v>0</v>
      </c>
      <c r="BE105" s="115">
        <v>0</v>
      </c>
      <c r="BF105" s="115">
        <v>0</v>
      </c>
      <c r="BG105" s="115">
        <f t="shared" si="7"/>
        <v>0</v>
      </c>
      <c r="BH105" s="117">
        <f t="shared" si="8"/>
        <v>0</v>
      </c>
      <c r="BI105" s="118">
        <f t="shared" ref="BI105:BJ105" si="111">(T105+AD105+AN105+AX105)</f>
        <v>0</v>
      </c>
      <c r="BJ105" s="118">
        <f t="shared" si="111"/>
        <v>0</v>
      </c>
      <c r="BK105" s="117" t="e">
        <f t="shared" si="10"/>
        <v>#DIV/0!</v>
      </c>
      <c r="BL105" s="102"/>
      <c r="BM105" s="102"/>
      <c r="BN105" s="102"/>
      <c r="BO105" s="102"/>
      <c r="BP105" s="102"/>
      <c r="BQ105" s="102"/>
      <c r="BR105" s="102"/>
      <c r="BS105" s="102"/>
      <c r="BT105" s="102"/>
      <c r="BU105" s="102"/>
      <c r="BV105" s="102"/>
      <c r="BW105" s="102"/>
      <c r="BX105" s="102"/>
      <c r="BY105" s="102"/>
      <c r="BZ105" s="119"/>
      <c r="CA105" s="119"/>
      <c r="CB105" s="119"/>
      <c r="CC105" s="119"/>
      <c r="CD105" s="119"/>
      <c r="CE105" s="119"/>
    </row>
    <row r="106" spans="1:83" ht="15.75" customHeight="1" x14ac:dyDescent="0.25">
      <c r="A106" s="112" t="s">
        <v>47</v>
      </c>
      <c r="B106" s="112" t="s">
        <v>214</v>
      </c>
      <c r="C106" s="112" t="s">
        <v>222</v>
      </c>
      <c r="D106" s="112"/>
      <c r="E106" s="112"/>
      <c r="F106" s="112"/>
      <c r="G106" s="112"/>
      <c r="H106" s="112"/>
      <c r="I106" s="112"/>
      <c r="J106" s="112"/>
      <c r="K106" s="112"/>
      <c r="L106" s="112"/>
      <c r="M106" s="112"/>
      <c r="N106" s="113"/>
      <c r="O106" s="112"/>
      <c r="P106" s="112"/>
      <c r="Q106" s="112"/>
      <c r="R106" s="112"/>
      <c r="S106" s="112"/>
      <c r="T106" s="116">
        <v>0</v>
      </c>
      <c r="U106" s="116">
        <v>0</v>
      </c>
      <c r="V106" s="115" t="e">
        <f t="shared" si="0"/>
        <v>#DIV/0!</v>
      </c>
      <c r="W106" s="115">
        <v>0</v>
      </c>
      <c r="X106" s="115">
        <v>0</v>
      </c>
      <c r="Y106" s="115">
        <v>0</v>
      </c>
      <c r="Z106" s="115">
        <v>0</v>
      </c>
      <c r="AA106" s="115">
        <v>0</v>
      </c>
      <c r="AB106" s="115">
        <v>0</v>
      </c>
      <c r="AC106" s="115">
        <f t="shared" si="1"/>
        <v>0</v>
      </c>
      <c r="AD106" s="116">
        <v>0</v>
      </c>
      <c r="AE106" s="116">
        <v>0</v>
      </c>
      <c r="AF106" s="132" t="e">
        <f t="shared" si="2"/>
        <v>#DIV/0!</v>
      </c>
      <c r="AG106" s="115">
        <v>0</v>
      </c>
      <c r="AH106" s="115">
        <v>0</v>
      </c>
      <c r="AI106" s="115">
        <v>0</v>
      </c>
      <c r="AJ106" s="115">
        <v>0</v>
      </c>
      <c r="AK106" s="115">
        <v>0</v>
      </c>
      <c r="AL106" s="115">
        <v>0</v>
      </c>
      <c r="AM106" s="115">
        <f t="shared" si="3"/>
        <v>0</v>
      </c>
      <c r="AN106" s="116">
        <v>0</v>
      </c>
      <c r="AO106" s="116">
        <v>0</v>
      </c>
      <c r="AP106" s="115" t="e">
        <f t="shared" si="4"/>
        <v>#DIV/0!</v>
      </c>
      <c r="AQ106" s="115">
        <v>0</v>
      </c>
      <c r="AR106" s="115">
        <v>0</v>
      </c>
      <c r="AS106" s="115">
        <v>0</v>
      </c>
      <c r="AT106" s="115">
        <v>0</v>
      </c>
      <c r="AU106" s="115">
        <v>0</v>
      </c>
      <c r="AV106" s="115">
        <v>0</v>
      </c>
      <c r="AW106" s="115">
        <f t="shared" si="5"/>
        <v>0</v>
      </c>
      <c r="AX106" s="116">
        <v>0</v>
      </c>
      <c r="AY106" s="116">
        <v>0</v>
      </c>
      <c r="AZ106" s="115" t="e">
        <f t="shared" si="6"/>
        <v>#DIV/0!</v>
      </c>
      <c r="BA106" s="115">
        <v>0</v>
      </c>
      <c r="BB106" s="115">
        <v>0</v>
      </c>
      <c r="BC106" s="115">
        <v>0</v>
      </c>
      <c r="BD106" s="115">
        <v>0</v>
      </c>
      <c r="BE106" s="115">
        <v>0</v>
      </c>
      <c r="BF106" s="115">
        <v>0</v>
      </c>
      <c r="BG106" s="115">
        <f t="shared" si="7"/>
        <v>0</v>
      </c>
      <c r="BH106" s="117">
        <f t="shared" si="8"/>
        <v>0</v>
      </c>
      <c r="BI106" s="118">
        <f t="shared" ref="BI106:BJ106" si="112">(T106+AD106+AN106+AX106)</f>
        <v>0</v>
      </c>
      <c r="BJ106" s="118">
        <f t="shared" si="112"/>
        <v>0</v>
      </c>
      <c r="BK106" s="117" t="e">
        <f t="shared" si="10"/>
        <v>#DIV/0!</v>
      </c>
      <c r="BL106" s="102"/>
      <c r="BM106" s="102"/>
      <c r="BN106" s="102"/>
      <c r="BO106" s="102"/>
      <c r="BP106" s="102"/>
      <c r="BQ106" s="102"/>
      <c r="BR106" s="102"/>
      <c r="BS106" s="102"/>
      <c r="BT106" s="102"/>
      <c r="BU106" s="102"/>
      <c r="BV106" s="102"/>
      <c r="BW106" s="102"/>
      <c r="BX106" s="102"/>
      <c r="BY106" s="102"/>
      <c r="BZ106" s="119"/>
      <c r="CA106" s="119"/>
      <c r="CB106" s="119"/>
      <c r="CC106" s="119"/>
      <c r="CD106" s="119"/>
      <c r="CE106" s="119"/>
    </row>
    <row r="107" spans="1:83" ht="15.75" customHeight="1" x14ac:dyDescent="0.25">
      <c r="A107" s="112" t="s">
        <v>47</v>
      </c>
      <c r="B107" s="112" t="s">
        <v>214</v>
      </c>
      <c r="C107" s="112" t="s">
        <v>223</v>
      </c>
      <c r="D107" s="112"/>
      <c r="E107" s="112"/>
      <c r="F107" s="112"/>
      <c r="G107" s="112"/>
      <c r="H107" s="112"/>
      <c r="I107" s="112"/>
      <c r="J107" s="112"/>
      <c r="K107" s="112"/>
      <c r="L107" s="112"/>
      <c r="M107" s="112"/>
      <c r="N107" s="113"/>
      <c r="O107" s="112"/>
      <c r="P107" s="112"/>
      <c r="Q107" s="112"/>
      <c r="R107" s="112"/>
      <c r="S107" s="112"/>
      <c r="T107" s="116">
        <v>0</v>
      </c>
      <c r="U107" s="116">
        <v>0</v>
      </c>
      <c r="V107" s="115" t="e">
        <f t="shared" si="0"/>
        <v>#DIV/0!</v>
      </c>
      <c r="W107" s="115">
        <v>0</v>
      </c>
      <c r="X107" s="115">
        <v>0</v>
      </c>
      <c r="Y107" s="115">
        <v>0</v>
      </c>
      <c r="Z107" s="115">
        <v>0</v>
      </c>
      <c r="AA107" s="115">
        <v>0</v>
      </c>
      <c r="AB107" s="115">
        <v>0</v>
      </c>
      <c r="AC107" s="115">
        <f t="shared" si="1"/>
        <v>0</v>
      </c>
      <c r="AD107" s="116">
        <v>0</v>
      </c>
      <c r="AE107" s="116">
        <v>0</v>
      </c>
      <c r="AF107" s="132" t="e">
        <f t="shared" si="2"/>
        <v>#DIV/0!</v>
      </c>
      <c r="AG107" s="115">
        <v>0</v>
      </c>
      <c r="AH107" s="115">
        <v>0</v>
      </c>
      <c r="AI107" s="115">
        <v>0</v>
      </c>
      <c r="AJ107" s="115">
        <v>0</v>
      </c>
      <c r="AK107" s="115">
        <v>0</v>
      </c>
      <c r="AL107" s="115">
        <v>0</v>
      </c>
      <c r="AM107" s="115">
        <f t="shared" si="3"/>
        <v>0</v>
      </c>
      <c r="AN107" s="116">
        <v>0</v>
      </c>
      <c r="AO107" s="116">
        <v>0</v>
      </c>
      <c r="AP107" s="115" t="e">
        <f t="shared" si="4"/>
        <v>#DIV/0!</v>
      </c>
      <c r="AQ107" s="115">
        <v>0</v>
      </c>
      <c r="AR107" s="115">
        <v>0</v>
      </c>
      <c r="AS107" s="115">
        <v>0</v>
      </c>
      <c r="AT107" s="115">
        <v>0</v>
      </c>
      <c r="AU107" s="115">
        <v>0</v>
      </c>
      <c r="AV107" s="115">
        <v>0</v>
      </c>
      <c r="AW107" s="115">
        <f t="shared" si="5"/>
        <v>0</v>
      </c>
      <c r="AX107" s="116">
        <v>0</v>
      </c>
      <c r="AY107" s="116">
        <v>0</v>
      </c>
      <c r="AZ107" s="115" t="e">
        <f t="shared" si="6"/>
        <v>#DIV/0!</v>
      </c>
      <c r="BA107" s="115">
        <v>0</v>
      </c>
      <c r="BB107" s="115">
        <v>0</v>
      </c>
      <c r="BC107" s="115">
        <v>0</v>
      </c>
      <c r="BD107" s="115">
        <v>0</v>
      </c>
      <c r="BE107" s="115">
        <v>0</v>
      </c>
      <c r="BF107" s="115">
        <v>0</v>
      </c>
      <c r="BG107" s="115">
        <f t="shared" si="7"/>
        <v>0</v>
      </c>
      <c r="BH107" s="117">
        <f t="shared" si="8"/>
        <v>0</v>
      </c>
      <c r="BI107" s="118">
        <f t="shared" ref="BI107:BJ107" si="113">(T107+AD107+AN107+AX107)</f>
        <v>0</v>
      </c>
      <c r="BJ107" s="118">
        <f t="shared" si="113"/>
        <v>0</v>
      </c>
      <c r="BK107" s="117" t="e">
        <f t="shared" si="10"/>
        <v>#DIV/0!</v>
      </c>
      <c r="BL107" s="102"/>
      <c r="BM107" s="102"/>
      <c r="BN107" s="102"/>
      <c r="BO107" s="102"/>
      <c r="BP107" s="102"/>
      <c r="BQ107" s="102"/>
      <c r="BR107" s="102"/>
      <c r="BS107" s="102"/>
      <c r="BT107" s="102"/>
      <c r="BU107" s="102"/>
      <c r="BV107" s="102"/>
      <c r="BW107" s="102"/>
      <c r="BX107" s="102"/>
      <c r="BY107" s="102"/>
      <c r="BZ107" s="119"/>
      <c r="CA107" s="119"/>
      <c r="CB107" s="119"/>
      <c r="CC107" s="119"/>
      <c r="CD107" s="119"/>
      <c r="CE107" s="119"/>
    </row>
    <row r="108" spans="1:83" ht="15.75" customHeight="1" x14ac:dyDescent="0.25">
      <c r="A108" s="112" t="s">
        <v>47</v>
      </c>
      <c r="B108" s="112" t="s">
        <v>214</v>
      </c>
      <c r="C108" s="112" t="s">
        <v>224</v>
      </c>
      <c r="D108" s="112"/>
      <c r="E108" s="112"/>
      <c r="F108" s="112"/>
      <c r="G108" s="112"/>
      <c r="H108" s="112"/>
      <c r="I108" s="112"/>
      <c r="J108" s="112"/>
      <c r="K108" s="112"/>
      <c r="L108" s="112"/>
      <c r="M108" s="112"/>
      <c r="N108" s="113"/>
      <c r="O108" s="112"/>
      <c r="P108" s="112"/>
      <c r="Q108" s="112"/>
      <c r="R108" s="112"/>
      <c r="S108" s="112"/>
      <c r="T108" s="116">
        <v>0</v>
      </c>
      <c r="U108" s="116">
        <v>0</v>
      </c>
      <c r="V108" s="115" t="e">
        <f t="shared" si="0"/>
        <v>#DIV/0!</v>
      </c>
      <c r="W108" s="115">
        <v>0</v>
      </c>
      <c r="X108" s="115">
        <v>0</v>
      </c>
      <c r="Y108" s="115">
        <v>0</v>
      </c>
      <c r="Z108" s="115">
        <v>0</v>
      </c>
      <c r="AA108" s="115">
        <v>0</v>
      </c>
      <c r="AB108" s="115">
        <v>0</v>
      </c>
      <c r="AC108" s="115">
        <f t="shared" si="1"/>
        <v>0</v>
      </c>
      <c r="AD108" s="116">
        <v>0</v>
      </c>
      <c r="AE108" s="116">
        <v>0</v>
      </c>
      <c r="AF108" s="132" t="e">
        <f t="shared" si="2"/>
        <v>#DIV/0!</v>
      </c>
      <c r="AG108" s="115">
        <v>0</v>
      </c>
      <c r="AH108" s="115">
        <v>0</v>
      </c>
      <c r="AI108" s="115">
        <v>0</v>
      </c>
      <c r="AJ108" s="115">
        <v>0</v>
      </c>
      <c r="AK108" s="115">
        <v>0</v>
      </c>
      <c r="AL108" s="115">
        <v>0</v>
      </c>
      <c r="AM108" s="115">
        <f t="shared" si="3"/>
        <v>0</v>
      </c>
      <c r="AN108" s="116">
        <v>0</v>
      </c>
      <c r="AO108" s="116">
        <v>0</v>
      </c>
      <c r="AP108" s="115" t="e">
        <f t="shared" si="4"/>
        <v>#DIV/0!</v>
      </c>
      <c r="AQ108" s="115">
        <v>0</v>
      </c>
      <c r="AR108" s="115">
        <v>0</v>
      </c>
      <c r="AS108" s="115">
        <v>0</v>
      </c>
      <c r="AT108" s="115">
        <v>0</v>
      </c>
      <c r="AU108" s="115">
        <v>0</v>
      </c>
      <c r="AV108" s="115">
        <v>0</v>
      </c>
      <c r="AW108" s="115">
        <f t="shared" si="5"/>
        <v>0</v>
      </c>
      <c r="AX108" s="116">
        <v>0</v>
      </c>
      <c r="AY108" s="116">
        <v>0</v>
      </c>
      <c r="AZ108" s="115" t="e">
        <f t="shared" si="6"/>
        <v>#DIV/0!</v>
      </c>
      <c r="BA108" s="115">
        <v>0</v>
      </c>
      <c r="BB108" s="115">
        <v>0</v>
      </c>
      <c r="BC108" s="115">
        <v>0</v>
      </c>
      <c r="BD108" s="115">
        <v>0</v>
      </c>
      <c r="BE108" s="115">
        <v>0</v>
      </c>
      <c r="BF108" s="115">
        <v>0</v>
      </c>
      <c r="BG108" s="115">
        <f t="shared" si="7"/>
        <v>0</v>
      </c>
      <c r="BH108" s="117">
        <f t="shared" si="8"/>
        <v>0</v>
      </c>
      <c r="BI108" s="118">
        <f t="shared" ref="BI108:BJ108" si="114">(T108+AD108+AN108+AX108)</f>
        <v>0</v>
      </c>
      <c r="BJ108" s="118">
        <f t="shared" si="114"/>
        <v>0</v>
      </c>
      <c r="BK108" s="117" t="e">
        <f t="shared" si="10"/>
        <v>#DIV/0!</v>
      </c>
      <c r="BL108" s="102"/>
      <c r="BM108" s="102"/>
      <c r="BN108" s="102"/>
      <c r="BO108" s="102"/>
      <c r="BP108" s="102"/>
      <c r="BQ108" s="102"/>
      <c r="BR108" s="102"/>
      <c r="BS108" s="102"/>
      <c r="BT108" s="102"/>
      <c r="BU108" s="102"/>
      <c r="BV108" s="102"/>
      <c r="BW108" s="102"/>
      <c r="BX108" s="102"/>
      <c r="BY108" s="102"/>
      <c r="BZ108" s="119"/>
      <c r="CA108" s="119"/>
      <c r="CB108" s="119"/>
      <c r="CC108" s="119"/>
      <c r="CD108" s="119"/>
      <c r="CE108" s="119"/>
    </row>
    <row r="109" spans="1:83" ht="15.75" customHeight="1" x14ac:dyDescent="0.25">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row>
    <row r="110" spans="1:83" ht="15.75" customHeight="1" x14ac:dyDescent="0.25">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row>
    <row r="111" spans="1:83" ht="15.75" customHeight="1" x14ac:dyDescent="0.25">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row>
    <row r="112" spans="1:83" ht="15.75" customHeight="1" x14ac:dyDescent="0.25">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row>
    <row r="113" spans="64:83" ht="15.75" customHeight="1" x14ac:dyDescent="0.25">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row>
    <row r="114" spans="64:83" ht="15.75" customHeight="1" x14ac:dyDescent="0.25">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row>
    <row r="115" spans="64:83" ht="15.75" customHeight="1" x14ac:dyDescent="0.25">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row>
    <row r="116" spans="64:83" ht="15.75" customHeight="1" x14ac:dyDescent="0.25">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row>
    <row r="117" spans="64:83" ht="15.75" customHeight="1" x14ac:dyDescent="0.25"/>
    <row r="118" spans="64:83" ht="15.75" customHeight="1" x14ac:dyDescent="0.25"/>
    <row r="119" spans="64:83" ht="15.75" customHeight="1" x14ac:dyDescent="0.25"/>
    <row r="120" spans="64:83" ht="15.75" customHeight="1" x14ac:dyDescent="0.25"/>
    <row r="121" spans="64:83" ht="15.75" customHeight="1" x14ac:dyDescent="0.25"/>
    <row r="122" spans="64:83" ht="15.75" customHeight="1" x14ac:dyDescent="0.25"/>
    <row r="123" spans="64:83" ht="15.75" customHeight="1" x14ac:dyDescent="0.25"/>
    <row r="124" spans="64:83" ht="15.75" customHeight="1" x14ac:dyDescent="0.25"/>
    <row r="125" spans="64:83" ht="15.75" customHeight="1" x14ac:dyDescent="0.25"/>
    <row r="126" spans="64:83" ht="15.75" customHeight="1" x14ac:dyDescent="0.25"/>
    <row r="127" spans="64:83" ht="15.75" customHeight="1" x14ac:dyDescent="0.25"/>
    <row r="128" spans="64:83"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3:BG108" xr:uid="{00000000-0009-0000-0000-000002000000}"/>
  <mergeCells count="10">
    <mergeCell ref="BI2:BI3"/>
    <mergeCell ref="BJ2:BJ3"/>
    <mergeCell ref="A1:BK1"/>
    <mergeCell ref="A2:S2"/>
    <mergeCell ref="T2:AC2"/>
    <mergeCell ref="AD2:AM2"/>
    <mergeCell ref="AN2:AW2"/>
    <mergeCell ref="AX2:BG2"/>
    <mergeCell ref="BH2:BH3"/>
    <mergeCell ref="BK2:BK3"/>
  </mergeCells>
  <hyperlinks>
    <hyperlink ref="M89" r:id="rId1" xr:uid="{00000000-0004-0000-0200-000000000000}"/>
    <hyperlink ref="M90" r:id="rId2" xr:uid="{00000000-0004-0000-0200-000001000000}"/>
    <hyperlink ref="M91" r:id="rId3" xr:uid="{00000000-0004-0000-0200-000002000000}"/>
    <hyperlink ref="M92" r:id="rId4" xr:uid="{00000000-0004-0000-0200-000003000000}"/>
    <hyperlink ref="M93" r:id="rId5" xr:uid="{00000000-0004-0000-0200-000004000000}"/>
    <hyperlink ref="M94" r:id="rId6" xr:uid="{00000000-0004-0000-0200-000005000000}"/>
    <hyperlink ref="M95" r:id="rId7" xr:uid="{00000000-0004-0000-0200-000006000000}"/>
    <hyperlink ref="M96" r:id="rId8" xr:uid="{00000000-0004-0000-0200-000007000000}"/>
    <hyperlink ref="M97" r:id="rId9" xr:uid="{00000000-0004-0000-0200-000008000000}"/>
    <hyperlink ref="M98" r:id="rId10" location="section-9" xr:uid="{00000000-0004-0000-0200-000009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
  <sheetViews>
    <sheetView workbookViewId="0"/>
  </sheetViews>
  <sheetFormatPr baseColWidth="10" defaultColWidth="14.42578125" defaultRowHeight="15" customHeight="1" x14ac:dyDescent="0.25"/>
  <cols>
    <col min="1" max="1" width="12.140625" customWidth="1"/>
    <col min="2" max="2" width="37.85546875" customWidth="1"/>
    <col min="3" max="12" width="12.140625" customWidth="1"/>
    <col min="13" max="13" width="20.85546875" customWidth="1"/>
  </cols>
  <sheetData>
    <row r="1" spans="1:12" ht="14.25" customHeight="1" x14ac:dyDescent="0.25"/>
    <row r="2" spans="1:12" ht="14.25" customHeight="1" x14ac:dyDescent="0.25">
      <c r="A2" s="441" t="s">
        <v>339</v>
      </c>
      <c r="B2" s="418"/>
      <c r="C2" s="418"/>
      <c r="D2" s="418"/>
      <c r="E2" s="418"/>
      <c r="F2" s="418"/>
      <c r="G2" s="418"/>
      <c r="H2" s="418"/>
      <c r="I2" s="418"/>
      <c r="J2" s="418"/>
      <c r="K2" s="418"/>
      <c r="L2" s="419"/>
    </row>
    <row r="3" spans="1:12" ht="14.25" customHeight="1" x14ac:dyDescent="0.25">
      <c r="A3" s="133" t="s">
        <v>340</v>
      </c>
      <c r="B3" s="134" t="s">
        <v>341</v>
      </c>
      <c r="C3" s="135" t="s">
        <v>49</v>
      </c>
      <c r="D3" s="135" t="s">
        <v>52</v>
      </c>
      <c r="E3" s="135" t="s">
        <v>53</v>
      </c>
      <c r="F3" s="135" t="s">
        <v>54</v>
      </c>
      <c r="G3" s="135" t="s">
        <v>55</v>
      </c>
      <c r="H3" s="135" t="s">
        <v>56</v>
      </c>
      <c r="I3" s="135" t="s">
        <v>57</v>
      </c>
      <c r="J3" s="135" t="s">
        <v>58</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1</v>
      </c>
      <c r="E10" s="139">
        <v>0</v>
      </c>
      <c r="F10" s="139">
        <v>0</v>
      </c>
      <c r="G10" s="139">
        <v>1</v>
      </c>
      <c r="H10" s="139">
        <v>1</v>
      </c>
      <c r="I10" s="139">
        <v>0</v>
      </c>
      <c r="J10" s="139">
        <v>1</v>
      </c>
      <c r="K10" s="113">
        <f t="shared" si="0"/>
        <v>5</v>
      </c>
      <c r="L10" s="130">
        <f t="shared" si="1"/>
        <v>0.625</v>
      </c>
    </row>
    <row r="11" spans="1:12" ht="14.25" customHeight="1" x14ac:dyDescent="0.25">
      <c r="A11" s="137">
        <v>8</v>
      </c>
      <c r="B11" s="138" t="s">
        <v>351</v>
      </c>
      <c r="C11" s="139">
        <v>1</v>
      </c>
      <c r="D11" s="139">
        <v>0</v>
      </c>
      <c r="E11" s="139">
        <v>0</v>
      </c>
      <c r="F11" s="139">
        <v>0</v>
      </c>
      <c r="G11" s="139">
        <v>0</v>
      </c>
      <c r="H11" s="139">
        <v>1</v>
      </c>
      <c r="I11" s="139">
        <v>0</v>
      </c>
      <c r="J11" s="139">
        <v>1</v>
      </c>
      <c r="K11" s="113">
        <f t="shared" si="0"/>
        <v>3</v>
      </c>
      <c r="L11" s="130">
        <f t="shared" si="1"/>
        <v>0.375</v>
      </c>
    </row>
    <row r="12" spans="1:12" ht="14.25" customHeight="1" x14ac:dyDescent="0.25">
      <c r="A12" s="137">
        <v>9</v>
      </c>
      <c r="B12" s="138" t="s">
        <v>352</v>
      </c>
      <c r="C12" s="139">
        <v>1</v>
      </c>
      <c r="D12" s="139">
        <v>0</v>
      </c>
      <c r="E12" s="139">
        <v>1</v>
      </c>
      <c r="F12" s="139">
        <v>1</v>
      </c>
      <c r="G12" s="139">
        <v>1</v>
      </c>
      <c r="H12" s="139">
        <v>0</v>
      </c>
      <c r="I12" s="139">
        <v>1</v>
      </c>
      <c r="J12" s="139">
        <v>1</v>
      </c>
      <c r="K12" s="113">
        <f t="shared" si="0"/>
        <v>6</v>
      </c>
      <c r="L12" s="130">
        <f t="shared" si="1"/>
        <v>0.75</v>
      </c>
    </row>
    <row r="13" spans="1:12" ht="14.25" customHeight="1" x14ac:dyDescent="0.25">
      <c r="A13" s="137">
        <v>10</v>
      </c>
      <c r="B13" s="138" t="s">
        <v>353</v>
      </c>
      <c r="C13" s="113">
        <v>1</v>
      </c>
      <c r="D13" s="113">
        <v>1</v>
      </c>
      <c r="E13" s="113">
        <v>1</v>
      </c>
      <c r="F13" s="113">
        <v>1</v>
      </c>
      <c r="G13" s="113">
        <v>1</v>
      </c>
      <c r="H13" s="113">
        <v>1</v>
      </c>
      <c r="I13" s="113">
        <v>1</v>
      </c>
      <c r="J13" s="113">
        <v>1</v>
      </c>
      <c r="K13" s="113">
        <f t="shared" si="0"/>
        <v>8</v>
      </c>
      <c r="L13" s="130">
        <f t="shared" si="1"/>
        <v>1</v>
      </c>
    </row>
    <row r="14" spans="1:12" ht="14.25" customHeight="1" x14ac:dyDescent="0.25">
      <c r="A14" s="137">
        <v>11</v>
      </c>
      <c r="B14" s="138" t="s">
        <v>354</v>
      </c>
      <c r="C14" s="113">
        <v>1</v>
      </c>
      <c r="D14" s="113">
        <v>0</v>
      </c>
      <c r="E14" s="113">
        <v>0</v>
      </c>
      <c r="F14" s="113">
        <v>0</v>
      </c>
      <c r="G14" s="113">
        <v>1</v>
      </c>
      <c r="H14" s="113">
        <v>0</v>
      </c>
      <c r="I14" s="113">
        <v>0</v>
      </c>
      <c r="J14" s="113">
        <v>0</v>
      </c>
      <c r="K14" s="113">
        <f t="shared" si="0"/>
        <v>2</v>
      </c>
      <c r="L14" s="130">
        <f t="shared" si="1"/>
        <v>0.25</v>
      </c>
    </row>
    <row r="15" spans="1:12" ht="14.25" customHeight="1" x14ac:dyDescent="0.25">
      <c r="A15" s="137">
        <v>12</v>
      </c>
      <c r="B15" s="138" t="s">
        <v>355</v>
      </c>
      <c r="C15" s="113">
        <v>0</v>
      </c>
      <c r="D15" s="113">
        <v>1</v>
      </c>
      <c r="E15" s="113">
        <v>1</v>
      </c>
      <c r="F15" s="113">
        <v>1</v>
      </c>
      <c r="G15" s="113">
        <v>0</v>
      </c>
      <c r="H15" s="113">
        <v>1</v>
      </c>
      <c r="I15" s="113">
        <v>1</v>
      </c>
      <c r="J15" s="113">
        <v>1</v>
      </c>
      <c r="K15" s="113">
        <f t="shared" si="0"/>
        <v>6</v>
      </c>
      <c r="L15" s="130">
        <f t="shared" si="1"/>
        <v>0.75</v>
      </c>
    </row>
    <row r="16" spans="1:12" ht="14.25" customHeight="1" x14ac:dyDescent="0.25">
      <c r="A16" s="137">
        <v>13</v>
      </c>
      <c r="B16" s="138" t="s">
        <v>356</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39">
        <v>14</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15</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16</v>
      </c>
      <c r="B19" s="138" t="s">
        <v>359</v>
      </c>
      <c r="C19" s="113">
        <v>1</v>
      </c>
      <c r="D19" s="113">
        <v>1</v>
      </c>
      <c r="E19" s="113">
        <v>1</v>
      </c>
      <c r="F19" s="113">
        <v>1</v>
      </c>
      <c r="G19" s="113">
        <v>1</v>
      </c>
      <c r="H19" s="113">
        <v>1</v>
      </c>
      <c r="I19" s="113">
        <v>1</v>
      </c>
      <c r="J19" s="113">
        <v>1</v>
      </c>
      <c r="K19" s="113">
        <f t="shared" si="0"/>
        <v>8</v>
      </c>
      <c r="L19" s="130">
        <f t="shared" si="1"/>
        <v>1</v>
      </c>
    </row>
    <row r="20" spans="1:13" ht="14.25" customHeight="1" x14ac:dyDescent="0.25">
      <c r="A20" s="139">
        <v>17</v>
      </c>
      <c r="B20" s="138" t="s">
        <v>360</v>
      </c>
      <c r="C20" s="113">
        <v>0</v>
      </c>
      <c r="D20" s="113">
        <v>0</v>
      </c>
      <c r="E20" s="113">
        <v>0</v>
      </c>
      <c r="F20" s="113">
        <v>1</v>
      </c>
      <c r="G20" s="113">
        <v>1</v>
      </c>
      <c r="H20" s="113">
        <v>0</v>
      </c>
      <c r="I20" s="113">
        <v>0</v>
      </c>
      <c r="J20" s="113">
        <v>0</v>
      </c>
      <c r="K20" s="113">
        <f t="shared" si="0"/>
        <v>2</v>
      </c>
      <c r="L20" s="130">
        <f t="shared" si="1"/>
        <v>0.25</v>
      </c>
    </row>
    <row r="21" spans="1:13" ht="14.25" customHeight="1" x14ac:dyDescent="0.25">
      <c r="A21" s="119"/>
      <c r="B21" s="141" t="s">
        <v>342</v>
      </c>
      <c r="C21" s="113">
        <f t="shared" ref="C21:J21" si="2">SUM(C4:C20)</f>
        <v>15</v>
      </c>
      <c r="D21" s="113">
        <f t="shared" si="2"/>
        <v>13</v>
      </c>
      <c r="E21" s="113">
        <f t="shared" si="2"/>
        <v>13</v>
      </c>
      <c r="F21" s="113">
        <f t="shared" si="2"/>
        <v>14</v>
      </c>
      <c r="G21" s="113">
        <f t="shared" si="2"/>
        <v>15</v>
      </c>
      <c r="H21" s="113">
        <f t="shared" si="2"/>
        <v>14</v>
      </c>
      <c r="I21" s="113">
        <f t="shared" si="2"/>
        <v>13</v>
      </c>
      <c r="J21" s="113">
        <f t="shared" si="2"/>
        <v>15</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workbookViewId="0"/>
  </sheetViews>
  <sheetFormatPr baseColWidth="10" defaultColWidth="14.42578125" defaultRowHeight="15" customHeight="1" x14ac:dyDescent="0.25"/>
  <cols>
    <col min="1" max="1" width="12.140625" customWidth="1"/>
    <col min="2" max="2" width="45.5703125" customWidth="1"/>
    <col min="3" max="12" width="12.140625" customWidth="1"/>
    <col min="13" max="13" width="20.85546875" customWidth="1"/>
  </cols>
  <sheetData>
    <row r="1" spans="1:12" ht="14.25" customHeight="1" x14ac:dyDescent="0.25"/>
    <row r="2" spans="1:12" ht="14.25" customHeight="1" x14ac:dyDescent="0.25">
      <c r="A2" s="441" t="s">
        <v>361</v>
      </c>
      <c r="B2" s="418"/>
      <c r="C2" s="418"/>
      <c r="D2" s="418"/>
      <c r="E2" s="418"/>
      <c r="F2" s="418"/>
      <c r="G2" s="418"/>
      <c r="H2" s="418"/>
      <c r="I2" s="418"/>
      <c r="J2" s="418"/>
      <c r="K2" s="418"/>
      <c r="L2" s="419"/>
    </row>
    <row r="3" spans="1:12" ht="14.25" customHeight="1" x14ac:dyDescent="0.25">
      <c r="A3" s="133" t="s">
        <v>340</v>
      </c>
      <c r="B3" s="134" t="s">
        <v>341</v>
      </c>
      <c r="C3" s="144" t="s">
        <v>60</v>
      </c>
      <c r="D3" s="144" t="s">
        <v>61</v>
      </c>
      <c r="E3" s="144" t="s">
        <v>62</v>
      </c>
      <c r="F3" s="144" t="s">
        <v>63</v>
      </c>
      <c r="G3" s="144" t="s">
        <v>64</v>
      </c>
      <c r="H3" s="144" t="s">
        <v>65</v>
      </c>
      <c r="I3" s="144" t="s">
        <v>66</v>
      </c>
      <c r="J3" s="144" t="s">
        <v>67</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0</v>
      </c>
      <c r="E10" s="139">
        <v>0</v>
      </c>
      <c r="F10" s="139">
        <v>0</v>
      </c>
      <c r="G10" s="139">
        <v>1</v>
      </c>
      <c r="H10" s="139">
        <v>0</v>
      </c>
      <c r="I10" s="139">
        <v>0</v>
      </c>
      <c r="J10" s="139">
        <v>0</v>
      </c>
      <c r="K10" s="113">
        <f t="shared" si="0"/>
        <v>2</v>
      </c>
      <c r="L10" s="130">
        <f t="shared" si="1"/>
        <v>0.25</v>
      </c>
    </row>
    <row r="11" spans="1:12" ht="14.25" customHeight="1" x14ac:dyDescent="0.25">
      <c r="A11" s="137">
        <v>8</v>
      </c>
      <c r="B11" s="138" t="s">
        <v>362</v>
      </c>
      <c r="C11" s="139">
        <v>1</v>
      </c>
      <c r="D11" s="139">
        <v>1</v>
      </c>
      <c r="E11" s="139">
        <v>1</v>
      </c>
      <c r="F11" s="139">
        <v>0</v>
      </c>
      <c r="G11" s="139">
        <v>0</v>
      </c>
      <c r="H11" s="139">
        <v>1</v>
      </c>
      <c r="I11" s="139">
        <v>1</v>
      </c>
      <c r="J11" s="139">
        <v>0</v>
      </c>
      <c r="K11" s="113">
        <f t="shared" si="0"/>
        <v>5</v>
      </c>
      <c r="L11" s="130">
        <f t="shared" si="1"/>
        <v>0.625</v>
      </c>
    </row>
    <row r="12" spans="1:12" ht="14.25" customHeight="1" x14ac:dyDescent="0.25">
      <c r="A12" s="137">
        <v>10</v>
      </c>
      <c r="B12" s="138" t="s">
        <v>353</v>
      </c>
      <c r="C12" s="139">
        <v>1</v>
      </c>
      <c r="D12" s="139">
        <v>1</v>
      </c>
      <c r="E12" s="139">
        <v>1</v>
      </c>
      <c r="F12" s="139">
        <v>1</v>
      </c>
      <c r="G12" s="139">
        <v>1</v>
      </c>
      <c r="H12" s="139">
        <v>1</v>
      </c>
      <c r="I12" s="139">
        <v>1</v>
      </c>
      <c r="J12" s="139">
        <v>1</v>
      </c>
      <c r="K12" s="113">
        <f t="shared" si="0"/>
        <v>8</v>
      </c>
      <c r="L12" s="130">
        <f t="shared" si="1"/>
        <v>1</v>
      </c>
    </row>
    <row r="13" spans="1:12" ht="14.25" customHeight="1" x14ac:dyDescent="0.25">
      <c r="A13" s="137">
        <v>11</v>
      </c>
      <c r="B13" s="138" t="s">
        <v>363</v>
      </c>
      <c r="C13" s="139">
        <v>0</v>
      </c>
      <c r="D13" s="139">
        <v>1</v>
      </c>
      <c r="E13" s="139">
        <v>0</v>
      </c>
      <c r="F13" s="139">
        <v>0</v>
      </c>
      <c r="G13" s="139">
        <v>0</v>
      </c>
      <c r="H13" s="139">
        <v>0</v>
      </c>
      <c r="I13" s="139">
        <v>0</v>
      </c>
      <c r="J13" s="139">
        <v>0</v>
      </c>
      <c r="K13" s="113">
        <f t="shared" si="0"/>
        <v>1</v>
      </c>
      <c r="L13" s="130">
        <f t="shared" si="1"/>
        <v>0.125</v>
      </c>
    </row>
    <row r="14" spans="1:12" ht="14.25" customHeight="1" x14ac:dyDescent="0.25">
      <c r="A14" s="137">
        <v>12</v>
      </c>
      <c r="B14" s="138" t="s">
        <v>354</v>
      </c>
      <c r="C14" s="113">
        <v>0</v>
      </c>
      <c r="D14" s="113">
        <v>0</v>
      </c>
      <c r="E14" s="113">
        <v>0</v>
      </c>
      <c r="F14" s="113">
        <v>0</v>
      </c>
      <c r="G14" s="113">
        <v>0</v>
      </c>
      <c r="H14" s="113">
        <v>0</v>
      </c>
      <c r="I14" s="113">
        <v>0</v>
      </c>
      <c r="J14" s="113">
        <v>0</v>
      </c>
      <c r="K14" s="113">
        <f t="shared" si="0"/>
        <v>0</v>
      </c>
      <c r="L14" s="130">
        <f t="shared" si="1"/>
        <v>0</v>
      </c>
    </row>
    <row r="15" spans="1:12" ht="14.25" customHeight="1" x14ac:dyDescent="0.25">
      <c r="A15" s="137">
        <v>13</v>
      </c>
      <c r="B15" s="138" t="s">
        <v>355</v>
      </c>
      <c r="C15" s="113">
        <v>1</v>
      </c>
      <c r="D15" s="113">
        <v>0</v>
      </c>
      <c r="E15" s="113">
        <v>1</v>
      </c>
      <c r="F15" s="113">
        <v>1</v>
      </c>
      <c r="G15" s="113">
        <v>1</v>
      </c>
      <c r="H15" s="113">
        <v>1</v>
      </c>
      <c r="I15" s="113">
        <v>1</v>
      </c>
      <c r="J15" s="113">
        <v>1</v>
      </c>
      <c r="K15" s="113">
        <f t="shared" si="0"/>
        <v>7</v>
      </c>
      <c r="L15" s="130">
        <f t="shared" si="1"/>
        <v>0.875</v>
      </c>
    </row>
    <row r="16" spans="1:12" ht="14.25" customHeight="1" x14ac:dyDescent="0.25">
      <c r="A16" s="139">
        <v>14</v>
      </c>
      <c r="B16" s="138" t="s">
        <v>356</v>
      </c>
      <c r="C16" s="113">
        <v>0</v>
      </c>
      <c r="D16" s="113">
        <v>1</v>
      </c>
      <c r="E16" s="113">
        <v>1</v>
      </c>
      <c r="F16" s="113">
        <v>1</v>
      </c>
      <c r="G16" s="113">
        <v>1</v>
      </c>
      <c r="H16" s="113">
        <v>1</v>
      </c>
      <c r="I16" s="113">
        <v>1</v>
      </c>
      <c r="J16" s="113">
        <v>1</v>
      </c>
      <c r="K16" s="113">
        <f t="shared" si="0"/>
        <v>7</v>
      </c>
      <c r="L16" s="130">
        <f t="shared" si="1"/>
        <v>0.875</v>
      </c>
    </row>
    <row r="17" spans="1:13" ht="14.25" customHeight="1" x14ac:dyDescent="0.25">
      <c r="A17" s="139">
        <v>15</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16</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17</v>
      </c>
      <c r="B19" s="138" t="s">
        <v>359</v>
      </c>
      <c r="C19" s="113">
        <v>0</v>
      </c>
      <c r="D19" s="113">
        <v>1</v>
      </c>
      <c r="E19" s="113">
        <v>1</v>
      </c>
      <c r="F19" s="113">
        <v>1</v>
      </c>
      <c r="G19" s="113">
        <v>1</v>
      </c>
      <c r="H19" s="113">
        <v>1</v>
      </c>
      <c r="I19" s="113">
        <v>1</v>
      </c>
      <c r="J19" s="113">
        <v>1</v>
      </c>
      <c r="K19" s="113">
        <f t="shared" si="0"/>
        <v>7</v>
      </c>
      <c r="L19" s="130">
        <f t="shared" si="1"/>
        <v>0.875</v>
      </c>
    </row>
    <row r="20" spans="1:13" ht="14.25" customHeight="1" x14ac:dyDescent="0.25">
      <c r="A20" s="139">
        <v>18</v>
      </c>
      <c r="B20" s="138" t="s">
        <v>360</v>
      </c>
      <c r="C20" s="113">
        <v>1</v>
      </c>
      <c r="D20" s="113">
        <v>1</v>
      </c>
      <c r="E20" s="113">
        <v>1</v>
      </c>
      <c r="F20" s="113">
        <v>1</v>
      </c>
      <c r="G20" s="113">
        <v>1</v>
      </c>
      <c r="H20" s="113">
        <v>1</v>
      </c>
      <c r="I20" s="113">
        <v>1</v>
      </c>
      <c r="J20" s="113">
        <v>1</v>
      </c>
      <c r="K20" s="113">
        <f t="shared" si="0"/>
        <v>8</v>
      </c>
      <c r="L20" s="130">
        <f t="shared" si="1"/>
        <v>1</v>
      </c>
    </row>
    <row r="21" spans="1:13" ht="14.25" customHeight="1" x14ac:dyDescent="0.25">
      <c r="A21" s="119"/>
      <c r="B21" s="141" t="s">
        <v>342</v>
      </c>
      <c r="C21" s="113">
        <f t="shared" ref="C21:J21" si="2">SUM(C4:C20)</f>
        <v>13</v>
      </c>
      <c r="D21" s="113">
        <f t="shared" si="2"/>
        <v>14</v>
      </c>
      <c r="E21" s="113">
        <f t="shared" si="2"/>
        <v>14</v>
      </c>
      <c r="F21" s="113">
        <f t="shared" si="2"/>
        <v>13</v>
      </c>
      <c r="G21" s="113">
        <f t="shared" si="2"/>
        <v>14</v>
      </c>
      <c r="H21" s="113">
        <f t="shared" si="2"/>
        <v>14</v>
      </c>
      <c r="I21" s="113">
        <f t="shared" si="2"/>
        <v>14</v>
      </c>
      <c r="J21" s="113">
        <f t="shared" si="2"/>
        <v>13</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0"/>
  <sheetViews>
    <sheetView workbookViewId="0"/>
  </sheetViews>
  <sheetFormatPr baseColWidth="10" defaultColWidth="14.42578125" defaultRowHeight="15" customHeight="1" x14ac:dyDescent="0.25"/>
  <cols>
    <col min="1" max="1" width="12.140625" customWidth="1"/>
    <col min="2" max="2" width="45.5703125" customWidth="1"/>
    <col min="3" max="4" width="12.140625" customWidth="1"/>
    <col min="5" max="5" width="14.85546875" customWidth="1"/>
    <col min="6" max="7" width="12.140625" customWidth="1"/>
    <col min="8" max="8" width="20.85546875" customWidth="1"/>
  </cols>
  <sheetData>
    <row r="1" spans="1:7" ht="14.25" customHeight="1" x14ac:dyDescent="0.25"/>
    <row r="2" spans="1:7" ht="14.25" customHeight="1" x14ac:dyDescent="0.25">
      <c r="A2" s="441" t="s">
        <v>364</v>
      </c>
      <c r="B2" s="418"/>
      <c r="C2" s="418"/>
      <c r="D2" s="418"/>
      <c r="E2" s="418"/>
      <c r="F2" s="418"/>
      <c r="G2" s="419"/>
    </row>
    <row r="3" spans="1:7" ht="14.25" customHeight="1" x14ac:dyDescent="0.25">
      <c r="A3" s="133" t="s">
        <v>340</v>
      </c>
      <c r="B3" s="134" t="s">
        <v>341</v>
      </c>
      <c r="C3" s="145" t="s">
        <v>69</v>
      </c>
      <c r="D3" s="146" t="s">
        <v>70</v>
      </c>
      <c r="E3" s="146" t="s">
        <v>71</v>
      </c>
      <c r="F3" s="136" t="s">
        <v>342</v>
      </c>
      <c r="G3" s="136" t="s">
        <v>343</v>
      </c>
    </row>
    <row r="4" spans="1:7" ht="14.25" customHeight="1" x14ac:dyDescent="0.25">
      <c r="A4" s="137">
        <v>1</v>
      </c>
      <c r="B4" s="138" t="s">
        <v>344</v>
      </c>
      <c r="C4" s="139">
        <v>1</v>
      </c>
      <c r="D4" s="139">
        <v>1</v>
      </c>
      <c r="E4" s="139">
        <v>1</v>
      </c>
      <c r="F4" s="113">
        <f t="shared" ref="F4:F20" si="0">SUM(C4:E4)</f>
        <v>3</v>
      </c>
      <c r="G4" s="130">
        <f t="shared" ref="G4:G20" si="1">F4/3</f>
        <v>1</v>
      </c>
    </row>
    <row r="5" spans="1:7" ht="14.25" customHeight="1" x14ac:dyDescent="0.25">
      <c r="A5" s="139">
        <v>2</v>
      </c>
      <c r="B5" s="138" t="s">
        <v>345</v>
      </c>
      <c r="C5" s="139">
        <v>1</v>
      </c>
      <c r="D5" s="139">
        <v>1</v>
      </c>
      <c r="E5" s="139">
        <v>1</v>
      </c>
      <c r="F5" s="113">
        <f t="shared" si="0"/>
        <v>3</v>
      </c>
      <c r="G5" s="130">
        <f t="shared" si="1"/>
        <v>1</v>
      </c>
    </row>
    <row r="6" spans="1:7" ht="14.25" customHeight="1" x14ac:dyDescent="0.25">
      <c r="A6" s="139">
        <v>3</v>
      </c>
      <c r="B6" s="138" t="s">
        <v>346</v>
      </c>
      <c r="C6" s="139">
        <v>1</v>
      </c>
      <c r="D6" s="139">
        <v>1</v>
      </c>
      <c r="E6" s="139">
        <v>1</v>
      </c>
      <c r="F6" s="113">
        <f t="shared" si="0"/>
        <v>3</v>
      </c>
      <c r="G6" s="130">
        <f t="shared" si="1"/>
        <v>1</v>
      </c>
    </row>
    <row r="7" spans="1:7" ht="14.25" customHeight="1" x14ac:dyDescent="0.25">
      <c r="A7" s="137">
        <v>4</v>
      </c>
      <c r="B7" s="138" t="s">
        <v>347</v>
      </c>
      <c r="C7" s="139">
        <v>1</v>
      </c>
      <c r="D7" s="139">
        <v>1</v>
      </c>
      <c r="E7" s="139">
        <v>1</v>
      </c>
      <c r="F7" s="113">
        <f t="shared" si="0"/>
        <v>3</v>
      </c>
      <c r="G7" s="130">
        <f t="shared" si="1"/>
        <v>1</v>
      </c>
    </row>
    <row r="8" spans="1:7" ht="14.25" customHeight="1" x14ac:dyDescent="0.25">
      <c r="A8" s="137">
        <v>5</v>
      </c>
      <c r="B8" s="138" t="s">
        <v>348</v>
      </c>
      <c r="C8" s="139">
        <v>1</v>
      </c>
      <c r="D8" s="139">
        <v>1</v>
      </c>
      <c r="E8" s="139">
        <v>1</v>
      </c>
      <c r="F8" s="113">
        <f t="shared" si="0"/>
        <v>3</v>
      </c>
      <c r="G8" s="130">
        <f t="shared" si="1"/>
        <v>1</v>
      </c>
    </row>
    <row r="9" spans="1:7" ht="14.25" customHeight="1" x14ac:dyDescent="0.25">
      <c r="A9" s="137">
        <v>6</v>
      </c>
      <c r="B9" s="140" t="s">
        <v>349</v>
      </c>
      <c r="C9" s="139">
        <v>1</v>
      </c>
      <c r="D9" s="139">
        <v>1</v>
      </c>
      <c r="E9" s="139">
        <v>1</v>
      </c>
      <c r="F9" s="113">
        <f t="shared" si="0"/>
        <v>3</v>
      </c>
      <c r="G9" s="130">
        <f t="shared" si="1"/>
        <v>1</v>
      </c>
    </row>
    <row r="10" spans="1:7" ht="14.25" customHeight="1" x14ac:dyDescent="0.25">
      <c r="A10" s="137">
        <v>7</v>
      </c>
      <c r="B10" s="138" t="s">
        <v>365</v>
      </c>
      <c r="C10" s="139">
        <v>1</v>
      </c>
      <c r="D10" s="139">
        <v>1</v>
      </c>
      <c r="E10" s="139">
        <v>1</v>
      </c>
      <c r="F10" s="113">
        <f t="shared" si="0"/>
        <v>3</v>
      </c>
      <c r="G10" s="130">
        <f t="shared" si="1"/>
        <v>1</v>
      </c>
    </row>
    <row r="11" spans="1:7" ht="14.25" customHeight="1" x14ac:dyDescent="0.25">
      <c r="A11" s="137">
        <v>8</v>
      </c>
      <c r="B11" s="138" t="s">
        <v>362</v>
      </c>
      <c r="C11" s="139">
        <v>0</v>
      </c>
      <c r="D11" s="139">
        <v>1</v>
      </c>
      <c r="E11" s="139">
        <v>1</v>
      </c>
      <c r="F11" s="113">
        <f t="shared" si="0"/>
        <v>2</v>
      </c>
      <c r="G11" s="130">
        <f t="shared" si="1"/>
        <v>0.66666666666666663</v>
      </c>
    </row>
    <row r="12" spans="1:7" ht="14.25" customHeight="1" x14ac:dyDescent="0.25">
      <c r="A12" s="137">
        <v>10</v>
      </c>
      <c r="B12" s="138" t="s">
        <v>353</v>
      </c>
      <c r="C12" s="139">
        <v>1</v>
      </c>
      <c r="D12" s="139">
        <v>1</v>
      </c>
      <c r="E12" s="139">
        <v>1</v>
      </c>
      <c r="F12" s="113">
        <f t="shared" si="0"/>
        <v>3</v>
      </c>
      <c r="G12" s="130">
        <f t="shared" si="1"/>
        <v>1</v>
      </c>
    </row>
    <row r="13" spans="1:7" ht="14.25" customHeight="1" x14ac:dyDescent="0.25">
      <c r="A13" s="137">
        <v>11</v>
      </c>
      <c r="B13" s="138" t="s">
        <v>363</v>
      </c>
      <c r="C13" s="139">
        <v>0</v>
      </c>
      <c r="D13" s="139">
        <v>0</v>
      </c>
      <c r="E13" s="139">
        <v>0</v>
      </c>
      <c r="F13" s="113">
        <f t="shared" si="0"/>
        <v>0</v>
      </c>
      <c r="G13" s="130">
        <f t="shared" si="1"/>
        <v>0</v>
      </c>
    </row>
    <row r="14" spans="1:7" ht="14.25" customHeight="1" x14ac:dyDescent="0.25">
      <c r="A14" s="137">
        <v>12</v>
      </c>
      <c r="B14" s="138" t="s">
        <v>354</v>
      </c>
      <c r="C14" s="139">
        <v>0</v>
      </c>
      <c r="D14" s="139">
        <v>1</v>
      </c>
      <c r="E14" s="139">
        <v>1</v>
      </c>
      <c r="F14" s="113">
        <f t="shared" si="0"/>
        <v>2</v>
      </c>
      <c r="G14" s="130">
        <f t="shared" si="1"/>
        <v>0.66666666666666663</v>
      </c>
    </row>
    <row r="15" spans="1:7" ht="14.25" customHeight="1" x14ac:dyDescent="0.25">
      <c r="A15" s="137">
        <v>13</v>
      </c>
      <c r="B15" s="138" t="s">
        <v>355</v>
      </c>
      <c r="C15" s="113">
        <v>1</v>
      </c>
      <c r="D15" s="113">
        <v>0</v>
      </c>
      <c r="E15" s="113">
        <v>0</v>
      </c>
      <c r="F15" s="113">
        <f t="shared" si="0"/>
        <v>1</v>
      </c>
      <c r="G15" s="130">
        <f t="shared" si="1"/>
        <v>0.33333333333333331</v>
      </c>
    </row>
    <row r="16" spans="1:7" ht="14.25" customHeight="1" x14ac:dyDescent="0.25">
      <c r="A16" s="139">
        <v>14</v>
      </c>
      <c r="B16" s="138" t="s">
        <v>356</v>
      </c>
      <c r="C16" s="113">
        <v>1</v>
      </c>
      <c r="D16" s="113">
        <v>1</v>
      </c>
      <c r="E16" s="113">
        <v>0</v>
      </c>
      <c r="F16" s="113">
        <f t="shared" si="0"/>
        <v>2</v>
      </c>
      <c r="G16" s="130">
        <f t="shared" si="1"/>
        <v>0.66666666666666663</v>
      </c>
    </row>
    <row r="17" spans="1:8" ht="14.25" customHeight="1" x14ac:dyDescent="0.25">
      <c r="A17" s="139">
        <v>15</v>
      </c>
      <c r="B17" s="138" t="s">
        <v>357</v>
      </c>
      <c r="C17" s="113">
        <v>1</v>
      </c>
      <c r="D17" s="113">
        <v>1</v>
      </c>
      <c r="E17" s="113">
        <v>1</v>
      </c>
      <c r="F17" s="113">
        <f t="shared" si="0"/>
        <v>3</v>
      </c>
      <c r="G17" s="130">
        <f t="shared" si="1"/>
        <v>1</v>
      </c>
    </row>
    <row r="18" spans="1:8" ht="14.25" customHeight="1" x14ac:dyDescent="0.25">
      <c r="A18" s="139">
        <v>16</v>
      </c>
      <c r="B18" s="138" t="s">
        <v>358</v>
      </c>
      <c r="C18" s="113">
        <v>1</v>
      </c>
      <c r="D18" s="113">
        <v>1</v>
      </c>
      <c r="E18" s="113">
        <v>1</v>
      </c>
      <c r="F18" s="113">
        <f t="shared" si="0"/>
        <v>3</v>
      </c>
      <c r="G18" s="130">
        <f t="shared" si="1"/>
        <v>1</v>
      </c>
    </row>
    <row r="19" spans="1:8" ht="14.25" customHeight="1" x14ac:dyDescent="0.25">
      <c r="A19" s="139">
        <v>17</v>
      </c>
      <c r="B19" s="138" t="s">
        <v>359</v>
      </c>
      <c r="C19" s="113">
        <v>0</v>
      </c>
      <c r="D19" s="113">
        <v>1</v>
      </c>
      <c r="E19" s="113">
        <v>0</v>
      </c>
      <c r="F19" s="113">
        <f t="shared" si="0"/>
        <v>1</v>
      </c>
      <c r="G19" s="130">
        <f t="shared" si="1"/>
        <v>0.33333333333333331</v>
      </c>
    </row>
    <row r="20" spans="1:8" ht="14.25" customHeight="1" x14ac:dyDescent="0.25">
      <c r="A20" s="139">
        <v>18</v>
      </c>
      <c r="B20" s="138" t="s">
        <v>360</v>
      </c>
      <c r="C20" s="113">
        <v>0</v>
      </c>
      <c r="D20" s="113">
        <v>0</v>
      </c>
      <c r="E20" s="113">
        <v>1</v>
      </c>
      <c r="F20" s="113">
        <f t="shared" si="0"/>
        <v>1</v>
      </c>
      <c r="G20" s="130">
        <f t="shared" si="1"/>
        <v>0.33333333333333331</v>
      </c>
    </row>
    <row r="21" spans="1:8" ht="14.25" customHeight="1" x14ac:dyDescent="0.25">
      <c r="A21" s="119"/>
      <c r="B21" s="141" t="s">
        <v>342</v>
      </c>
      <c r="C21" s="113">
        <f t="shared" ref="C21:E21" si="2">SUM(C4:C20)</f>
        <v>12</v>
      </c>
      <c r="D21" s="113">
        <f t="shared" si="2"/>
        <v>14</v>
      </c>
      <c r="E21" s="113">
        <f t="shared" si="2"/>
        <v>13</v>
      </c>
      <c r="F21" s="119"/>
      <c r="G21" s="142"/>
      <c r="H21" s="143"/>
    </row>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G2"/>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2023-Analisis Implem PTEA-PNEA </vt:lpstr>
      <vt:lpstr>2022-Analisis Implem PTEA-PNEA</vt:lpstr>
      <vt:lpstr>MATRIZ ARMONIZACIÓN</vt:lpstr>
      <vt:lpstr>Instrumento CIDEA</vt:lpstr>
      <vt:lpstr>Instrumento PTEA Municipal</vt:lpstr>
      <vt:lpstr>Instrumento PTEA Juris CAR</vt:lpstr>
      <vt:lpstr>DR Almeidas</vt:lpstr>
      <vt:lpstr>DR Alto Magdalena</vt:lpstr>
      <vt:lpstr>DR Bajo Magdalena</vt:lpstr>
      <vt:lpstr>DR Chiquinquirá</vt:lpstr>
      <vt:lpstr>DR Sumapaz</vt:lpstr>
      <vt:lpstr>Instrumento Armonización</vt:lpstr>
      <vt:lpstr>DR Tequendama</vt:lpstr>
      <vt:lpstr>DR Ubaté</vt:lpstr>
      <vt:lpstr>DR Sabana Occidente</vt:lpstr>
      <vt:lpstr>DR Soacha</vt:lpstr>
      <vt:lpstr>DR Bogotá La Calera</vt:lpstr>
      <vt:lpstr>'MATRIZ ARMONIZACIÓN'!Área_de_impresión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LauraLizcano</dc:creator>
  <cp:lastModifiedBy>Laura Milena Moreno Baron</cp:lastModifiedBy>
  <dcterms:created xsi:type="dcterms:W3CDTF">2019-05-21T20:40:11Z</dcterms:created>
  <dcterms:modified xsi:type="dcterms:W3CDTF">2023-12-06T15:50:30Z</dcterms:modified>
</cp:coreProperties>
</file>