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joseo\OneDrive\Escritorio\Evidencias octubre CPS 2163_2023 Octavio Arévalo\Evidencias CPS 2163 2023(3)\Específica 1\Estructura Programatica y Matrices\Lenguazaque\"/>
    </mc:Choice>
  </mc:AlternateContent>
  <xr:revisionPtr revIDLastSave="0" documentId="13_ncr:1_{E1E3A901-BEA0-4126-AB15-D1B172467146}" xr6:coauthVersionLast="47" xr6:coauthVersionMax="47" xr10:uidLastSave="{00000000-0000-0000-0000-000000000000}"/>
  <bookViews>
    <workbookView xWindow="-120" yWindow="-120" windowWidth="20730" windowHeight="11040" tabRatio="739" firstSheet="9" activeTab="9" xr2:uid="{00000000-000D-0000-FFFF-FFFF00000000}"/>
  </bookViews>
  <sheets>
    <sheet name="Instrumento CIDEA" sheetId="1" state="hidden" r:id="rId1"/>
    <sheet name="Instrumento PTEA Municipal" sheetId="2" state="hidden" r:id="rId2"/>
    <sheet name="Instrumento PTEA Juris CAR" sheetId="3" state="hidden" r:id="rId3"/>
    <sheet name="DR Almeidas" sheetId="4" state="hidden" r:id="rId4"/>
    <sheet name="DR Alto Magdalena" sheetId="5" state="hidden" r:id="rId5"/>
    <sheet name="DR Bajo Magdalena" sheetId="6" state="hidden" r:id="rId6"/>
    <sheet name="DR Chiquinquirá" sheetId="7" state="hidden" r:id="rId7"/>
    <sheet name="DR Sumapaz" sheetId="8" state="hidden" r:id="rId8"/>
    <sheet name="Instrumento Armonización" sheetId="9" state="hidden" r:id="rId9"/>
    <sheet name="ARMONIZACIÓN " sheetId="18" r:id="rId10"/>
    <sheet name="DR Tequendama" sheetId="10" state="hidden" r:id="rId11"/>
    <sheet name="DR Ubaté" sheetId="11" state="hidden" r:id="rId12"/>
    <sheet name="DR Sabana Occidente" sheetId="12" state="hidden" r:id="rId13"/>
    <sheet name="DR Soacha" sheetId="13" state="hidden" r:id="rId14"/>
    <sheet name="DR Bogotá La Calera" sheetId="14" state="hidden" r:id="rId15"/>
  </sheets>
  <definedNames>
    <definedName name="_xlnm._FilterDatabase" localSheetId="9" hidden="1">'ARMONIZACIÓN '!$A$2:$BA$273</definedName>
    <definedName name="_xlnm._FilterDatabase" localSheetId="8" hidden="1">'Instrumento Armonización'!$A$4:$CR$109</definedName>
    <definedName name="_xlnm._FilterDatabase" localSheetId="0" hidden="1">'Instrumento CIDEA'!$A$2:$DL$435</definedName>
    <definedName name="_xlnm._FilterDatabase" localSheetId="2" hidden="1">'Instrumento PTEA Juris CAR'!$A$3:$BG$108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9" roundtripDataSignature="AMtx7mjTLfS8ion6xDnBKQKixKHuukLYdQ=="/>
    </ext>
  </extLst>
</workbook>
</file>

<file path=xl/calcChain.xml><?xml version="1.0" encoding="utf-8"?>
<calcChain xmlns="http://schemas.openxmlformats.org/spreadsheetml/2006/main">
  <c r="C18" i="14" l="1"/>
  <c r="D17" i="14"/>
  <c r="E17" i="14" s="1"/>
  <c r="D16" i="14"/>
  <c r="E16" i="14" s="1"/>
  <c r="D15" i="14"/>
  <c r="E15" i="14" s="1"/>
  <c r="D14" i="14"/>
  <c r="E14" i="14" s="1"/>
  <c r="D13" i="14"/>
  <c r="E13" i="14" s="1"/>
  <c r="D12" i="14"/>
  <c r="E12" i="14" s="1"/>
  <c r="D11" i="14"/>
  <c r="E11" i="14" s="1"/>
  <c r="D10" i="14"/>
  <c r="E10" i="14" s="1"/>
  <c r="D9" i="14"/>
  <c r="E9" i="14" s="1"/>
  <c r="D8" i="14"/>
  <c r="E8" i="14" s="1"/>
  <c r="D7" i="14"/>
  <c r="E7" i="14" s="1"/>
  <c r="D6" i="14"/>
  <c r="E6" i="14" s="1"/>
  <c r="D5" i="14"/>
  <c r="E5" i="14" s="1"/>
  <c r="D4" i="14"/>
  <c r="E4" i="14" s="1"/>
  <c r="D18" i="13"/>
  <c r="C18" i="13"/>
  <c r="E17" i="13"/>
  <c r="F17" i="13" s="1"/>
  <c r="E16" i="13"/>
  <c r="F16" i="13" s="1"/>
  <c r="E15" i="13"/>
  <c r="F15" i="13" s="1"/>
  <c r="E14" i="13"/>
  <c r="F14" i="13" s="1"/>
  <c r="E13" i="13"/>
  <c r="F13" i="13" s="1"/>
  <c r="E12" i="13"/>
  <c r="F12" i="13" s="1"/>
  <c r="E11" i="13"/>
  <c r="F11" i="13" s="1"/>
  <c r="E10" i="13"/>
  <c r="F10" i="13" s="1"/>
  <c r="E9" i="13"/>
  <c r="F9" i="13" s="1"/>
  <c r="E8" i="13"/>
  <c r="F8" i="13" s="1"/>
  <c r="E7" i="13"/>
  <c r="F7" i="13" s="1"/>
  <c r="E6" i="13"/>
  <c r="F6" i="13" s="1"/>
  <c r="E5" i="13"/>
  <c r="F5" i="13" s="1"/>
  <c r="E4" i="13"/>
  <c r="F4" i="13" s="1"/>
  <c r="J19" i="12"/>
  <c r="I19" i="12"/>
  <c r="H19" i="12"/>
  <c r="G19" i="12"/>
  <c r="F19" i="12"/>
  <c r="E19" i="12"/>
  <c r="D19" i="12"/>
  <c r="C19" i="12"/>
  <c r="K18" i="12"/>
  <c r="L18" i="12" s="1"/>
  <c r="K17" i="12"/>
  <c r="L17" i="12" s="1"/>
  <c r="K16" i="12"/>
  <c r="L16" i="12" s="1"/>
  <c r="K15" i="12"/>
  <c r="L15" i="12" s="1"/>
  <c r="K14" i="12"/>
  <c r="L14" i="12" s="1"/>
  <c r="K13" i="12"/>
  <c r="L13" i="12" s="1"/>
  <c r="K12" i="12"/>
  <c r="L12" i="12" s="1"/>
  <c r="K11" i="12"/>
  <c r="L11" i="12" s="1"/>
  <c r="K10" i="12"/>
  <c r="L10" i="12" s="1"/>
  <c r="K9" i="12"/>
  <c r="L9" i="12" s="1"/>
  <c r="K8" i="12"/>
  <c r="L8" i="12" s="1"/>
  <c r="K7" i="12"/>
  <c r="L7" i="12" s="1"/>
  <c r="K6" i="12"/>
  <c r="L6" i="12" s="1"/>
  <c r="K5" i="12"/>
  <c r="L5" i="12" s="1"/>
  <c r="K4" i="12"/>
  <c r="L4" i="12" s="1"/>
  <c r="L20" i="11"/>
  <c r="K20" i="11"/>
  <c r="J20" i="11"/>
  <c r="I20" i="11"/>
  <c r="H20" i="11"/>
  <c r="G20" i="11"/>
  <c r="F20" i="11"/>
  <c r="E20" i="11"/>
  <c r="D20" i="11"/>
  <c r="C20" i="11"/>
  <c r="M19" i="11"/>
  <c r="N19" i="11" s="1"/>
  <c r="M18" i="11"/>
  <c r="N18" i="11" s="1"/>
  <c r="M17" i="11"/>
  <c r="N17" i="11" s="1"/>
  <c r="M16" i="11"/>
  <c r="N16" i="11" s="1"/>
  <c r="M15" i="11"/>
  <c r="N15" i="11" s="1"/>
  <c r="M14" i="11"/>
  <c r="N14" i="11" s="1"/>
  <c r="M13" i="11"/>
  <c r="N13" i="11" s="1"/>
  <c r="M12" i="11"/>
  <c r="N12" i="11" s="1"/>
  <c r="M11" i="11"/>
  <c r="N11" i="11" s="1"/>
  <c r="M10" i="11"/>
  <c r="N10" i="11" s="1"/>
  <c r="M9" i="11"/>
  <c r="N9" i="11" s="1"/>
  <c r="M8" i="11"/>
  <c r="N8" i="11" s="1"/>
  <c r="M7" i="11"/>
  <c r="N7" i="11" s="1"/>
  <c r="M6" i="11"/>
  <c r="N6" i="11" s="1"/>
  <c r="M5" i="11"/>
  <c r="N5" i="11" s="1"/>
  <c r="M4" i="11"/>
  <c r="N4" i="11" s="1"/>
  <c r="L20" i="10"/>
  <c r="K20" i="10"/>
  <c r="J20" i="10"/>
  <c r="I20" i="10"/>
  <c r="H20" i="10"/>
  <c r="G20" i="10"/>
  <c r="F20" i="10"/>
  <c r="E20" i="10"/>
  <c r="D20" i="10"/>
  <c r="C20" i="10"/>
  <c r="M19" i="10"/>
  <c r="N19" i="10" s="1"/>
  <c r="M18" i="10"/>
  <c r="N18" i="10" s="1"/>
  <c r="M17" i="10"/>
  <c r="N17" i="10" s="1"/>
  <c r="M16" i="10"/>
  <c r="N16" i="10" s="1"/>
  <c r="M15" i="10"/>
  <c r="N15" i="10" s="1"/>
  <c r="M14" i="10"/>
  <c r="N14" i="10" s="1"/>
  <c r="M13" i="10"/>
  <c r="N13" i="10" s="1"/>
  <c r="M12" i="10"/>
  <c r="N12" i="10" s="1"/>
  <c r="M11" i="10"/>
  <c r="N11" i="10" s="1"/>
  <c r="M10" i="10"/>
  <c r="N10" i="10" s="1"/>
  <c r="M9" i="10"/>
  <c r="N9" i="10" s="1"/>
  <c r="M8" i="10"/>
  <c r="N8" i="10" s="1"/>
  <c r="M7" i="10"/>
  <c r="N7" i="10" s="1"/>
  <c r="M6" i="10"/>
  <c r="N6" i="10" s="1"/>
  <c r="M5" i="10"/>
  <c r="N5" i="10" s="1"/>
  <c r="M4" i="10"/>
  <c r="N4" i="10" s="1"/>
  <c r="AV109" i="9"/>
  <c r="AU109" i="9"/>
  <c r="AT109" i="9"/>
  <c r="AS109" i="9"/>
  <c r="AR109" i="9"/>
  <c r="AV108" i="9"/>
  <c r="AU108" i="9"/>
  <c r="AT108" i="9"/>
  <c r="AS108" i="9"/>
  <c r="AR108" i="9"/>
  <c r="AV107" i="9"/>
  <c r="AU107" i="9"/>
  <c r="AT107" i="9"/>
  <c r="AS107" i="9"/>
  <c r="AR107" i="9"/>
  <c r="AV106" i="9"/>
  <c r="AU106" i="9"/>
  <c r="AT106" i="9"/>
  <c r="AS106" i="9"/>
  <c r="AR106" i="9"/>
  <c r="AW106" i="9" s="1"/>
  <c r="AX106" i="9" s="1"/>
  <c r="AV105" i="9"/>
  <c r="AU105" i="9"/>
  <c r="AT105" i="9"/>
  <c r="AS105" i="9"/>
  <c r="AR105" i="9"/>
  <c r="AV104" i="9"/>
  <c r="AU104" i="9"/>
  <c r="AT104" i="9"/>
  <c r="AS104" i="9"/>
  <c r="AR104" i="9"/>
  <c r="AV103" i="9"/>
  <c r="AU103" i="9"/>
  <c r="AT103" i="9"/>
  <c r="AS103" i="9"/>
  <c r="AR103" i="9"/>
  <c r="AV102" i="9"/>
  <c r="AU102" i="9"/>
  <c r="AT102" i="9"/>
  <c r="AS102" i="9"/>
  <c r="AR102" i="9"/>
  <c r="AV101" i="9"/>
  <c r="AU101" i="9"/>
  <c r="AT101" i="9"/>
  <c r="AS101" i="9"/>
  <c r="AR101" i="9"/>
  <c r="AV100" i="9"/>
  <c r="AU100" i="9"/>
  <c r="AT100" i="9"/>
  <c r="AS100" i="9"/>
  <c r="AR100" i="9"/>
  <c r="AV99" i="9"/>
  <c r="AU99" i="9"/>
  <c r="AT99" i="9"/>
  <c r="AS99" i="9"/>
  <c r="AR99" i="9"/>
  <c r="L99" i="9"/>
  <c r="K99" i="9"/>
  <c r="J99" i="9"/>
  <c r="I99" i="9"/>
  <c r="H99" i="9"/>
  <c r="G99" i="9"/>
  <c r="F99" i="9"/>
  <c r="E99" i="9"/>
  <c r="D99" i="9"/>
  <c r="AV98" i="9"/>
  <c r="AU98" i="9"/>
  <c r="AT98" i="9"/>
  <c r="AS98" i="9"/>
  <c r="AR98" i="9"/>
  <c r="L98" i="9"/>
  <c r="K98" i="9"/>
  <c r="J98" i="9"/>
  <c r="I98" i="9"/>
  <c r="H98" i="9"/>
  <c r="G98" i="9"/>
  <c r="F98" i="9"/>
  <c r="E98" i="9"/>
  <c r="D98" i="9"/>
  <c r="AV97" i="9"/>
  <c r="AU97" i="9"/>
  <c r="AT97" i="9"/>
  <c r="AS97" i="9"/>
  <c r="AR97" i="9"/>
  <c r="L97" i="9"/>
  <c r="K97" i="9"/>
  <c r="J97" i="9"/>
  <c r="I97" i="9"/>
  <c r="H97" i="9"/>
  <c r="G97" i="9"/>
  <c r="F97" i="9"/>
  <c r="E97" i="9"/>
  <c r="D97" i="9"/>
  <c r="AV96" i="9"/>
  <c r="AU96" i="9"/>
  <c r="AT96" i="9"/>
  <c r="AS96" i="9"/>
  <c r="AR96" i="9"/>
  <c r="L96" i="9"/>
  <c r="K96" i="9"/>
  <c r="J96" i="9"/>
  <c r="I96" i="9"/>
  <c r="H96" i="9"/>
  <c r="G96" i="9"/>
  <c r="F96" i="9"/>
  <c r="E96" i="9"/>
  <c r="D96" i="9"/>
  <c r="AV95" i="9"/>
  <c r="AU95" i="9"/>
  <c r="AT95" i="9"/>
  <c r="AS95" i="9"/>
  <c r="AR95" i="9"/>
  <c r="L95" i="9"/>
  <c r="K95" i="9"/>
  <c r="J95" i="9"/>
  <c r="I95" i="9"/>
  <c r="H95" i="9"/>
  <c r="G95" i="9"/>
  <c r="F95" i="9"/>
  <c r="E95" i="9"/>
  <c r="D95" i="9"/>
  <c r="AV94" i="9"/>
  <c r="AU94" i="9"/>
  <c r="AT94" i="9"/>
  <c r="AS94" i="9"/>
  <c r="AR94" i="9"/>
  <c r="AV93" i="9"/>
  <c r="AU93" i="9"/>
  <c r="AT93" i="9"/>
  <c r="AS93" i="9"/>
  <c r="AR93" i="9"/>
  <c r="L93" i="9"/>
  <c r="K93" i="9"/>
  <c r="J93" i="9"/>
  <c r="I93" i="9"/>
  <c r="H93" i="9"/>
  <c r="G93" i="9"/>
  <c r="F93" i="9"/>
  <c r="E93" i="9"/>
  <c r="D93" i="9"/>
  <c r="AV92" i="9"/>
  <c r="AU92" i="9"/>
  <c r="AT92" i="9"/>
  <c r="AS92" i="9"/>
  <c r="AR92" i="9"/>
  <c r="AV91" i="9"/>
  <c r="AU91" i="9"/>
  <c r="AT91" i="9"/>
  <c r="AS91" i="9"/>
  <c r="AR91" i="9"/>
  <c r="AV90" i="9"/>
  <c r="AU90" i="9"/>
  <c r="AT90" i="9"/>
  <c r="AS90" i="9"/>
  <c r="AR90" i="9"/>
  <c r="AV89" i="9"/>
  <c r="AU89" i="9"/>
  <c r="AT89" i="9"/>
  <c r="AS89" i="9"/>
  <c r="AR89" i="9"/>
  <c r="I89" i="9"/>
  <c r="H89" i="9"/>
  <c r="G89" i="9"/>
  <c r="AV88" i="9"/>
  <c r="AU88" i="9"/>
  <c r="AT88" i="9"/>
  <c r="AS88" i="9"/>
  <c r="AR88" i="9"/>
  <c r="I88" i="9"/>
  <c r="H88" i="9"/>
  <c r="G88" i="9"/>
  <c r="AV87" i="9"/>
  <c r="AU87" i="9"/>
  <c r="AT87" i="9"/>
  <c r="AS87" i="9"/>
  <c r="AR87" i="9"/>
  <c r="L87" i="9"/>
  <c r="K87" i="9"/>
  <c r="J87" i="9"/>
  <c r="I87" i="9"/>
  <c r="H87" i="9"/>
  <c r="G87" i="9"/>
  <c r="F87" i="9"/>
  <c r="E87" i="9"/>
  <c r="D87" i="9"/>
  <c r="AV86" i="9"/>
  <c r="AU86" i="9"/>
  <c r="AT86" i="9"/>
  <c r="AS86" i="9"/>
  <c r="AR86" i="9"/>
  <c r="I86" i="9"/>
  <c r="H86" i="9"/>
  <c r="AV85" i="9"/>
  <c r="AU85" i="9"/>
  <c r="AT85" i="9"/>
  <c r="AS85" i="9"/>
  <c r="AR85" i="9"/>
  <c r="I85" i="9"/>
  <c r="H85" i="9"/>
  <c r="AU84" i="9"/>
  <c r="AT84" i="9"/>
  <c r="AS84" i="9"/>
  <c r="AR84" i="9"/>
  <c r="I84" i="9"/>
  <c r="H84" i="9"/>
  <c r="AV83" i="9"/>
  <c r="AU83" i="9"/>
  <c r="AT83" i="9"/>
  <c r="AS83" i="9"/>
  <c r="AR83" i="9"/>
  <c r="L83" i="9"/>
  <c r="K83" i="9"/>
  <c r="J83" i="9"/>
  <c r="I83" i="9"/>
  <c r="H83" i="9"/>
  <c r="G83" i="9"/>
  <c r="F83" i="9"/>
  <c r="E83" i="9"/>
  <c r="D83" i="9"/>
  <c r="AV82" i="9"/>
  <c r="AT82" i="9"/>
  <c r="AS82" i="9"/>
  <c r="AR82" i="9"/>
  <c r="I82" i="9"/>
  <c r="AV81" i="9"/>
  <c r="AU81" i="9"/>
  <c r="AT81" i="9"/>
  <c r="AS81" i="9"/>
  <c r="AR81" i="9"/>
  <c r="I81" i="9"/>
  <c r="H81" i="9"/>
  <c r="G81" i="9"/>
  <c r="AV80" i="9"/>
  <c r="AU80" i="9"/>
  <c r="AT80" i="9"/>
  <c r="AS80" i="9"/>
  <c r="AR80" i="9"/>
  <c r="L80" i="9"/>
  <c r="K80" i="9"/>
  <c r="J80" i="9"/>
  <c r="I80" i="9"/>
  <c r="H80" i="9"/>
  <c r="G80" i="9"/>
  <c r="F80" i="9"/>
  <c r="E80" i="9"/>
  <c r="D80" i="9"/>
  <c r="AV79" i="9"/>
  <c r="AU79" i="9"/>
  <c r="AT79" i="9"/>
  <c r="AS79" i="9"/>
  <c r="AR79" i="9"/>
  <c r="AV78" i="9"/>
  <c r="AU78" i="9"/>
  <c r="AT78" i="9"/>
  <c r="AS78" i="9"/>
  <c r="AR78" i="9"/>
  <c r="AV77" i="9"/>
  <c r="AU77" i="9"/>
  <c r="AT77" i="9"/>
  <c r="AS77" i="9"/>
  <c r="AR77" i="9"/>
  <c r="AV76" i="9"/>
  <c r="AU76" i="9"/>
  <c r="AT76" i="9"/>
  <c r="AS76" i="9"/>
  <c r="AR76" i="9"/>
  <c r="AV75" i="9"/>
  <c r="AU75" i="9"/>
  <c r="AT75" i="9"/>
  <c r="AS75" i="9"/>
  <c r="AR75" i="9"/>
  <c r="AV74" i="9"/>
  <c r="AU74" i="9"/>
  <c r="AT74" i="9"/>
  <c r="AS74" i="9"/>
  <c r="AR74" i="9"/>
  <c r="AV73" i="9"/>
  <c r="AU73" i="9"/>
  <c r="AT73" i="9"/>
  <c r="AS73" i="9"/>
  <c r="AR73" i="9"/>
  <c r="AV72" i="9"/>
  <c r="AU72" i="9"/>
  <c r="AT72" i="9"/>
  <c r="AS72" i="9"/>
  <c r="AR72" i="9"/>
  <c r="AV71" i="9"/>
  <c r="AU71" i="9"/>
  <c r="AT71" i="9"/>
  <c r="AS71" i="9"/>
  <c r="AR71" i="9"/>
  <c r="AV70" i="9"/>
  <c r="AU70" i="9"/>
  <c r="AT70" i="9"/>
  <c r="AS70" i="9"/>
  <c r="AR70" i="9"/>
  <c r="AV68" i="9"/>
  <c r="AU68" i="9"/>
  <c r="AT68" i="9"/>
  <c r="AS68" i="9"/>
  <c r="AR68" i="9"/>
  <c r="AV67" i="9"/>
  <c r="AU67" i="9"/>
  <c r="AT67" i="9"/>
  <c r="AS67" i="9"/>
  <c r="AR67" i="9"/>
  <c r="AV66" i="9"/>
  <c r="AU66" i="9"/>
  <c r="AT66" i="9"/>
  <c r="AS66" i="9"/>
  <c r="AR66" i="9"/>
  <c r="L66" i="9"/>
  <c r="K66" i="9"/>
  <c r="J66" i="9"/>
  <c r="I66" i="9"/>
  <c r="H66" i="9"/>
  <c r="G66" i="9"/>
  <c r="F66" i="9"/>
  <c r="E66" i="9"/>
  <c r="D66" i="9"/>
  <c r="AV65" i="9"/>
  <c r="AU65" i="9"/>
  <c r="AT65" i="9"/>
  <c r="AS65" i="9"/>
  <c r="AR65" i="9"/>
  <c r="AV64" i="9"/>
  <c r="AU64" i="9"/>
  <c r="AT64" i="9"/>
  <c r="AS64" i="9"/>
  <c r="AR64" i="9"/>
  <c r="AV63" i="9"/>
  <c r="AU63" i="9"/>
  <c r="AT63" i="9"/>
  <c r="AS63" i="9"/>
  <c r="AR63" i="9"/>
  <c r="AU62" i="9"/>
  <c r="AT62" i="9"/>
  <c r="AS62" i="9"/>
  <c r="AR62" i="9"/>
  <c r="AV61" i="9"/>
  <c r="AU61" i="9"/>
  <c r="AT61" i="9"/>
  <c r="AS61" i="9"/>
  <c r="AR61" i="9"/>
  <c r="AV60" i="9"/>
  <c r="AU60" i="9"/>
  <c r="AT60" i="9"/>
  <c r="AS60" i="9"/>
  <c r="AR60" i="9"/>
  <c r="AV58" i="9"/>
  <c r="AU58" i="9"/>
  <c r="AT58" i="9"/>
  <c r="AS58" i="9"/>
  <c r="AR58" i="9"/>
  <c r="AV57" i="9"/>
  <c r="AU57" i="9"/>
  <c r="AT57" i="9"/>
  <c r="AS57" i="9"/>
  <c r="AR57" i="9"/>
  <c r="AV55" i="9"/>
  <c r="AU55" i="9"/>
  <c r="AT55" i="9"/>
  <c r="AS55" i="9"/>
  <c r="AR55" i="9"/>
  <c r="AV53" i="9"/>
  <c r="AU53" i="9"/>
  <c r="AT53" i="9"/>
  <c r="AS53" i="9"/>
  <c r="AR53" i="9"/>
  <c r="AV52" i="9"/>
  <c r="AU52" i="9"/>
  <c r="AT52" i="9"/>
  <c r="AS52" i="9"/>
  <c r="AR52" i="9"/>
  <c r="AV50" i="9"/>
  <c r="AU50" i="9"/>
  <c r="AT50" i="9"/>
  <c r="AS50" i="9"/>
  <c r="AR50" i="9"/>
  <c r="AV49" i="9"/>
  <c r="AU49" i="9"/>
  <c r="AT49" i="9"/>
  <c r="AS49" i="9"/>
  <c r="AR49" i="9"/>
  <c r="AV47" i="9"/>
  <c r="AU47" i="9"/>
  <c r="AT47" i="9"/>
  <c r="AS47" i="9"/>
  <c r="AR47" i="9"/>
  <c r="AV45" i="9"/>
  <c r="AU45" i="9"/>
  <c r="AT45" i="9"/>
  <c r="AS45" i="9"/>
  <c r="AV44" i="9"/>
  <c r="AU44" i="9"/>
  <c r="AT44" i="9"/>
  <c r="AS44" i="9"/>
  <c r="AR44" i="9"/>
  <c r="AV43" i="9"/>
  <c r="AU43" i="9"/>
  <c r="AT43" i="9"/>
  <c r="AS43" i="9"/>
  <c r="AR43" i="9"/>
  <c r="AV41" i="9"/>
  <c r="AU41" i="9"/>
  <c r="AT41" i="9"/>
  <c r="AS41" i="9"/>
  <c r="AR41" i="9"/>
  <c r="AV40" i="9"/>
  <c r="AU40" i="9"/>
  <c r="AT40" i="9"/>
  <c r="AS40" i="9"/>
  <c r="AR40" i="9"/>
  <c r="AV38" i="9"/>
  <c r="AU38" i="9"/>
  <c r="AT38" i="9"/>
  <c r="AS38" i="9"/>
  <c r="AR38" i="9"/>
  <c r="AV37" i="9"/>
  <c r="AU37" i="9"/>
  <c r="AT37" i="9"/>
  <c r="AS37" i="9"/>
  <c r="AR37" i="9"/>
  <c r="AV34" i="9"/>
  <c r="AU34" i="9"/>
  <c r="AT34" i="9"/>
  <c r="AS34" i="9"/>
  <c r="AR34" i="9"/>
  <c r="AV33" i="9"/>
  <c r="AU33" i="9"/>
  <c r="AT33" i="9"/>
  <c r="AS33" i="9"/>
  <c r="AR33" i="9"/>
  <c r="AV32" i="9"/>
  <c r="AU32" i="9"/>
  <c r="AT32" i="9"/>
  <c r="AS32" i="9"/>
  <c r="AR32" i="9"/>
  <c r="AV31" i="9"/>
  <c r="AU31" i="9"/>
  <c r="AT31" i="9"/>
  <c r="AS31" i="9"/>
  <c r="AR31" i="9"/>
  <c r="AV30" i="9"/>
  <c r="AU30" i="9"/>
  <c r="AT30" i="9"/>
  <c r="AS30" i="9"/>
  <c r="AR30" i="9"/>
  <c r="AV29" i="9"/>
  <c r="AU29" i="9"/>
  <c r="AT29" i="9"/>
  <c r="AS29" i="9"/>
  <c r="AR29" i="9"/>
  <c r="AV28" i="9"/>
  <c r="AU28" i="9"/>
  <c r="AT28" i="9"/>
  <c r="AS28" i="9"/>
  <c r="AR28" i="9"/>
  <c r="AV27" i="9"/>
  <c r="AU27" i="9"/>
  <c r="AT27" i="9"/>
  <c r="AS27" i="9"/>
  <c r="AR27" i="9"/>
  <c r="AV26" i="9"/>
  <c r="AU26" i="9"/>
  <c r="AT26" i="9"/>
  <c r="AS26" i="9"/>
  <c r="AR26" i="9"/>
  <c r="AV25" i="9"/>
  <c r="AU25" i="9"/>
  <c r="AT25" i="9"/>
  <c r="AS25" i="9"/>
  <c r="AR25" i="9"/>
  <c r="AV24" i="9"/>
  <c r="AU24" i="9"/>
  <c r="AT24" i="9"/>
  <c r="AS24" i="9"/>
  <c r="AR24" i="9"/>
  <c r="AV23" i="9"/>
  <c r="AU23" i="9"/>
  <c r="AT23" i="9"/>
  <c r="AS23" i="9"/>
  <c r="AR23" i="9"/>
  <c r="AV22" i="9"/>
  <c r="AU22" i="9"/>
  <c r="AT22" i="9"/>
  <c r="AS22" i="9"/>
  <c r="AR22" i="9"/>
  <c r="AV21" i="9"/>
  <c r="AU21" i="9"/>
  <c r="AT21" i="9"/>
  <c r="AS21" i="9"/>
  <c r="AR21" i="9"/>
  <c r="AV20" i="9"/>
  <c r="AU20" i="9"/>
  <c r="AT20" i="9"/>
  <c r="AS20" i="9"/>
  <c r="AR20" i="9"/>
  <c r="AV19" i="9"/>
  <c r="AU19" i="9"/>
  <c r="AT19" i="9"/>
  <c r="AS19" i="9"/>
  <c r="AR19" i="9"/>
  <c r="AV18" i="9"/>
  <c r="AU18" i="9"/>
  <c r="AT18" i="9"/>
  <c r="AS18" i="9"/>
  <c r="AR18" i="9"/>
  <c r="AV17" i="9"/>
  <c r="AU17" i="9"/>
  <c r="AT17" i="9"/>
  <c r="AS17" i="9"/>
  <c r="AR17" i="9"/>
  <c r="AV16" i="9"/>
  <c r="AU16" i="9"/>
  <c r="AT16" i="9"/>
  <c r="AS16" i="9"/>
  <c r="AR16" i="9"/>
  <c r="AV15" i="9"/>
  <c r="AU15" i="9"/>
  <c r="AT15" i="9"/>
  <c r="AS15" i="9"/>
  <c r="AR15" i="9"/>
  <c r="AV14" i="9"/>
  <c r="AU14" i="9"/>
  <c r="AT14" i="9"/>
  <c r="AS14" i="9"/>
  <c r="AR14" i="9"/>
  <c r="AV13" i="9"/>
  <c r="AU13" i="9"/>
  <c r="AT13" i="9"/>
  <c r="AS13" i="9"/>
  <c r="AR13" i="9"/>
  <c r="AW12" i="9"/>
  <c r="AX12" i="9" s="1"/>
  <c r="AW11" i="9"/>
  <c r="AX11" i="9" s="1"/>
  <c r="AW10" i="9"/>
  <c r="AX10" i="9" s="1"/>
  <c r="AW9" i="9"/>
  <c r="AX9" i="9" s="1"/>
  <c r="AW8" i="9"/>
  <c r="AX8" i="9" s="1"/>
  <c r="AW7" i="9"/>
  <c r="AX7" i="9" s="1"/>
  <c r="AW6" i="9"/>
  <c r="AX6" i="9" s="1"/>
  <c r="AW5" i="9"/>
  <c r="AX5" i="9" s="1"/>
  <c r="L20" i="8"/>
  <c r="K20" i="8"/>
  <c r="J20" i="8"/>
  <c r="I20" i="8"/>
  <c r="H20" i="8"/>
  <c r="G20" i="8"/>
  <c r="F20" i="8"/>
  <c r="E20" i="8"/>
  <c r="D20" i="8"/>
  <c r="C20" i="8"/>
  <c r="M19" i="8"/>
  <c r="N19" i="8" s="1"/>
  <c r="M18" i="8"/>
  <c r="N18" i="8" s="1"/>
  <c r="M17" i="8"/>
  <c r="N17" i="8" s="1"/>
  <c r="M16" i="8"/>
  <c r="N16" i="8" s="1"/>
  <c r="M15" i="8"/>
  <c r="N15" i="8" s="1"/>
  <c r="M14" i="8"/>
  <c r="N14" i="8" s="1"/>
  <c r="M13" i="8"/>
  <c r="N13" i="8" s="1"/>
  <c r="M12" i="8"/>
  <c r="N12" i="8" s="1"/>
  <c r="M11" i="8"/>
  <c r="N11" i="8" s="1"/>
  <c r="M10" i="8"/>
  <c r="N10" i="8" s="1"/>
  <c r="M9" i="8"/>
  <c r="N9" i="8" s="1"/>
  <c r="M8" i="8"/>
  <c r="N8" i="8" s="1"/>
  <c r="M7" i="8"/>
  <c r="N7" i="8" s="1"/>
  <c r="M6" i="8"/>
  <c r="N6" i="8" s="1"/>
  <c r="M5" i="8"/>
  <c r="N5" i="8" s="1"/>
  <c r="M4" i="8"/>
  <c r="N4" i="8" s="1"/>
  <c r="H20" i="7"/>
  <c r="G20" i="7"/>
  <c r="F20" i="7"/>
  <c r="E20" i="7"/>
  <c r="D20" i="7"/>
  <c r="C20" i="7"/>
  <c r="I19" i="7"/>
  <c r="J19" i="7" s="1"/>
  <c r="I18" i="7"/>
  <c r="J18" i="7" s="1"/>
  <c r="I17" i="7"/>
  <c r="J17" i="7" s="1"/>
  <c r="I16" i="7"/>
  <c r="J16" i="7" s="1"/>
  <c r="I15" i="7"/>
  <c r="J15" i="7" s="1"/>
  <c r="I14" i="7"/>
  <c r="J14" i="7" s="1"/>
  <c r="I13" i="7"/>
  <c r="J13" i="7" s="1"/>
  <c r="I12" i="7"/>
  <c r="J12" i="7" s="1"/>
  <c r="I11" i="7"/>
  <c r="J11" i="7" s="1"/>
  <c r="I10" i="7"/>
  <c r="J10" i="7" s="1"/>
  <c r="I9" i="7"/>
  <c r="J9" i="7" s="1"/>
  <c r="I8" i="7"/>
  <c r="J8" i="7" s="1"/>
  <c r="I7" i="7"/>
  <c r="J7" i="7" s="1"/>
  <c r="I6" i="7"/>
  <c r="J6" i="7" s="1"/>
  <c r="I5" i="7"/>
  <c r="J5" i="7" s="1"/>
  <c r="I4" i="7"/>
  <c r="J4" i="7" s="1"/>
  <c r="E21" i="6"/>
  <c r="D21" i="6"/>
  <c r="C21" i="6"/>
  <c r="F20" i="6"/>
  <c r="G20" i="6" s="1"/>
  <c r="F19" i="6"/>
  <c r="G19" i="6" s="1"/>
  <c r="F18" i="6"/>
  <c r="G18" i="6" s="1"/>
  <c r="F17" i="6"/>
  <c r="G17" i="6" s="1"/>
  <c r="F16" i="6"/>
  <c r="G16" i="6" s="1"/>
  <c r="F15" i="6"/>
  <c r="G15" i="6" s="1"/>
  <c r="F14" i="6"/>
  <c r="G14" i="6" s="1"/>
  <c r="F13" i="6"/>
  <c r="G13" i="6" s="1"/>
  <c r="F12" i="6"/>
  <c r="G12" i="6" s="1"/>
  <c r="F11" i="6"/>
  <c r="G11" i="6" s="1"/>
  <c r="F10" i="6"/>
  <c r="G10" i="6" s="1"/>
  <c r="F9" i="6"/>
  <c r="G9" i="6" s="1"/>
  <c r="F8" i="6"/>
  <c r="G8" i="6" s="1"/>
  <c r="F7" i="6"/>
  <c r="G7" i="6" s="1"/>
  <c r="F6" i="6"/>
  <c r="G6" i="6" s="1"/>
  <c r="F5" i="6"/>
  <c r="G5" i="6" s="1"/>
  <c r="F4" i="6"/>
  <c r="G4" i="6" s="1"/>
  <c r="J21" i="5"/>
  <c r="I21" i="5"/>
  <c r="H21" i="5"/>
  <c r="G21" i="5"/>
  <c r="F21" i="5"/>
  <c r="E21" i="5"/>
  <c r="D21" i="5"/>
  <c r="C21" i="5"/>
  <c r="K20" i="5"/>
  <c r="L20" i="5" s="1"/>
  <c r="K19" i="5"/>
  <c r="L19" i="5" s="1"/>
  <c r="K18" i="5"/>
  <c r="L18" i="5" s="1"/>
  <c r="K17" i="5"/>
  <c r="L17" i="5" s="1"/>
  <c r="K16" i="5"/>
  <c r="L16" i="5" s="1"/>
  <c r="K15" i="5"/>
  <c r="L15" i="5" s="1"/>
  <c r="K14" i="5"/>
  <c r="L14" i="5" s="1"/>
  <c r="K13" i="5"/>
  <c r="L13" i="5" s="1"/>
  <c r="K12" i="5"/>
  <c r="L12" i="5" s="1"/>
  <c r="K11" i="5"/>
  <c r="L11" i="5" s="1"/>
  <c r="K10" i="5"/>
  <c r="L10" i="5" s="1"/>
  <c r="K9" i="5"/>
  <c r="L9" i="5" s="1"/>
  <c r="K8" i="5"/>
  <c r="L8" i="5" s="1"/>
  <c r="K7" i="5"/>
  <c r="L7" i="5" s="1"/>
  <c r="K6" i="5"/>
  <c r="L6" i="5" s="1"/>
  <c r="K5" i="5"/>
  <c r="L5" i="5" s="1"/>
  <c r="K4" i="5"/>
  <c r="L4" i="5" s="1"/>
  <c r="J21" i="4"/>
  <c r="I21" i="4"/>
  <c r="H21" i="4"/>
  <c r="G21" i="4"/>
  <c r="F21" i="4"/>
  <c r="E21" i="4"/>
  <c r="D21" i="4"/>
  <c r="C21" i="4"/>
  <c r="K20" i="4"/>
  <c r="L20" i="4" s="1"/>
  <c r="K19" i="4"/>
  <c r="L19" i="4" s="1"/>
  <c r="K18" i="4"/>
  <c r="L18" i="4" s="1"/>
  <c r="K17" i="4"/>
  <c r="L17" i="4" s="1"/>
  <c r="K16" i="4"/>
  <c r="L16" i="4" s="1"/>
  <c r="K15" i="4"/>
  <c r="L15" i="4" s="1"/>
  <c r="K14" i="4"/>
  <c r="L14" i="4" s="1"/>
  <c r="K13" i="4"/>
  <c r="L13" i="4" s="1"/>
  <c r="K12" i="4"/>
  <c r="L12" i="4" s="1"/>
  <c r="K11" i="4"/>
  <c r="L11" i="4" s="1"/>
  <c r="K10" i="4"/>
  <c r="L10" i="4" s="1"/>
  <c r="K9" i="4"/>
  <c r="L9" i="4" s="1"/>
  <c r="K8" i="4"/>
  <c r="L8" i="4" s="1"/>
  <c r="K7" i="4"/>
  <c r="L7" i="4" s="1"/>
  <c r="K6" i="4"/>
  <c r="L6" i="4" s="1"/>
  <c r="K5" i="4"/>
  <c r="L5" i="4" s="1"/>
  <c r="K4" i="4"/>
  <c r="L4" i="4" s="1"/>
  <c r="BJ108" i="3"/>
  <c r="BI108" i="3"/>
  <c r="BG108" i="3"/>
  <c r="AZ108" i="3"/>
  <c r="AW108" i="3"/>
  <c r="AP108" i="3"/>
  <c r="AM108" i="3"/>
  <c r="AF108" i="3"/>
  <c r="AC108" i="3"/>
  <c r="BH108" i="3" s="1"/>
  <c r="V108" i="3"/>
  <c r="BJ107" i="3"/>
  <c r="BI107" i="3"/>
  <c r="BG107" i="3"/>
  <c r="AZ107" i="3"/>
  <c r="AW107" i="3"/>
  <c r="AP107" i="3"/>
  <c r="AM107" i="3"/>
  <c r="AF107" i="3"/>
  <c r="AC107" i="3"/>
  <c r="V107" i="3"/>
  <c r="BJ106" i="3"/>
  <c r="BI106" i="3"/>
  <c r="BG106" i="3"/>
  <c r="AZ106" i="3"/>
  <c r="AW106" i="3"/>
  <c r="AP106" i="3"/>
  <c r="AM106" i="3"/>
  <c r="AF106" i="3"/>
  <c r="AC106" i="3"/>
  <c r="BH106" i="3" s="1"/>
  <c r="V106" i="3"/>
  <c r="BJ105" i="3"/>
  <c r="BI105" i="3"/>
  <c r="BG105" i="3"/>
  <c r="AZ105" i="3"/>
  <c r="AW105" i="3"/>
  <c r="AP105" i="3"/>
  <c r="AM105" i="3"/>
  <c r="AF105" i="3"/>
  <c r="AC105" i="3"/>
  <c r="V105" i="3"/>
  <c r="BJ104" i="3"/>
  <c r="BI104" i="3"/>
  <c r="BG104" i="3"/>
  <c r="AZ104" i="3"/>
  <c r="AW104" i="3"/>
  <c r="AP104" i="3"/>
  <c r="AM104" i="3"/>
  <c r="AF104" i="3"/>
  <c r="AC104" i="3"/>
  <c r="BH104" i="3" s="1"/>
  <c r="V104" i="3"/>
  <c r="BJ103" i="3"/>
  <c r="BI103" i="3"/>
  <c r="BG103" i="3"/>
  <c r="AZ103" i="3"/>
  <c r="AW103" i="3"/>
  <c r="AP103" i="3"/>
  <c r="AM103" i="3"/>
  <c r="AF103" i="3"/>
  <c r="AC103" i="3"/>
  <c r="V103" i="3"/>
  <c r="BJ102" i="3"/>
  <c r="BI102" i="3"/>
  <c r="BG102" i="3"/>
  <c r="AZ102" i="3"/>
  <c r="AW102" i="3"/>
  <c r="AP102" i="3"/>
  <c r="AM102" i="3"/>
  <c r="AF102" i="3"/>
  <c r="AC102" i="3"/>
  <c r="BH102" i="3" s="1"/>
  <c r="V102" i="3"/>
  <c r="BJ101" i="3"/>
  <c r="BI101" i="3"/>
  <c r="BG101" i="3"/>
  <c r="AZ101" i="3"/>
  <c r="AW101" i="3"/>
  <c r="AP101" i="3"/>
  <c r="AM101" i="3"/>
  <c r="AF101" i="3"/>
  <c r="AC101" i="3"/>
  <c r="V101" i="3"/>
  <c r="BJ100" i="3"/>
  <c r="BI100" i="3"/>
  <c r="BG100" i="3"/>
  <c r="AZ100" i="3"/>
  <c r="AW100" i="3"/>
  <c r="AP100" i="3"/>
  <c r="AM100" i="3"/>
  <c r="AF100" i="3"/>
  <c r="AC100" i="3"/>
  <c r="BH100" i="3" s="1"/>
  <c r="V100" i="3"/>
  <c r="BJ99" i="3"/>
  <c r="BI99" i="3"/>
  <c r="BG99" i="3"/>
  <c r="AZ99" i="3"/>
  <c r="AW99" i="3"/>
  <c r="AP99" i="3"/>
  <c r="AM99" i="3"/>
  <c r="AF99" i="3"/>
  <c r="AC99" i="3"/>
  <c r="V99" i="3"/>
  <c r="BJ98" i="3"/>
  <c r="BI98" i="3"/>
  <c r="BG98" i="3"/>
  <c r="AZ98" i="3"/>
  <c r="AW98" i="3"/>
  <c r="AP98" i="3"/>
  <c r="AM98" i="3"/>
  <c r="AF98" i="3"/>
  <c r="AC98" i="3"/>
  <c r="BH98" i="3" s="1"/>
  <c r="V98" i="3"/>
  <c r="L98" i="3"/>
  <c r="K98" i="3"/>
  <c r="J98" i="3"/>
  <c r="I98" i="3"/>
  <c r="H98" i="3"/>
  <c r="G98" i="3"/>
  <c r="F98" i="3"/>
  <c r="E98" i="3"/>
  <c r="D98" i="3"/>
  <c r="BJ97" i="3"/>
  <c r="BI97" i="3"/>
  <c r="BG97" i="3"/>
  <c r="AZ97" i="3"/>
  <c r="AW97" i="3"/>
  <c r="AP97" i="3"/>
  <c r="AM97" i="3"/>
  <c r="AF97" i="3"/>
  <c r="AC97" i="3"/>
  <c r="V97" i="3"/>
  <c r="L97" i="3"/>
  <c r="K97" i="3"/>
  <c r="J97" i="3"/>
  <c r="I97" i="3"/>
  <c r="H97" i="3"/>
  <c r="G97" i="3"/>
  <c r="F97" i="3"/>
  <c r="E97" i="3"/>
  <c r="D97" i="3"/>
  <c r="BJ96" i="3"/>
  <c r="BI96" i="3"/>
  <c r="BG96" i="3"/>
  <c r="AZ96" i="3"/>
  <c r="AW96" i="3"/>
  <c r="AP96" i="3"/>
  <c r="AM96" i="3"/>
  <c r="AF96" i="3"/>
  <c r="AC96" i="3"/>
  <c r="V96" i="3"/>
  <c r="L96" i="3"/>
  <c r="K96" i="3"/>
  <c r="J96" i="3"/>
  <c r="I96" i="3"/>
  <c r="H96" i="3"/>
  <c r="G96" i="3"/>
  <c r="F96" i="3"/>
  <c r="E96" i="3"/>
  <c r="D96" i="3"/>
  <c r="BJ95" i="3"/>
  <c r="BI95" i="3"/>
  <c r="BG95" i="3"/>
  <c r="AZ95" i="3"/>
  <c r="AW95" i="3"/>
  <c r="AP95" i="3"/>
  <c r="AM95" i="3"/>
  <c r="AF95" i="3"/>
  <c r="AC95" i="3"/>
  <c r="BH95" i="3" s="1"/>
  <c r="V95" i="3"/>
  <c r="L95" i="3"/>
  <c r="K95" i="3"/>
  <c r="J95" i="3"/>
  <c r="I95" i="3"/>
  <c r="H95" i="3"/>
  <c r="G95" i="3"/>
  <c r="F95" i="3"/>
  <c r="E95" i="3"/>
  <c r="D95" i="3"/>
  <c r="BJ94" i="3"/>
  <c r="BI94" i="3"/>
  <c r="BG94" i="3"/>
  <c r="AZ94" i="3"/>
  <c r="AW94" i="3"/>
  <c r="AP94" i="3"/>
  <c r="AM94" i="3"/>
  <c r="AF94" i="3"/>
  <c r="AC94" i="3"/>
  <c r="BH94" i="3" s="1"/>
  <c r="V94" i="3"/>
  <c r="L94" i="3"/>
  <c r="K94" i="3"/>
  <c r="J94" i="3"/>
  <c r="I94" i="3"/>
  <c r="H94" i="3"/>
  <c r="G94" i="3"/>
  <c r="F94" i="3"/>
  <c r="E94" i="3"/>
  <c r="D94" i="3"/>
  <c r="BJ93" i="3"/>
  <c r="BI93" i="3"/>
  <c r="BG93" i="3"/>
  <c r="AZ93" i="3"/>
  <c r="AW93" i="3"/>
  <c r="AP93" i="3"/>
  <c r="AM93" i="3"/>
  <c r="AF93" i="3"/>
  <c r="AC93" i="3"/>
  <c r="V93" i="3"/>
  <c r="L93" i="3"/>
  <c r="K93" i="3"/>
  <c r="J93" i="3"/>
  <c r="I93" i="3"/>
  <c r="H93" i="3"/>
  <c r="G93" i="3"/>
  <c r="F93" i="3"/>
  <c r="E93" i="3"/>
  <c r="D93" i="3"/>
  <c r="BJ92" i="3"/>
  <c r="BI92" i="3"/>
  <c r="BG92" i="3"/>
  <c r="AZ92" i="3"/>
  <c r="AW92" i="3"/>
  <c r="AP92" i="3"/>
  <c r="AM92" i="3"/>
  <c r="AF92" i="3"/>
  <c r="AC92" i="3"/>
  <c r="V92" i="3"/>
  <c r="L92" i="3"/>
  <c r="K92" i="3"/>
  <c r="J92" i="3"/>
  <c r="I92" i="3"/>
  <c r="H92" i="3"/>
  <c r="G92" i="3"/>
  <c r="F92" i="3"/>
  <c r="E92" i="3"/>
  <c r="D92" i="3"/>
  <c r="BJ91" i="3"/>
  <c r="BI91" i="3"/>
  <c r="BG91" i="3"/>
  <c r="AZ91" i="3"/>
  <c r="AW91" i="3"/>
  <c r="AP91" i="3"/>
  <c r="AM91" i="3"/>
  <c r="AF91" i="3"/>
  <c r="AC91" i="3"/>
  <c r="BH91" i="3" s="1"/>
  <c r="V91" i="3"/>
  <c r="BJ90" i="3"/>
  <c r="BI90" i="3"/>
  <c r="BG90" i="3"/>
  <c r="AZ90" i="3"/>
  <c r="AW90" i="3"/>
  <c r="AP90" i="3"/>
  <c r="AM90" i="3"/>
  <c r="AF90" i="3"/>
  <c r="AC90" i="3"/>
  <c r="V90" i="3"/>
  <c r="BJ89" i="3"/>
  <c r="BI89" i="3"/>
  <c r="BG89" i="3"/>
  <c r="AZ89" i="3"/>
  <c r="AW89" i="3"/>
  <c r="AP89" i="3"/>
  <c r="AM89" i="3"/>
  <c r="AF89" i="3"/>
  <c r="AC89" i="3"/>
  <c r="BH89" i="3" s="1"/>
  <c r="V89" i="3"/>
  <c r="BJ88" i="3"/>
  <c r="BI88" i="3"/>
  <c r="BG88" i="3"/>
  <c r="AZ88" i="3"/>
  <c r="AW88" i="3"/>
  <c r="AP88" i="3"/>
  <c r="AM88" i="3"/>
  <c r="AF88" i="3"/>
  <c r="AC88" i="3"/>
  <c r="V88" i="3"/>
  <c r="BJ87" i="3"/>
  <c r="BI87" i="3"/>
  <c r="BG87" i="3"/>
  <c r="AZ87" i="3"/>
  <c r="AW87" i="3"/>
  <c r="AP87" i="3"/>
  <c r="AM87" i="3"/>
  <c r="AF87" i="3"/>
  <c r="AC87" i="3"/>
  <c r="BH87" i="3" s="1"/>
  <c r="V87" i="3"/>
  <c r="BJ86" i="3"/>
  <c r="BI86" i="3"/>
  <c r="BG86" i="3"/>
  <c r="AZ86" i="3"/>
  <c r="AW86" i="3"/>
  <c r="AP86" i="3"/>
  <c r="AM86" i="3"/>
  <c r="AF86" i="3"/>
  <c r="AC86" i="3"/>
  <c r="V86" i="3"/>
  <c r="L86" i="3"/>
  <c r="K86" i="3"/>
  <c r="J86" i="3"/>
  <c r="I86" i="3"/>
  <c r="H86" i="3"/>
  <c r="G86" i="3"/>
  <c r="F86" i="3"/>
  <c r="E86" i="3"/>
  <c r="D86" i="3"/>
  <c r="BJ85" i="3"/>
  <c r="BI85" i="3"/>
  <c r="BG85" i="3"/>
  <c r="AZ85" i="3"/>
  <c r="AW85" i="3"/>
  <c r="AP85" i="3"/>
  <c r="AM85" i="3"/>
  <c r="AF85" i="3"/>
  <c r="AC85" i="3"/>
  <c r="V85" i="3"/>
  <c r="BJ84" i="3"/>
  <c r="BI84" i="3"/>
  <c r="BG84" i="3"/>
  <c r="AZ84" i="3"/>
  <c r="AW84" i="3"/>
  <c r="AP84" i="3"/>
  <c r="AM84" i="3"/>
  <c r="AF84" i="3"/>
  <c r="AC84" i="3"/>
  <c r="BH84" i="3" s="1"/>
  <c r="V84" i="3"/>
  <c r="BJ83" i="3"/>
  <c r="BI83" i="3"/>
  <c r="BG83" i="3"/>
  <c r="AZ83" i="3"/>
  <c r="AW83" i="3"/>
  <c r="AP83" i="3"/>
  <c r="AM83" i="3"/>
  <c r="AF83" i="3"/>
  <c r="AC83" i="3"/>
  <c r="V83" i="3"/>
  <c r="BJ82" i="3"/>
  <c r="BI82" i="3"/>
  <c r="BG82" i="3"/>
  <c r="AZ82" i="3"/>
  <c r="AW82" i="3"/>
  <c r="AP82" i="3"/>
  <c r="AM82" i="3"/>
  <c r="AF82" i="3"/>
  <c r="AC82" i="3"/>
  <c r="BH82" i="3" s="1"/>
  <c r="V82" i="3"/>
  <c r="L82" i="3"/>
  <c r="K82" i="3"/>
  <c r="J82" i="3"/>
  <c r="I82" i="3"/>
  <c r="H82" i="3"/>
  <c r="G82" i="3"/>
  <c r="F82" i="3"/>
  <c r="E82" i="3"/>
  <c r="D82" i="3"/>
  <c r="BJ81" i="3"/>
  <c r="BI81" i="3"/>
  <c r="BG81" i="3"/>
  <c r="AZ81" i="3"/>
  <c r="AW81" i="3"/>
  <c r="AP81" i="3"/>
  <c r="AM81" i="3"/>
  <c r="AF81" i="3"/>
  <c r="AC81" i="3"/>
  <c r="V81" i="3"/>
  <c r="BJ80" i="3"/>
  <c r="BI80" i="3"/>
  <c r="BG80" i="3"/>
  <c r="AZ80" i="3"/>
  <c r="AW80" i="3"/>
  <c r="AP80" i="3"/>
  <c r="AM80" i="3"/>
  <c r="AF80" i="3"/>
  <c r="AC80" i="3"/>
  <c r="V80" i="3"/>
  <c r="BJ79" i="3"/>
  <c r="BI79" i="3"/>
  <c r="BG79" i="3"/>
  <c r="AZ79" i="3"/>
  <c r="AW79" i="3"/>
  <c r="AP79" i="3"/>
  <c r="AM79" i="3"/>
  <c r="AF79" i="3"/>
  <c r="AC79" i="3"/>
  <c r="V79" i="3"/>
  <c r="L79" i="3"/>
  <c r="K79" i="3"/>
  <c r="J79" i="3"/>
  <c r="I79" i="3"/>
  <c r="H79" i="3"/>
  <c r="G79" i="3"/>
  <c r="F79" i="3"/>
  <c r="E79" i="3"/>
  <c r="D79" i="3"/>
  <c r="BJ78" i="3"/>
  <c r="BI78" i="3"/>
  <c r="BG78" i="3"/>
  <c r="AZ78" i="3"/>
  <c r="AW78" i="3"/>
  <c r="AP78" i="3"/>
  <c r="AM78" i="3"/>
  <c r="AF78" i="3"/>
  <c r="AC78" i="3"/>
  <c r="V78" i="3"/>
  <c r="BJ77" i="3"/>
  <c r="BI77" i="3"/>
  <c r="BG77" i="3"/>
  <c r="AZ77" i="3"/>
  <c r="AW77" i="3"/>
  <c r="AP77" i="3"/>
  <c r="AM77" i="3"/>
  <c r="AF77" i="3"/>
  <c r="AC77" i="3"/>
  <c r="BH77" i="3" s="1"/>
  <c r="V77" i="3"/>
  <c r="BJ76" i="3"/>
  <c r="BI76" i="3"/>
  <c r="BG76" i="3"/>
  <c r="AZ76" i="3"/>
  <c r="AW76" i="3"/>
  <c r="AP76" i="3"/>
  <c r="AM76" i="3"/>
  <c r="AF76" i="3"/>
  <c r="AC76" i="3"/>
  <c r="V76" i="3"/>
  <c r="BJ75" i="3"/>
  <c r="BI75" i="3"/>
  <c r="BG75" i="3"/>
  <c r="AZ75" i="3"/>
  <c r="AW75" i="3"/>
  <c r="AP75" i="3"/>
  <c r="AM75" i="3"/>
  <c r="AF75" i="3"/>
  <c r="AC75" i="3"/>
  <c r="BH75" i="3" s="1"/>
  <c r="V75" i="3"/>
  <c r="BJ74" i="3"/>
  <c r="BI74" i="3"/>
  <c r="BG74" i="3"/>
  <c r="AZ74" i="3"/>
  <c r="AW74" i="3"/>
  <c r="AP74" i="3"/>
  <c r="AM74" i="3"/>
  <c r="AF74" i="3"/>
  <c r="AC74" i="3"/>
  <c r="V74" i="3"/>
  <c r="BJ73" i="3"/>
  <c r="BI73" i="3"/>
  <c r="BG73" i="3"/>
  <c r="AZ73" i="3"/>
  <c r="AW73" i="3"/>
  <c r="AP73" i="3"/>
  <c r="AM73" i="3"/>
  <c r="AF73" i="3"/>
  <c r="AC73" i="3"/>
  <c r="BH73" i="3" s="1"/>
  <c r="V73" i="3"/>
  <c r="BJ72" i="3"/>
  <c r="BI72" i="3"/>
  <c r="BG72" i="3"/>
  <c r="AZ72" i="3"/>
  <c r="AW72" i="3"/>
  <c r="AP72" i="3"/>
  <c r="AM72" i="3"/>
  <c r="AF72" i="3"/>
  <c r="AC72" i="3"/>
  <c r="V72" i="3"/>
  <c r="BJ71" i="3"/>
  <c r="BI71" i="3"/>
  <c r="BG71" i="3"/>
  <c r="AZ71" i="3"/>
  <c r="AW71" i="3"/>
  <c r="AP71" i="3"/>
  <c r="AM71" i="3"/>
  <c r="AF71" i="3"/>
  <c r="AC71" i="3"/>
  <c r="BH71" i="3" s="1"/>
  <c r="V71" i="3"/>
  <c r="BJ70" i="3"/>
  <c r="BI70" i="3"/>
  <c r="BG70" i="3"/>
  <c r="AZ70" i="3"/>
  <c r="AW70" i="3"/>
  <c r="AP70" i="3"/>
  <c r="AM70" i="3"/>
  <c r="AF70" i="3"/>
  <c r="AC70" i="3"/>
  <c r="V70" i="3"/>
  <c r="BJ69" i="3"/>
  <c r="BI69" i="3"/>
  <c r="BG69" i="3"/>
  <c r="AZ69" i="3"/>
  <c r="AW69" i="3"/>
  <c r="AP69" i="3"/>
  <c r="AM69" i="3"/>
  <c r="AF69" i="3"/>
  <c r="AC69" i="3"/>
  <c r="BH69" i="3" s="1"/>
  <c r="V69" i="3"/>
  <c r="BJ68" i="3"/>
  <c r="BI68" i="3"/>
  <c r="BG68" i="3"/>
  <c r="AZ68" i="3"/>
  <c r="AW68" i="3"/>
  <c r="AP68" i="3"/>
  <c r="AM68" i="3"/>
  <c r="AF68" i="3"/>
  <c r="AC68" i="3"/>
  <c r="V68" i="3"/>
  <c r="BJ67" i="3"/>
  <c r="BI67" i="3"/>
  <c r="BG67" i="3"/>
  <c r="AZ67" i="3"/>
  <c r="AW67" i="3"/>
  <c r="AP67" i="3"/>
  <c r="AM67" i="3"/>
  <c r="AF67" i="3"/>
  <c r="AC67" i="3"/>
  <c r="BH67" i="3" s="1"/>
  <c r="V67" i="3"/>
  <c r="BJ66" i="3"/>
  <c r="BI66" i="3"/>
  <c r="BG66" i="3"/>
  <c r="AZ66" i="3"/>
  <c r="AW66" i="3"/>
  <c r="AP66" i="3"/>
  <c r="AM66" i="3"/>
  <c r="AF66" i="3"/>
  <c r="AC66" i="3"/>
  <c r="V66" i="3"/>
  <c r="BJ65" i="3"/>
  <c r="BI65" i="3"/>
  <c r="BG65" i="3"/>
  <c r="AZ65" i="3"/>
  <c r="AW65" i="3"/>
  <c r="AP65" i="3"/>
  <c r="AM65" i="3"/>
  <c r="AF65" i="3"/>
  <c r="AC65" i="3"/>
  <c r="BH65" i="3" s="1"/>
  <c r="V65" i="3"/>
  <c r="L65" i="3"/>
  <c r="K65" i="3"/>
  <c r="J65" i="3"/>
  <c r="I65" i="3"/>
  <c r="H65" i="3"/>
  <c r="G65" i="3"/>
  <c r="F65" i="3"/>
  <c r="E65" i="3"/>
  <c r="D65" i="3"/>
  <c r="BJ64" i="3"/>
  <c r="BI64" i="3"/>
  <c r="BG64" i="3"/>
  <c r="AZ64" i="3"/>
  <c r="AW64" i="3"/>
  <c r="AP64" i="3"/>
  <c r="AM64" i="3"/>
  <c r="AF64" i="3"/>
  <c r="AC64" i="3"/>
  <c r="V64" i="3"/>
  <c r="BJ63" i="3"/>
  <c r="BI63" i="3"/>
  <c r="BG63" i="3"/>
  <c r="AZ63" i="3"/>
  <c r="AW63" i="3"/>
  <c r="AP63" i="3"/>
  <c r="AM63" i="3"/>
  <c r="AF63" i="3"/>
  <c r="AC63" i="3"/>
  <c r="V63" i="3"/>
  <c r="BJ62" i="3"/>
  <c r="BI62" i="3"/>
  <c r="BG62" i="3"/>
  <c r="AZ62" i="3"/>
  <c r="AW62" i="3"/>
  <c r="AP62" i="3"/>
  <c r="AM62" i="3"/>
  <c r="AF62" i="3"/>
  <c r="AC62" i="3"/>
  <c r="V62" i="3"/>
  <c r="BJ61" i="3"/>
  <c r="BI61" i="3"/>
  <c r="BG61" i="3"/>
  <c r="AZ61" i="3"/>
  <c r="AW61" i="3"/>
  <c r="AP61" i="3"/>
  <c r="AM61" i="3"/>
  <c r="AF61" i="3"/>
  <c r="AC61" i="3"/>
  <c r="V61" i="3"/>
  <c r="BJ60" i="3"/>
  <c r="BI60" i="3"/>
  <c r="BG60" i="3"/>
  <c r="AZ60" i="3"/>
  <c r="AW60" i="3"/>
  <c r="AP60" i="3"/>
  <c r="AM60" i="3"/>
  <c r="AF60" i="3"/>
  <c r="AC60" i="3"/>
  <c r="V60" i="3"/>
  <c r="BJ59" i="3"/>
  <c r="BI59" i="3"/>
  <c r="BG59" i="3"/>
  <c r="AZ59" i="3"/>
  <c r="AW59" i="3"/>
  <c r="AP59" i="3"/>
  <c r="AM59" i="3"/>
  <c r="AF59" i="3"/>
  <c r="AC59" i="3"/>
  <c r="V59" i="3"/>
  <c r="BJ58" i="3"/>
  <c r="BI58" i="3"/>
  <c r="BG58" i="3"/>
  <c r="AZ58" i="3"/>
  <c r="AW58" i="3"/>
  <c r="AP58" i="3"/>
  <c r="AM58" i="3"/>
  <c r="AF58" i="3"/>
  <c r="AC58" i="3"/>
  <c r="V58" i="3"/>
  <c r="BJ57" i="3"/>
  <c r="BI57" i="3"/>
  <c r="BG57" i="3"/>
  <c r="AZ57" i="3"/>
  <c r="AW57" i="3"/>
  <c r="AP57" i="3"/>
  <c r="AM57" i="3"/>
  <c r="AF57" i="3"/>
  <c r="AC57" i="3"/>
  <c r="V57" i="3"/>
  <c r="BJ56" i="3"/>
  <c r="BI56" i="3"/>
  <c r="BG56" i="3"/>
  <c r="AZ56" i="3"/>
  <c r="AW56" i="3"/>
  <c r="AP56" i="3"/>
  <c r="AM56" i="3"/>
  <c r="AF56" i="3"/>
  <c r="AC56" i="3"/>
  <c r="V56" i="3"/>
  <c r="BJ55" i="3"/>
  <c r="BI55" i="3"/>
  <c r="BG55" i="3"/>
  <c r="AZ55" i="3"/>
  <c r="AW55" i="3"/>
  <c r="AP55" i="3"/>
  <c r="AM55" i="3"/>
  <c r="AF55" i="3"/>
  <c r="AC55" i="3"/>
  <c r="V55" i="3"/>
  <c r="BJ54" i="3"/>
  <c r="BI54" i="3"/>
  <c r="BG54" i="3"/>
  <c r="AZ54" i="3"/>
  <c r="AW54" i="3"/>
  <c r="AP54" i="3"/>
  <c r="AM54" i="3"/>
  <c r="AF54" i="3"/>
  <c r="AC54" i="3"/>
  <c r="V54" i="3"/>
  <c r="BJ53" i="3"/>
  <c r="BI53" i="3"/>
  <c r="BG53" i="3"/>
  <c r="AZ53" i="3"/>
  <c r="AW53" i="3"/>
  <c r="AP53" i="3"/>
  <c r="AM53" i="3"/>
  <c r="AF53" i="3"/>
  <c r="AC53" i="3"/>
  <c r="V53" i="3"/>
  <c r="BJ52" i="3"/>
  <c r="BI52" i="3"/>
  <c r="BG52" i="3"/>
  <c r="AZ52" i="3"/>
  <c r="AW52" i="3"/>
  <c r="AP52" i="3"/>
  <c r="AM52" i="3"/>
  <c r="AF52" i="3"/>
  <c r="AC52" i="3"/>
  <c r="V52" i="3"/>
  <c r="BJ51" i="3"/>
  <c r="BI51" i="3"/>
  <c r="BG51" i="3"/>
  <c r="AZ51" i="3"/>
  <c r="AW51" i="3"/>
  <c r="AP51" i="3"/>
  <c r="AM51" i="3"/>
  <c r="AF51" i="3"/>
  <c r="AC51" i="3"/>
  <c r="V51" i="3"/>
  <c r="BJ50" i="3"/>
  <c r="BI50" i="3"/>
  <c r="BG50" i="3"/>
  <c r="AZ50" i="3"/>
  <c r="AW50" i="3"/>
  <c r="AP50" i="3"/>
  <c r="AM50" i="3"/>
  <c r="AF50" i="3"/>
  <c r="AC50" i="3"/>
  <c r="V50" i="3"/>
  <c r="BJ49" i="3"/>
  <c r="BI49" i="3"/>
  <c r="BG49" i="3"/>
  <c r="AZ49" i="3"/>
  <c r="AW49" i="3"/>
  <c r="AP49" i="3"/>
  <c r="AM49" i="3"/>
  <c r="AF49" i="3"/>
  <c r="AC49" i="3"/>
  <c r="V49" i="3"/>
  <c r="BJ48" i="3"/>
  <c r="BI48" i="3"/>
  <c r="BG48" i="3"/>
  <c r="AZ48" i="3"/>
  <c r="AW48" i="3"/>
  <c r="AP48" i="3"/>
  <c r="AM48" i="3"/>
  <c r="AF48" i="3"/>
  <c r="AC48" i="3"/>
  <c r="V48" i="3"/>
  <c r="BJ47" i="3"/>
  <c r="BI47" i="3"/>
  <c r="BG47" i="3"/>
  <c r="AZ47" i="3"/>
  <c r="AW47" i="3"/>
  <c r="AP47" i="3"/>
  <c r="AM47" i="3"/>
  <c r="AF47" i="3"/>
  <c r="AC47" i="3"/>
  <c r="V47" i="3"/>
  <c r="BJ46" i="3"/>
  <c r="BI46" i="3"/>
  <c r="BG46" i="3"/>
  <c r="AZ46" i="3"/>
  <c r="AW46" i="3"/>
  <c r="AP46" i="3"/>
  <c r="AM46" i="3"/>
  <c r="AF46" i="3"/>
  <c r="AC46" i="3"/>
  <c r="V46" i="3"/>
  <c r="BJ45" i="3"/>
  <c r="BI45" i="3"/>
  <c r="BG45" i="3"/>
  <c r="AZ45" i="3"/>
  <c r="AW45" i="3"/>
  <c r="AP45" i="3"/>
  <c r="AM45" i="3"/>
  <c r="AF45" i="3"/>
  <c r="AC45" i="3"/>
  <c r="V45" i="3"/>
  <c r="BJ44" i="3"/>
  <c r="BI44" i="3"/>
  <c r="BG44" i="3"/>
  <c r="AZ44" i="3"/>
  <c r="AW44" i="3"/>
  <c r="AP44" i="3"/>
  <c r="AM44" i="3"/>
  <c r="AF44" i="3"/>
  <c r="AC44" i="3"/>
  <c r="V44" i="3"/>
  <c r="BJ43" i="3"/>
  <c r="BI43" i="3"/>
  <c r="BG43" i="3"/>
  <c r="AZ43" i="3"/>
  <c r="AW43" i="3"/>
  <c r="AP43" i="3"/>
  <c r="AM43" i="3"/>
  <c r="AF43" i="3"/>
  <c r="AC43" i="3"/>
  <c r="V43" i="3"/>
  <c r="BJ42" i="3"/>
  <c r="BI42" i="3"/>
  <c r="BG42" i="3"/>
  <c r="AZ42" i="3"/>
  <c r="AW42" i="3"/>
  <c r="AP42" i="3"/>
  <c r="AM42" i="3"/>
  <c r="AF42" i="3"/>
  <c r="AC42" i="3"/>
  <c r="V42" i="3"/>
  <c r="BJ41" i="3"/>
  <c r="BI41" i="3"/>
  <c r="BG41" i="3"/>
  <c r="AZ41" i="3"/>
  <c r="AW41" i="3"/>
  <c r="AP41" i="3"/>
  <c r="AM41" i="3"/>
  <c r="AF41" i="3"/>
  <c r="AC41" i="3"/>
  <c r="V41" i="3"/>
  <c r="BJ40" i="3"/>
  <c r="BI40" i="3"/>
  <c r="BG40" i="3"/>
  <c r="AZ40" i="3"/>
  <c r="AW40" i="3"/>
  <c r="AP40" i="3"/>
  <c r="AM40" i="3"/>
  <c r="AF40" i="3"/>
  <c r="AC40" i="3"/>
  <c r="V40" i="3"/>
  <c r="BJ39" i="3"/>
  <c r="BI39" i="3"/>
  <c r="BG39" i="3"/>
  <c r="AZ39" i="3"/>
  <c r="AW39" i="3"/>
  <c r="AP39" i="3"/>
  <c r="AM39" i="3"/>
  <c r="AF39" i="3"/>
  <c r="AC39" i="3"/>
  <c r="V39" i="3"/>
  <c r="BJ38" i="3"/>
  <c r="BI38" i="3"/>
  <c r="BG38" i="3"/>
  <c r="AZ38" i="3"/>
  <c r="AW38" i="3"/>
  <c r="AP38" i="3"/>
  <c r="AM38" i="3"/>
  <c r="AF38" i="3"/>
  <c r="AC38" i="3"/>
  <c r="V38" i="3"/>
  <c r="BJ37" i="3"/>
  <c r="BI37" i="3"/>
  <c r="BG37" i="3"/>
  <c r="AZ37" i="3"/>
  <c r="AW37" i="3"/>
  <c r="AP37" i="3"/>
  <c r="AM37" i="3"/>
  <c r="AF37" i="3"/>
  <c r="AC37" i="3"/>
  <c r="V37" i="3"/>
  <c r="BJ36" i="3"/>
  <c r="BI36" i="3"/>
  <c r="BG36" i="3"/>
  <c r="AZ36" i="3"/>
  <c r="AW36" i="3"/>
  <c r="AP36" i="3"/>
  <c r="AM36" i="3"/>
  <c r="AF36" i="3"/>
  <c r="AC36" i="3"/>
  <c r="V36" i="3"/>
  <c r="BJ35" i="3"/>
  <c r="BI35" i="3"/>
  <c r="BG35" i="3"/>
  <c r="AZ35" i="3"/>
  <c r="AW35" i="3"/>
  <c r="AP35" i="3"/>
  <c r="AM35" i="3"/>
  <c r="AF35" i="3"/>
  <c r="AC35" i="3"/>
  <c r="V35" i="3"/>
  <c r="BJ34" i="3"/>
  <c r="BI34" i="3"/>
  <c r="BG34" i="3"/>
  <c r="AZ34" i="3"/>
  <c r="AW34" i="3"/>
  <c r="AP34" i="3"/>
  <c r="AM34" i="3"/>
  <c r="AF34" i="3"/>
  <c r="AC34" i="3"/>
  <c r="V34" i="3"/>
  <c r="BJ33" i="3"/>
  <c r="BI33" i="3"/>
  <c r="BG33" i="3"/>
  <c r="AZ33" i="3"/>
  <c r="AW33" i="3"/>
  <c r="AP33" i="3"/>
  <c r="AM33" i="3"/>
  <c r="AF33" i="3"/>
  <c r="AC33" i="3"/>
  <c r="V33" i="3"/>
  <c r="BJ32" i="3"/>
  <c r="BI32" i="3"/>
  <c r="BG32" i="3"/>
  <c r="AZ32" i="3"/>
  <c r="AW32" i="3"/>
  <c r="AP32" i="3"/>
  <c r="AM32" i="3"/>
  <c r="AF32" i="3"/>
  <c r="AC32" i="3"/>
  <c r="V32" i="3"/>
  <c r="BJ31" i="3"/>
  <c r="BI31" i="3"/>
  <c r="BG31" i="3"/>
  <c r="AZ31" i="3"/>
  <c r="AW31" i="3"/>
  <c r="AP31" i="3"/>
  <c r="AM31" i="3"/>
  <c r="AF31" i="3"/>
  <c r="AC31" i="3"/>
  <c r="V31" i="3"/>
  <c r="BJ30" i="3"/>
  <c r="BI30" i="3"/>
  <c r="BG30" i="3"/>
  <c r="AZ30" i="3"/>
  <c r="AW30" i="3"/>
  <c r="AP30" i="3"/>
  <c r="AM30" i="3"/>
  <c r="AF30" i="3"/>
  <c r="AC30" i="3"/>
  <c r="V30" i="3"/>
  <c r="BJ29" i="3"/>
  <c r="BI29" i="3"/>
  <c r="BG29" i="3"/>
  <c r="AZ29" i="3"/>
  <c r="AW29" i="3"/>
  <c r="AP29" i="3"/>
  <c r="AM29" i="3"/>
  <c r="AF29" i="3"/>
  <c r="AC29" i="3"/>
  <c r="V29" i="3"/>
  <c r="BJ28" i="3"/>
  <c r="BI28" i="3"/>
  <c r="BG28" i="3"/>
  <c r="AZ28" i="3"/>
  <c r="AW28" i="3"/>
  <c r="AP28" i="3"/>
  <c r="AM28" i="3"/>
  <c r="AF28" i="3"/>
  <c r="AC28" i="3"/>
  <c r="V28" i="3"/>
  <c r="BJ27" i="3"/>
  <c r="BI27" i="3"/>
  <c r="BG27" i="3"/>
  <c r="AZ27" i="3"/>
  <c r="AW27" i="3"/>
  <c r="AP27" i="3"/>
  <c r="AM27" i="3"/>
  <c r="AF27" i="3"/>
  <c r="AC27" i="3"/>
  <c r="V27" i="3"/>
  <c r="BJ26" i="3"/>
  <c r="BI26" i="3"/>
  <c r="BG26" i="3"/>
  <c r="AZ26" i="3"/>
  <c r="AW26" i="3"/>
  <c r="AP26" i="3"/>
  <c r="AM26" i="3"/>
  <c r="AF26" i="3"/>
  <c r="AC26" i="3"/>
  <c r="V26" i="3"/>
  <c r="BJ25" i="3"/>
  <c r="BI25" i="3"/>
  <c r="BG25" i="3"/>
  <c r="AZ25" i="3"/>
  <c r="AW25" i="3"/>
  <c r="AP25" i="3"/>
  <c r="AM25" i="3"/>
  <c r="AF25" i="3"/>
  <c r="AC25" i="3"/>
  <c r="V25" i="3"/>
  <c r="BJ24" i="3"/>
  <c r="BI24" i="3"/>
  <c r="BG24" i="3"/>
  <c r="AZ24" i="3"/>
  <c r="AW24" i="3"/>
  <c r="AP24" i="3"/>
  <c r="AM24" i="3"/>
  <c r="AF24" i="3"/>
  <c r="AC24" i="3"/>
  <c r="V24" i="3"/>
  <c r="BJ23" i="3"/>
  <c r="BI23" i="3"/>
  <c r="BG23" i="3"/>
  <c r="AZ23" i="3"/>
  <c r="AW23" i="3"/>
  <c r="AP23" i="3"/>
  <c r="AM23" i="3"/>
  <c r="AF23" i="3"/>
  <c r="AC23" i="3"/>
  <c r="V23" i="3"/>
  <c r="BJ22" i="3"/>
  <c r="BI22" i="3"/>
  <c r="BG22" i="3"/>
  <c r="AZ22" i="3"/>
  <c r="AW22" i="3"/>
  <c r="AP22" i="3"/>
  <c r="AM22" i="3"/>
  <c r="AF22" i="3"/>
  <c r="AC22" i="3"/>
  <c r="V22" i="3"/>
  <c r="BJ21" i="3"/>
  <c r="BI21" i="3"/>
  <c r="BG21" i="3"/>
  <c r="AZ21" i="3"/>
  <c r="AW21" i="3"/>
  <c r="AP21" i="3"/>
  <c r="AM21" i="3"/>
  <c r="AF21" i="3"/>
  <c r="AC21" i="3"/>
  <c r="V21" i="3"/>
  <c r="BJ20" i="3"/>
  <c r="BI20" i="3"/>
  <c r="BG20" i="3"/>
  <c r="AZ20" i="3"/>
  <c r="AW20" i="3"/>
  <c r="AP20" i="3"/>
  <c r="AM20" i="3"/>
  <c r="AF20" i="3"/>
  <c r="AC20" i="3"/>
  <c r="V20" i="3"/>
  <c r="BJ19" i="3"/>
  <c r="BI19" i="3"/>
  <c r="BG19" i="3"/>
  <c r="AZ19" i="3"/>
  <c r="AW19" i="3"/>
  <c r="AP19" i="3"/>
  <c r="AM19" i="3"/>
  <c r="AF19" i="3"/>
  <c r="AC19" i="3"/>
  <c r="V19" i="3"/>
  <c r="BJ18" i="3"/>
  <c r="BI18" i="3"/>
  <c r="BG18" i="3"/>
  <c r="AZ18" i="3"/>
  <c r="AW18" i="3"/>
  <c r="AP18" i="3"/>
  <c r="AM18" i="3"/>
  <c r="AF18" i="3"/>
  <c r="AC18" i="3"/>
  <c r="V18" i="3"/>
  <c r="BJ17" i="3"/>
  <c r="BI17" i="3"/>
  <c r="BG17" i="3"/>
  <c r="AZ17" i="3"/>
  <c r="AW17" i="3"/>
  <c r="AP17" i="3"/>
  <c r="AM17" i="3"/>
  <c r="AF17" i="3"/>
  <c r="AC17" i="3"/>
  <c r="V17" i="3"/>
  <c r="BJ16" i="3"/>
  <c r="BI16" i="3"/>
  <c r="BG16" i="3"/>
  <c r="AZ16" i="3"/>
  <c r="AW16" i="3"/>
  <c r="AP16" i="3"/>
  <c r="AM16" i="3"/>
  <c r="AF16" i="3"/>
  <c r="AC16" i="3"/>
  <c r="V16" i="3"/>
  <c r="BJ15" i="3"/>
  <c r="BI15" i="3"/>
  <c r="BG15" i="3"/>
  <c r="AZ15" i="3"/>
  <c r="AW15" i="3"/>
  <c r="AP15" i="3"/>
  <c r="AM15" i="3"/>
  <c r="AF15" i="3"/>
  <c r="AC15" i="3"/>
  <c r="V15" i="3"/>
  <c r="BJ14" i="3"/>
  <c r="BI14" i="3"/>
  <c r="BG14" i="3"/>
  <c r="AZ14" i="3"/>
  <c r="AW14" i="3"/>
  <c r="AP14" i="3"/>
  <c r="AM14" i="3"/>
  <c r="AF14" i="3"/>
  <c r="AC14" i="3"/>
  <c r="V14" i="3"/>
  <c r="BJ13" i="3"/>
  <c r="BI13" i="3"/>
  <c r="BG13" i="3"/>
  <c r="AZ13" i="3"/>
  <c r="AW13" i="3"/>
  <c r="AP13" i="3"/>
  <c r="AM13" i="3"/>
  <c r="AF13" i="3"/>
  <c r="AC13" i="3"/>
  <c r="V13" i="3"/>
  <c r="BJ12" i="3"/>
  <c r="BI12" i="3"/>
  <c r="BG12" i="3"/>
  <c r="AZ12" i="3"/>
  <c r="AW12" i="3"/>
  <c r="AP12" i="3"/>
  <c r="AM12" i="3"/>
  <c r="AF12" i="3"/>
  <c r="AC12" i="3"/>
  <c r="V12" i="3"/>
  <c r="BJ11" i="3"/>
  <c r="BI11" i="3"/>
  <c r="BG11" i="3"/>
  <c r="AZ11" i="3"/>
  <c r="AW11" i="3"/>
  <c r="AP11" i="3"/>
  <c r="AM11" i="3"/>
  <c r="AF11" i="3"/>
  <c r="AC11" i="3"/>
  <c r="V11" i="3"/>
  <c r="BJ10" i="3"/>
  <c r="BI10" i="3"/>
  <c r="BG10" i="3"/>
  <c r="AZ10" i="3"/>
  <c r="AW10" i="3"/>
  <c r="AP10" i="3"/>
  <c r="AM10" i="3"/>
  <c r="AF10" i="3"/>
  <c r="AC10" i="3"/>
  <c r="V10" i="3"/>
  <c r="BJ9" i="3"/>
  <c r="BI9" i="3"/>
  <c r="BG9" i="3"/>
  <c r="AZ9" i="3"/>
  <c r="AW9" i="3"/>
  <c r="AP9" i="3"/>
  <c r="AM9" i="3"/>
  <c r="AF9" i="3"/>
  <c r="AC9" i="3"/>
  <c r="V9" i="3"/>
  <c r="BJ8" i="3"/>
  <c r="BI8" i="3"/>
  <c r="BG8" i="3"/>
  <c r="AZ8" i="3"/>
  <c r="AW8" i="3"/>
  <c r="AP8" i="3"/>
  <c r="AM8" i="3"/>
  <c r="AF8" i="3"/>
  <c r="AC8" i="3"/>
  <c r="V8" i="3"/>
  <c r="BJ7" i="3"/>
  <c r="BI7" i="3"/>
  <c r="BG7" i="3"/>
  <c r="AZ7" i="3"/>
  <c r="AW7" i="3"/>
  <c r="AP7" i="3"/>
  <c r="AM7" i="3"/>
  <c r="AF7" i="3"/>
  <c r="AC7" i="3"/>
  <c r="V7" i="3"/>
  <c r="BJ6" i="3"/>
  <c r="BI6" i="3"/>
  <c r="BG6" i="3"/>
  <c r="AZ6" i="3"/>
  <c r="AW6" i="3"/>
  <c r="AP6" i="3"/>
  <c r="AM6" i="3"/>
  <c r="AF6" i="3"/>
  <c r="AC6" i="3"/>
  <c r="V6" i="3"/>
  <c r="BJ5" i="3"/>
  <c r="BI5" i="3"/>
  <c r="BG5" i="3"/>
  <c r="AZ5" i="3"/>
  <c r="AW5" i="3"/>
  <c r="AP5" i="3"/>
  <c r="AM5" i="3"/>
  <c r="AF5" i="3"/>
  <c r="AC5" i="3"/>
  <c r="V5" i="3"/>
  <c r="BJ4" i="3"/>
  <c r="BI4" i="3"/>
  <c r="BG4" i="3"/>
  <c r="AZ4" i="3"/>
  <c r="AW4" i="3"/>
  <c r="AP4" i="3"/>
  <c r="AM4" i="3"/>
  <c r="AF4" i="3"/>
  <c r="AC4" i="3"/>
  <c r="V4" i="3"/>
  <c r="DL435" i="1"/>
  <c r="DN435" i="1" s="1"/>
  <c r="DL434" i="1"/>
  <c r="DN434" i="1" s="1"/>
  <c r="DL433" i="1"/>
  <c r="DM433" i="1" s="1"/>
  <c r="DL432" i="1"/>
  <c r="DM432" i="1" s="1"/>
  <c r="DL431" i="1"/>
  <c r="DN431" i="1" s="1"/>
  <c r="DL430" i="1"/>
  <c r="DN430" i="1" s="1"/>
  <c r="DL429" i="1"/>
  <c r="DM429" i="1" s="1"/>
  <c r="DL428" i="1"/>
  <c r="DM428" i="1" s="1"/>
  <c r="DL427" i="1"/>
  <c r="DN427" i="1" s="1"/>
  <c r="DL426" i="1"/>
  <c r="DN426" i="1" s="1"/>
  <c r="DL425" i="1"/>
  <c r="DM425" i="1" s="1"/>
  <c r="DL424" i="1"/>
  <c r="DM424" i="1" s="1"/>
  <c r="DL423" i="1"/>
  <c r="DN423" i="1" s="1"/>
  <c r="DL422" i="1"/>
  <c r="DN422" i="1" s="1"/>
  <c r="DL421" i="1"/>
  <c r="DM421" i="1" s="1"/>
  <c r="DL420" i="1"/>
  <c r="DM420" i="1" s="1"/>
  <c r="DL419" i="1"/>
  <c r="DN419" i="1" s="1"/>
  <c r="DL418" i="1"/>
  <c r="DN418" i="1" s="1"/>
  <c r="DL417" i="1"/>
  <c r="DM417" i="1" s="1"/>
  <c r="DL416" i="1"/>
  <c r="DM416" i="1" s="1"/>
  <c r="DL415" i="1"/>
  <c r="DN415" i="1" s="1"/>
  <c r="DL414" i="1"/>
  <c r="DN414" i="1" s="1"/>
  <c r="DL413" i="1"/>
  <c r="DM413" i="1" s="1"/>
  <c r="DL412" i="1"/>
  <c r="DM412" i="1" s="1"/>
  <c r="DL411" i="1"/>
  <c r="DN411" i="1" s="1"/>
  <c r="DL410" i="1"/>
  <c r="DN410" i="1" s="1"/>
  <c r="DL409" i="1"/>
  <c r="DM409" i="1" s="1"/>
  <c r="DL408" i="1"/>
  <c r="DM408" i="1" s="1"/>
  <c r="DL407" i="1"/>
  <c r="DN407" i="1" s="1"/>
  <c r="DL406" i="1"/>
  <c r="DN406" i="1" s="1"/>
  <c r="DL405" i="1"/>
  <c r="DM405" i="1" s="1"/>
  <c r="DL404" i="1"/>
  <c r="DM404" i="1" s="1"/>
  <c r="DL403" i="1"/>
  <c r="DN403" i="1" s="1"/>
  <c r="DL402" i="1"/>
  <c r="DN402" i="1" s="1"/>
  <c r="DL401" i="1"/>
  <c r="DM401" i="1" s="1"/>
  <c r="DL400" i="1"/>
  <c r="DM400" i="1" s="1"/>
  <c r="DL399" i="1"/>
  <c r="DN399" i="1" s="1"/>
  <c r="DL398" i="1"/>
  <c r="DN398" i="1" s="1"/>
  <c r="DL397" i="1"/>
  <c r="DM397" i="1" s="1"/>
  <c r="DL396" i="1"/>
  <c r="DM396" i="1" s="1"/>
  <c r="DL395" i="1"/>
  <c r="DN395" i="1" s="1"/>
  <c r="DL394" i="1"/>
  <c r="DN394" i="1" s="1"/>
  <c r="DL393" i="1"/>
  <c r="DM393" i="1" s="1"/>
  <c r="DL392" i="1"/>
  <c r="DM392" i="1" s="1"/>
  <c r="DL391" i="1"/>
  <c r="DN391" i="1" s="1"/>
  <c r="DL390" i="1"/>
  <c r="DN390" i="1" s="1"/>
  <c r="DL389" i="1"/>
  <c r="DM389" i="1" s="1"/>
  <c r="DL388" i="1"/>
  <c r="DM388" i="1" s="1"/>
  <c r="DL387" i="1"/>
  <c r="DK387" i="1"/>
  <c r="DL386" i="1"/>
  <c r="DK386" i="1"/>
  <c r="DL385" i="1"/>
  <c r="DK385" i="1"/>
  <c r="DL384" i="1"/>
  <c r="DK384" i="1"/>
  <c r="DL383" i="1"/>
  <c r="DK383" i="1"/>
  <c r="DL382" i="1"/>
  <c r="DK382" i="1"/>
  <c r="M382" i="1"/>
  <c r="C382" i="1"/>
  <c r="A382" i="1"/>
  <c r="DL381" i="1"/>
  <c r="DK381" i="1"/>
  <c r="M381" i="1"/>
  <c r="C381" i="1"/>
  <c r="A381" i="1"/>
  <c r="DL380" i="1"/>
  <c r="DK380" i="1"/>
  <c r="M380" i="1"/>
  <c r="C380" i="1"/>
  <c r="A380" i="1"/>
  <c r="DL379" i="1"/>
  <c r="DK379" i="1"/>
  <c r="M379" i="1"/>
  <c r="C379" i="1"/>
  <c r="A379" i="1"/>
  <c r="DL378" i="1"/>
  <c r="DK378" i="1"/>
  <c r="M378" i="1"/>
  <c r="M387" i="1" s="1"/>
  <c r="C378" i="1"/>
  <c r="C387" i="1" s="1"/>
  <c r="A378" i="1"/>
  <c r="A387" i="1" s="1"/>
  <c r="DL377" i="1"/>
  <c r="DK377" i="1"/>
  <c r="M377" i="1"/>
  <c r="M386" i="1" s="1"/>
  <c r="C377" i="1"/>
  <c r="C386" i="1" s="1"/>
  <c r="A377" i="1"/>
  <c r="A386" i="1" s="1"/>
  <c r="DL376" i="1"/>
  <c r="DK376" i="1"/>
  <c r="M376" i="1"/>
  <c r="M385" i="1" s="1"/>
  <c r="C376" i="1"/>
  <c r="C385" i="1" s="1"/>
  <c r="A376" i="1"/>
  <c r="A385" i="1" s="1"/>
  <c r="DL375" i="1"/>
  <c r="DK375" i="1"/>
  <c r="M375" i="1"/>
  <c r="M384" i="1" s="1"/>
  <c r="C375" i="1"/>
  <c r="C384" i="1" s="1"/>
  <c r="A375" i="1"/>
  <c r="A384" i="1" s="1"/>
  <c r="DL374" i="1"/>
  <c r="DM374" i="1" s="1"/>
  <c r="M374" i="1"/>
  <c r="M383" i="1" s="1"/>
  <c r="C374" i="1"/>
  <c r="C383" i="1" s="1"/>
  <c r="A374" i="1"/>
  <c r="A383" i="1" s="1"/>
  <c r="DL373" i="1"/>
  <c r="DM373" i="1" s="1"/>
  <c r="DL372" i="1"/>
  <c r="DN372" i="1" s="1"/>
  <c r="DL371" i="1"/>
  <c r="DN371" i="1" s="1"/>
  <c r="DP371" i="1" s="1"/>
  <c r="DL370" i="1"/>
  <c r="DM370" i="1" s="1"/>
  <c r="DL369" i="1"/>
  <c r="DM369" i="1" s="1"/>
  <c r="DL368" i="1"/>
  <c r="DN368" i="1" s="1"/>
  <c r="DL367" i="1"/>
  <c r="DN367" i="1" s="1"/>
  <c r="DP367" i="1" s="1"/>
  <c r="DL366" i="1"/>
  <c r="DM366" i="1" s="1"/>
  <c r="DL365" i="1"/>
  <c r="DM365" i="1" s="1"/>
  <c r="DL364" i="1"/>
  <c r="DN364" i="1" s="1"/>
  <c r="DL363" i="1"/>
  <c r="DN363" i="1" s="1"/>
  <c r="DL362" i="1"/>
  <c r="DM362" i="1" s="1"/>
  <c r="DL361" i="1"/>
  <c r="DM361" i="1" s="1"/>
  <c r="DL360" i="1"/>
  <c r="DN360" i="1" s="1"/>
  <c r="DL359" i="1"/>
  <c r="DN359" i="1" s="1"/>
  <c r="DL358" i="1"/>
  <c r="DM358" i="1" s="1"/>
  <c r="DL357" i="1"/>
  <c r="DM357" i="1" s="1"/>
  <c r="DL356" i="1"/>
  <c r="DN356" i="1" s="1"/>
  <c r="DL355" i="1"/>
  <c r="DN355" i="1" s="1"/>
  <c r="DP355" i="1" s="1"/>
  <c r="DL354" i="1"/>
  <c r="DM354" i="1" s="1"/>
  <c r="DL353" i="1"/>
  <c r="DM353" i="1" s="1"/>
  <c r="DL352" i="1"/>
  <c r="DN352" i="1" s="1"/>
  <c r="DL351" i="1"/>
  <c r="DN351" i="1" s="1"/>
  <c r="DP351" i="1" s="1"/>
  <c r="DL350" i="1"/>
  <c r="DM350" i="1" s="1"/>
  <c r="DL349" i="1"/>
  <c r="DM349" i="1" s="1"/>
  <c r="DL348" i="1"/>
  <c r="DN348" i="1" s="1"/>
  <c r="DL347" i="1"/>
  <c r="DN347" i="1" s="1"/>
  <c r="DL346" i="1"/>
  <c r="DN346" i="1" s="1"/>
  <c r="DL345" i="1"/>
  <c r="DM345" i="1" s="1"/>
  <c r="DL344" i="1"/>
  <c r="DM344" i="1" s="1"/>
  <c r="DL343" i="1"/>
  <c r="DM343" i="1" s="1"/>
  <c r="DL342" i="1"/>
  <c r="DN342" i="1" s="1"/>
  <c r="DL341" i="1"/>
  <c r="DN341" i="1" s="1"/>
  <c r="DL340" i="1"/>
  <c r="DM340" i="1" s="1"/>
  <c r="DL339" i="1"/>
  <c r="DM339" i="1" s="1"/>
  <c r="DL338" i="1"/>
  <c r="DN338" i="1" s="1"/>
  <c r="DL337" i="1"/>
  <c r="DN337" i="1" s="1"/>
  <c r="DL336" i="1"/>
  <c r="DM336" i="1" s="1"/>
  <c r="DL335" i="1"/>
  <c r="DM335" i="1" s="1"/>
  <c r="DL334" i="1"/>
  <c r="DN334" i="1" s="1"/>
  <c r="DL333" i="1"/>
  <c r="DN333" i="1" s="1"/>
  <c r="DL332" i="1"/>
  <c r="DM332" i="1" s="1"/>
  <c r="DL331" i="1"/>
  <c r="DM331" i="1" s="1"/>
  <c r="DL330" i="1"/>
  <c r="DN330" i="1" s="1"/>
  <c r="DL329" i="1"/>
  <c r="DN329" i="1" s="1"/>
  <c r="DL328" i="1"/>
  <c r="DM328" i="1" s="1"/>
  <c r="DL327" i="1"/>
  <c r="DM327" i="1" s="1"/>
  <c r="DL326" i="1"/>
  <c r="DN326" i="1" s="1"/>
  <c r="DL325" i="1"/>
  <c r="DN325" i="1" s="1"/>
  <c r="DL324" i="1"/>
  <c r="DM324" i="1" s="1"/>
  <c r="DL323" i="1"/>
  <c r="DM323" i="1" s="1"/>
  <c r="DL322" i="1"/>
  <c r="DN322" i="1" s="1"/>
  <c r="DL321" i="1"/>
  <c r="DN321" i="1" s="1"/>
  <c r="DL320" i="1"/>
  <c r="DM320" i="1" s="1"/>
  <c r="DL319" i="1"/>
  <c r="DM319" i="1" s="1"/>
  <c r="DL318" i="1"/>
  <c r="DN318" i="1" s="1"/>
  <c r="DL317" i="1"/>
  <c r="DN317" i="1" s="1"/>
  <c r="DL316" i="1"/>
  <c r="DM316" i="1" s="1"/>
  <c r="DL315" i="1"/>
  <c r="DM315" i="1" s="1"/>
  <c r="DL314" i="1"/>
  <c r="DN314" i="1" s="1"/>
  <c r="DL313" i="1"/>
  <c r="DN313" i="1" s="1"/>
  <c r="DL312" i="1"/>
  <c r="DM312" i="1" s="1"/>
  <c r="DL311" i="1"/>
  <c r="DM311" i="1" s="1"/>
  <c r="DO312" i="1" s="1"/>
  <c r="DL310" i="1"/>
  <c r="DN310" i="1" s="1"/>
  <c r="DL309" i="1"/>
  <c r="DN309" i="1" s="1"/>
  <c r="DL308" i="1"/>
  <c r="DM308" i="1" s="1"/>
  <c r="DL307" i="1"/>
  <c r="DM307" i="1" s="1"/>
  <c r="DO308" i="1" s="1"/>
  <c r="DL306" i="1"/>
  <c r="DN306" i="1" s="1"/>
  <c r="DL305" i="1"/>
  <c r="DN305" i="1" s="1"/>
  <c r="DL304" i="1"/>
  <c r="DM304" i="1" s="1"/>
  <c r="DL303" i="1"/>
  <c r="DM303" i="1" s="1"/>
  <c r="DQ307" i="1" s="1"/>
  <c r="DL302" i="1"/>
  <c r="DN302" i="1" s="1"/>
  <c r="DL301" i="1"/>
  <c r="DN301" i="1" s="1"/>
  <c r="DL300" i="1"/>
  <c r="DM300" i="1" s="1"/>
  <c r="DL299" i="1"/>
  <c r="DM299" i="1" s="1"/>
  <c r="DL298" i="1"/>
  <c r="DN298" i="1" s="1"/>
  <c r="DL297" i="1"/>
  <c r="DN297" i="1" s="1"/>
  <c r="DL296" i="1"/>
  <c r="DM296" i="1" s="1"/>
  <c r="DL295" i="1"/>
  <c r="DM295" i="1" s="1"/>
  <c r="DL294" i="1"/>
  <c r="DN294" i="1" s="1"/>
  <c r="DL293" i="1"/>
  <c r="DN293" i="1" s="1"/>
  <c r="DL292" i="1"/>
  <c r="DM292" i="1" s="1"/>
  <c r="DL291" i="1"/>
  <c r="DM291" i="1" s="1"/>
  <c r="DL290" i="1"/>
  <c r="DN290" i="1" s="1"/>
  <c r="DL289" i="1"/>
  <c r="DN289" i="1" s="1"/>
  <c r="DL288" i="1"/>
  <c r="DM288" i="1" s="1"/>
  <c r="DL287" i="1"/>
  <c r="DM287" i="1" s="1"/>
  <c r="DL286" i="1"/>
  <c r="DN286" i="1" s="1"/>
  <c r="DL285" i="1"/>
  <c r="DN285" i="1" s="1"/>
  <c r="DL284" i="1"/>
  <c r="DM284" i="1" s="1"/>
  <c r="DL283" i="1"/>
  <c r="DM283" i="1" s="1"/>
  <c r="DL282" i="1"/>
  <c r="DN282" i="1" s="1"/>
  <c r="DL281" i="1"/>
  <c r="DN281" i="1" s="1"/>
  <c r="DL280" i="1"/>
  <c r="DM280" i="1" s="1"/>
  <c r="DL279" i="1"/>
  <c r="DM279" i="1" s="1"/>
  <c r="DL278" i="1"/>
  <c r="DN278" i="1" s="1"/>
  <c r="DL277" i="1"/>
  <c r="DN277" i="1" s="1"/>
  <c r="DL276" i="1"/>
  <c r="DM276" i="1" s="1"/>
  <c r="DL275" i="1"/>
  <c r="DM275" i="1" s="1"/>
  <c r="DL274" i="1"/>
  <c r="DN274" i="1" s="1"/>
  <c r="DL273" i="1"/>
  <c r="DN273" i="1" s="1"/>
  <c r="DL272" i="1"/>
  <c r="DM272" i="1" s="1"/>
  <c r="DL271" i="1"/>
  <c r="DM271" i="1" s="1"/>
  <c r="DL270" i="1"/>
  <c r="DN270" i="1" s="1"/>
  <c r="DL269" i="1"/>
  <c r="DN269" i="1" s="1"/>
  <c r="DL268" i="1"/>
  <c r="DM268" i="1" s="1"/>
  <c r="DL267" i="1"/>
  <c r="DM267" i="1" s="1"/>
  <c r="DL266" i="1"/>
  <c r="DN266" i="1" s="1"/>
  <c r="DL265" i="1"/>
  <c r="DN265" i="1" s="1"/>
  <c r="DL264" i="1"/>
  <c r="DM264" i="1" s="1"/>
  <c r="DL263" i="1"/>
  <c r="DM263" i="1" s="1"/>
  <c r="DL262" i="1"/>
  <c r="DN262" i="1" s="1"/>
  <c r="DL261" i="1"/>
  <c r="DN261" i="1" s="1"/>
  <c r="DL260" i="1"/>
  <c r="DM260" i="1" s="1"/>
  <c r="DL259" i="1"/>
  <c r="DM259" i="1" s="1"/>
  <c r="DL258" i="1"/>
  <c r="DN258" i="1" s="1"/>
  <c r="DL257" i="1"/>
  <c r="DN257" i="1" s="1"/>
  <c r="DL256" i="1"/>
  <c r="DM256" i="1" s="1"/>
  <c r="DL255" i="1"/>
  <c r="DM255" i="1" s="1"/>
  <c r="DL254" i="1"/>
  <c r="DN254" i="1" s="1"/>
  <c r="DL253" i="1"/>
  <c r="DN253" i="1" s="1"/>
  <c r="DL252" i="1"/>
  <c r="DM252" i="1" s="1"/>
  <c r="DL251" i="1"/>
  <c r="DM251" i="1" s="1"/>
  <c r="DL250" i="1"/>
  <c r="DN250" i="1" s="1"/>
  <c r="DL249" i="1"/>
  <c r="DN249" i="1" s="1"/>
  <c r="DL248" i="1"/>
  <c r="DM248" i="1" s="1"/>
  <c r="DL247" i="1"/>
  <c r="DM247" i="1" s="1"/>
  <c r="DL246" i="1"/>
  <c r="DN246" i="1" s="1"/>
  <c r="DL245" i="1"/>
  <c r="DN245" i="1" s="1"/>
  <c r="DL244" i="1"/>
  <c r="DM244" i="1" s="1"/>
  <c r="DL243" i="1"/>
  <c r="DM243" i="1" s="1"/>
  <c r="DL242" i="1"/>
  <c r="DN242" i="1" s="1"/>
  <c r="DL241" i="1"/>
  <c r="DN241" i="1" s="1"/>
  <c r="DL240" i="1"/>
  <c r="DM240" i="1" s="1"/>
  <c r="DL239" i="1"/>
  <c r="DM239" i="1" s="1"/>
  <c r="DL238" i="1"/>
  <c r="DN238" i="1" s="1"/>
  <c r="DL237" i="1"/>
  <c r="DN237" i="1" s="1"/>
  <c r="DL236" i="1"/>
  <c r="DM236" i="1" s="1"/>
  <c r="DL235" i="1"/>
  <c r="DM235" i="1" s="1"/>
  <c r="DL234" i="1"/>
  <c r="DN234" i="1" s="1"/>
  <c r="DL233" i="1"/>
  <c r="DN233" i="1" s="1"/>
  <c r="DL232" i="1"/>
  <c r="DM232" i="1" s="1"/>
  <c r="DL231" i="1"/>
  <c r="DM231" i="1" s="1"/>
  <c r="DL230" i="1"/>
  <c r="DN230" i="1" s="1"/>
  <c r="DL229" i="1"/>
  <c r="DN229" i="1" s="1"/>
  <c r="DL228" i="1"/>
  <c r="DM228" i="1" s="1"/>
  <c r="DL227" i="1"/>
  <c r="DM227" i="1" s="1"/>
  <c r="DL226" i="1"/>
  <c r="DN226" i="1" s="1"/>
  <c r="DL225" i="1"/>
  <c r="DN225" i="1" s="1"/>
  <c r="DL224" i="1"/>
  <c r="DM224" i="1" s="1"/>
  <c r="DL223" i="1"/>
  <c r="DM223" i="1" s="1"/>
  <c r="DL222" i="1"/>
  <c r="DN222" i="1" s="1"/>
  <c r="DL221" i="1"/>
  <c r="DN221" i="1" s="1"/>
  <c r="DL220" i="1"/>
  <c r="DM220" i="1" s="1"/>
  <c r="DL219" i="1"/>
  <c r="DM219" i="1" s="1"/>
  <c r="DL218" i="1"/>
  <c r="DN218" i="1" s="1"/>
  <c r="DL217" i="1"/>
  <c r="DN217" i="1" s="1"/>
  <c r="DL216" i="1"/>
  <c r="DM216" i="1" s="1"/>
  <c r="DL215" i="1"/>
  <c r="DM215" i="1" s="1"/>
  <c r="DL214" i="1"/>
  <c r="DN214" i="1" s="1"/>
  <c r="DL213" i="1"/>
  <c r="DN213" i="1" s="1"/>
  <c r="DL212" i="1"/>
  <c r="DM212" i="1" s="1"/>
  <c r="DL211" i="1"/>
  <c r="DM211" i="1" s="1"/>
  <c r="DL210" i="1"/>
  <c r="DN210" i="1" s="1"/>
  <c r="DL209" i="1"/>
  <c r="DN209" i="1" s="1"/>
  <c r="DL208" i="1"/>
  <c r="DM208" i="1" s="1"/>
  <c r="DL207" i="1"/>
  <c r="DM207" i="1" s="1"/>
  <c r="DL206" i="1"/>
  <c r="DN206" i="1" s="1"/>
  <c r="DL205" i="1"/>
  <c r="DN205" i="1" s="1"/>
  <c r="DL204" i="1"/>
  <c r="DM204" i="1" s="1"/>
  <c r="DL203" i="1"/>
  <c r="DM203" i="1" s="1"/>
  <c r="DL202" i="1"/>
  <c r="DN202" i="1" s="1"/>
  <c r="DL201" i="1"/>
  <c r="DN201" i="1" s="1"/>
  <c r="DL200" i="1"/>
  <c r="DM200" i="1" s="1"/>
  <c r="DL199" i="1"/>
  <c r="DM199" i="1" s="1"/>
  <c r="DL198" i="1"/>
  <c r="DN198" i="1" s="1"/>
  <c r="DL197" i="1"/>
  <c r="DN197" i="1" s="1"/>
  <c r="DL196" i="1"/>
  <c r="DM196" i="1" s="1"/>
  <c r="DL195" i="1"/>
  <c r="DM195" i="1" s="1"/>
  <c r="DL194" i="1"/>
  <c r="DN194" i="1" s="1"/>
  <c r="DL193" i="1"/>
  <c r="DN193" i="1" s="1"/>
  <c r="DL192" i="1"/>
  <c r="DM192" i="1" s="1"/>
  <c r="DL191" i="1"/>
  <c r="DM191" i="1" s="1"/>
  <c r="DL190" i="1"/>
  <c r="DN190" i="1" s="1"/>
  <c r="DL189" i="1"/>
  <c r="DN189" i="1" s="1"/>
  <c r="DL188" i="1"/>
  <c r="DM188" i="1" s="1"/>
  <c r="DL187" i="1"/>
  <c r="DM187" i="1" s="1"/>
  <c r="DL186" i="1"/>
  <c r="DN186" i="1" s="1"/>
  <c r="DL185" i="1"/>
  <c r="DN185" i="1" s="1"/>
  <c r="DL184" i="1"/>
  <c r="DM184" i="1" s="1"/>
  <c r="DL183" i="1"/>
  <c r="DM183" i="1" s="1"/>
  <c r="DL182" i="1"/>
  <c r="DN182" i="1" s="1"/>
  <c r="DL181" i="1"/>
  <c r="DN181" i="1" s="1"/>
  <c r="DL180" i="1"/>
  <c r="DM180" i="1" s="1"/>
  <c r="DL179" i="1"/>
  <c r="DM179" i="1" s="1"/>
  <c r="DL178" i="1"/>
  <c r="DN178" i="1" s="1"/>
  <c r="DL177" i="1"/>
  <c r="DN177" i="1" s="1"/>
  <c r="DL176" i="1"/>
  <c r="DM176" i="1" s="1"/>
  <c r="DL175" i="1"/>
  <c r="DM175" i="1" s="1"/>
  <c r="DL174" i="1"/>
  <c r="DN174" i="1" s="1"/>
  <c r="DL173" i="1"/>
  <c r="DN173" i="1" s="1"/>
  <c r="DL172" i="1"/>
  <c r="DM172" i="1" s="1"/>
  <c r="DL171" i="1"/>
  <c r="DM171" i="1" s="1"/>
  <c r="DL170" i="1"/>
  <c r="DN170" i="1" s="1"/>
  <c r="DL169" i="1"/>
  <c r="DN169" i="1" s="1"/>
  <c r="DL168" i="1"/>
  <c r="DM168" i="1" s="1"/>
  <c r="DL167" i="1"/>
  <c r="DM167" i="1" s="1"/>
  <c r="DO168" i="1" s="1"/>
  <c r="DL166" i="1"/>
  <c r="DN166" i="1" s="1"/>
  <c r="DL165" i="1"/>
  <c r="DN165" i="1" s="1"/>
  <c r="DL164" i="1"/>
  <c r="DM164" i="1" s="1"/>
  <c r="DL163" i="1"/>
  <c r="DM163" i="1" s="1"/>
  <c r="DO164" i="1" s="1"/>
  <c r="DL162" i="1"/>
  <c r="DN162" i="1" s="1"/>
  <c r="DL161" i="1"/>
  <c r="DN161" i="1" s="1"/>
  <c r="DL160" i="1"/>
  <c r="DM160" i="1" s="1"/>
  <c r="DL159" i="1"/>
  <c r="DM159" i="1" s="1"/>
  <c r="DQ159" i="1" s="1"/>
  <c r="DL158" i="1"/>
  <c r="DN158" i="1" s="1"/>
  <c r="DL157" i="1"/>
  <c r="DN157" i="1" s="1"/>
  <c r="DL156" i="1"/>
  <c r="DM156" i="1" s="1"/>
  <c r="DL155" i="1"/>
  <c r="DM155" i="1" s="1"/>
  <c r="DO156" i="1" s="1"/>
  <c r="DL154" i="1"/>
  <c r="DN154" i="1" s="1"/>
  <c r="DL153" i="1"/>
  <c r="DN153" i="1" s="1"/>
  <c r="DL152" i="1"/>
  <c r="DM152" i="1" s="1"/>
  <c r="DL151" i="1"/>
  <c r="DM151" i="1" s="1"/>
  <c r="DO152" i="1" s="1"/>
  <c r="DL150" i="1"/>
  <c r="DN150" i="1" s="1"/>
  <c r="DL149" i="1"/>
  <c r="DN149" i="1" s="1"/>
  <c r="DL148" i="1"/>
  <c r="DM148" i="1" s="1"/>
  <c r="DL147" i="1"/>
  <c r="DM147" i="1" s="1"/>
  <c r="DO148" i="1" s="1"/>
  <c r="DL146" i="1"/>
  <c r="DN146" i="1" s="1"/>
  <c r="DL145" i="1"/>
  <c r="DN145" i="1" s="1"/>
  <c r="DL144" i="1"/>
  <c r="DM144" i="1" s="1"/>
  <c r="DL143" i="1"/>
  <c r="DM143" i="1" s="1"/>
  <c r="DO144" i="1" s="1"/>
  <c r="DL142" i="1"/>
  <c r="DN142" i="1" s="1"/>
  <c r="DL141" i="1"/>
  <c r="DN141" i="1" s="1"/>
  <c r="DL140" i="1"/>
  <c r="DM140" i="1" s="1"/>
  <c r="DL139" i="1"/>
  <c r="DM139" i="1" s="1"/>
  <c r="DO140" i="1" s="1"/>
  <c r="DL138" i="1"/>
  <c r="DN138" i="1" s="1"/>
  <c r="DL137" i="1"/>
  <c r="DN137" i="1" s="1"/>
  <c r="DL136" i="1"/>
  <c r="DM136" i="1" s="1"/>
  <c r="DL135" i="1"/>
  <c r="DM135" i="1" s="1"/>
  <c r="DO136" i="1" s="1"/>
  <c r="DL134" i="1"/>
  <c r="DN134" i="1" s="1"/>
  <c r="DL133" i="1"/>
  <c r="DN133" i="1" s="1"/>
  <c r="DL132" i="1"/>
  <c r="DM132" i="1" s="1"/>
  <c r="DL131" i="1"/>
  <c r="DM131" i="1" s="1"/>
  <c r="DO132" i="1" s="1"/>
  <c r="DL130" i="1"/>
  <c r="DN130" i="1" s="1"/>
  <c r="DL129" i="1"/>
  <c r="DN129" i="1" s="1"/>
  <c r="DL128" i="1"/>
  <c r="DM128" i="1" s="1"/>
  <c r="DL127" i="1"/>
  <c r="DM127" i="1" s="1"/>
  <c r="DO128" i="1" s="1"/>
  <c r="DL126" i="1"/>
  <c r="DN126" i="1" s="1"/>
  <c r="DL125" i="1"/>
  <c r="DN125" i="1" s="1"/>
  <c r="DL124" i="1"/>
  <c r="DM124" i="1" s="1"/>
  <c r="DL123" i="1"/>
  <c r="DM123" i="1" s="1"/>
  <c r="DO124" i="1" s="1"/>
  <c r="DL122" i="1"/>
  <c r="DN122" i="1" s="1"/>
  <c r="DL121" i="1"/>
  <c r="DN121" i="1" s="1"/>
  <c r="DL120" i="1"/>
  <c r="DM120" i="1" s="1"/>
  <c r="DL119" i="1"/>
  <c r="DM119" i="1" s="1"/>
  <c r="DO120" i="1" s="1"/>
  <c r="DL118" i="1"/>
  <c r="DN118" i="1" s="1"/>
  <c r="DL117" i="1"/>
  <c r="DN117" i="1" s="1"/>
  <c r="DL116" i="1"/>
  <c r="DM116" i="1" s="1"/>
  <c r="DL115" i="1"/>
  <c r="DM115" i="1" s="1"/>
  <c r="DO116" i="1" s="1"/>
  <c r="DL114" i="1"/>
  <c r="DN114" i="1" s="1"/>
  <c r="DL113" i="1"/>
  <c r="DN113" i="1" s="1"/>
  <c r="DL112" i="1"/>
  <c r="DM112" i="1" s="1"/>
  <c r="DL111" i="1"/>
  <c r="DM111" i="1" s="1"/>
  <c r="DL110" i="1"/>
  <c r="DN110" i="1" s="1"/>
  <c r="DL109" i="1"/>
  <c r="DN109" i="1" s="1"/>
  <c r="DL108" i="1"/>
  <c r="DM108" i="1" s="1"/>
  <c r="DL107" i="1"/>
  <c r="DM107" i="1" s="1"/>
  <c r="DO108" i="1" s="1"/>
  <c r="DL106" i="1"/>
  <c r="DN106" i="1" s="1"/>
  <c r="DL105" i="1"/>
  <c r="DN105" i="1" s="1"/>
  <c r="DL104" i="1"/>
  <c r="DM104" i="1" s="1"/>
  <c r="DL103" i="1"/>
  <c r="DM103" i="1" s="1"/>
  <c r="DO104" i="1" s="1"/>
  <c r="DL102" i="1"/>
  <c r="DN102" i="1" s="1"/>
  <c r="DL101" i="1"/>
  <c r="DN101" i="1" s="1"/>
  <c r="DL100" i="1"/>
  <c r="DM100" i="1" s="1"/>
  <c r="DL99" i="1"/>
  <c r="DM99" i="1" s="1"/>
  <c r="DO100" i="1" s="1"/>
  <c r="DL98" i="1"/>
  <c r="DN98" i="1" s="1"/>
  <c r="DL97" i="1"/>
  <c r="DN97" i="1" s="1"/>
  <c r="DL96" i="1"/>
  <c r="DM96" i="1" s="1"/>
  <c r="DL95" i="1"/>
  <c r="DM95" i="1" s="1"/>
  <c r="DO96" i="1" s="1"/>
  <c r="DL94" i="1"/>
  <c r="DN94" i="1" s="1"/>
  <c r="DL93" i="1"/>
  <c r="DN93" i="1" s="1"/>
  <c r="DL92" i="1"/>
  <c r="DM92" i="1" s="1"/>
  <c r="DL91" i="1"/>
  <c r="DM91" i="1" s="1"/>
  <c r="DO92" i="1" s="1"/>
  <c r="DL90" i="1"/>
  <c r="DN90" i="1" s="1"/>
  <c r="DL89" i="1"/>
  <c r="DN89" i="1" s="1"/>
  <c r="DL88" i="1"/>
  <c r="DM88" i="1" s="1"/>
  <c r="DL87" i="1"/>
  <c r="DM87" i="1" s="1"/>
  <c r="DL86" i="1"/>
  <c r="DN86" i="1" s="1"/>
  <c r="DL85" i="1"/>
  <c r="DN85" i="1" s="1"/>
  <c r="DL84" i="1"/>
  <c r="DM84" i="1" s="1"/>
  <c r="DL83" i="1"/>
  <c r="DM83" i="1" s="1"/>
  <c r="DO84" i="1" s="1"/>
  <c r="DL82" i="1"/>
  <c r="DN82" i="1" s="1"/>
  <c r="DL81" i="1"/>
  <c r="DN81" i="1" s="1"/>
  <c r="DL80" i="1"/>
  <c r="DM80" i="1" s="1"/>
  <c r="DL79" i="1"/>
  <c r="DM79" i="1" s="1"/>
  <c r="DL78" i="1"/>
  <c r="DN78" i="1" s="1"/>
  <c r="DL77" i="1"/>
  <c r="DN77" i="1" s="1"/>
  <c r="DL76" i="1"/>
  <c r="DM76" i="1" s="1"/>
  <c r="DL75" i="1"/>
  <c r="DM75" i="1" s="1"/>
  <c r="DL74" i="1"/>
  <c r="DN74" i="1" s="1"/>
  <c r="DL73" i="1"/>
  <c r="DN73" i="1" s="1"/>
  <c r="DL72" i="1"/>
  <c r="DM72" i="1" s="1"/>
  <c r="DL71" i="1"/>
  <c r="DM71" i="1" s="1"/>
  <c r="DL70" i="1"/>
  <c r="DN70" i="1" s="1"/>
  <c r="DL69" i="1"/>
  <c r="DN69" i="1" s="1"/>
  <c r="DL68" i="1"/>
  <c r="DM68" i="1" s="1"/>
  <c r="DL67" i="1"/>
  <c r="DM67" i="1" s="1"/>
  <c r="DL66" i="1"/>
  <c r="DN66" i="1" s="1"/>
  <c r="DL65" i="1"/>
  <c r="DN65" i="1" s="1"/>
  <c r="DL64" i="1"/>
  <c r="DM64" i="1" s="1"/>
  <c r="DL63" i="1"/>
  <c r="DM63" i="1" s="1"/>
  <c r="DL62" i="1"/>
  <c r="DN62" i="1" s="1"/>
  <c r="DL61" i="1"/>
  <c r="DN61" i="1" s="1"/>
  <c r="DL60" i="1"/>
  <c r="DM60" i="1" s="1"/>
  <c r="DL59" i="1"/>
  <c r="DM59" i="1" s="1"/>
  <c r="DO59" i="1" s="1"/>
  <c r="DL58" i="1"/>
  <c r="DN58" i="1" s="1"/>
  <c r="DL57" i="1"/>
  <c r="DN57" i="1" s="1"/>
  <c r="DL56" i="1"/>
  <c r="DM56" i="1" s="1"/>
  <c r="DL55" i="1"/>
  <c r="DM55" i="1" s="1"/>
  <c r="DO55" i="1" s="1"/>
  <c r="DL54" i="1"/>
  <c r="DN54" i="1" s="1"/>
  <c r="DL53" i="1"/>
  <c r="DN53" i="1" s="1"/>
  <c r="DL52" i="1"/>
  <c r="DM52" i="1" s="1"/>
  <c r="DL51" i="1"/>
  <c r="DM51" i="1" s="1"/>
  <c r="DO51" i="1" s="1"/>
  <c r="DL50" i="1"/>
  <c r="DN50" i="1" s="1"/>
  <c r="DL49" i="1"/>
  <c r="DN49" i="1" s="1"/>
  <c r="DL48" i="1"/>
  <c r="DM48" i="1" s="1"/>
  <c r="DL47" i="1"/>
  <c r="DM47" i="1" s="1"/>
  <c r="DO47" i="1" s="1"/>
  <c r="DL46" i="1"/>
  <c r="DN46" i="1" s="1"/>
  <c r="DL45" i="1"/>
  <c r="DN45" i="1" s="1"/>
  <c r="DL44" i="1"/>
  <c r="DM44" i="1" s="1"/>
  <c r="DL43" i="1"/>
  <c r="DM43" i="1" s="1"/>
  <c r="DO43" i="1" s="1"/>
  <c r="DL42" i="1"/>
  <c r="DN42" i="1" s="1"/>
  <c r="DL41" i="1"/>
  <c r="DN41" i="1" s="1"/>
  <c r="DL40" i="1"/>
  <c r="DM40" i="1" s="1"/>
  <c r="DL39" i="1"/>
  <c r="DM39" i="1" s="1"/>
  <c r="DO39" i="1" s="1"/>
  <c r="DL38" i="1"/>
  <c r="DN38" i="1" s="1"/>
  <c r="DL37" i="1"/>
  <c r="DN37" i="1" s="1"/>
  <c r="DL36" i="1"/>
  <c r="DM36" i="1" s="1"/>
  <c r="DL35" i="1"/>
  <c r="DM35" i="1" s="1"/>
  <c r="DO35" i="1" s="1"/>
  <c r="DL34" i="1"/>
  <c r="DN34" i="1" s="1"/>
  <c r="DL33" i="1"/>
  <c r="DN33" i="1" s="1"/>
  <c r="DL32" i="1"/>
  <c r="DM32" i="1" s="1"/>
  <c r="DL31" i="1"/>
  <c r="DM31" i="1" s="1"/>
  <c r="DO31" i="1" s="1"/>
  <c r="DL30" i="1"/>
  <c r="DN30" i="1" s="1"/>
  <c r="DL29" i="1"/>
  <c r="DN29" i="1" s="1"/>
  <c r="DL28" i="1"/>
  <c r="DM28" i="1" s="1"/>
  <c r="DL27" i="1"/>
  <c r="DM27" i="1" s="1"/>
  <c r="DO27" i="1" s="1"/>
  <c r="DL26" i="1"/>
  <c r="DN26" i="1" s="1"/>
  <c r="DL25" i="1"/>
  <c r="DN25" i="1" s="1"/>
  <c r="DL24" i="1"/>
  <c r="DM24" i="1" s="1"/>
  <c r="DL23" i="1"/>
  <c r="DM23" i="1" s="1"/>
  <c r="DO23" i="1" s="1"/>
  <c r="DL22" i="1"/>
  <c r="DN22" i="1" s="1"/>
  <c r="DL21" i="1"/>
  <c r="DN21" i="1" s="1"/>
  <c r="DL20" i="1"/>
  <c r="DM20" i="1" s="1"/>
  <c r="DL19" i="1"/>
  <c r="DM19" i="1" s="1"/>
  <c r="DO19" i="1" s="1"/>
  <c r="DL18" i="1"/>
  <c r="DN18" i="1" s="1"/>
  <c r="DL17" i="1"/>
  <c r="DN17" i="1" s="1"/>
  <c r="DL16" i="1"/>
  <c r="DM16" i="1" s="1"/>
  <c r="DL15" i="1"/>
  <c r="DM15" i="1" s="1"/>
  <c r="DO15" i="1" s="1"/>
  <c r="DL14" i="1"/>
  <c r="DN14" i="1" s="1"/>
  <c r="DL13" i="1"/>
  <c r="DN13" i="1" s="1"/>
  <c r="DL12" i="1"/>
  <c r="DM12" i="1" s="1"/>
  <c r="DL11" i="1"/>
  <c r="DM11" i="1" s="1"/>
  <c r="DO11" i="1" s="1"/>
  <c r="DL10" i="1"/>
  <c r="DN10" i="1" s="1"/>
  <c r="DL9" i="1"/>
  <c r="DN9" i="1" s="1"/>
  <c r="DL8" i="1"/>
  <c r="DM8" i="1" s="1"/>
  <c r="DL7" i="1"/>
  <c r="DM7" i="1" s="1"/>
  <c r="DO7" i="1" s="1"/>
  <c r="DL6" i="1"/>
  <c r="DN6" i="1" s="1"/>
  <c r="DL5" i="1"/>
  <c r="DN5" i="1" s="1"/>
  <c r="DL4" i="1"/>
  <c r="DM4" i="1" s="1"/>
  <c r="DL3" i="1"/>
  <c r="DM3" i="1" s="1"/>
  <c r="AW102" i="9" l="1"/>
  <c r="AX102" i="9" s="1"/>
  <c r="AW18" i="9"/>
  <c r="AX18" i="9" s="1"/>
  <c r="AW26" i="9"/>
  <c r="AX26" i="9" s="1"/>
  <c r="AW55" i="9"/>
  <c r="AX55" i="9" s="1"/>
  <c r="AW22" i="9"/>
  <c r="AX22" i="9" s="1"/>
  <c r="AW49" i="9"/>
  <c r="AX49" i="9" s="1"/>
  <c r="AW74" i="9"/>
  <c r="AX74" i="9" s="1"/>
  <c r="AW78" i="9"/>
  <c r="AX78" i="9" s="1"/>
  <c r="AY78" i="9" s="1"/>
  <c r="AW87" i="9"/>
  <c r="AX87" i="9" s="1"/>
  <c r="AW88" i="9"/>
  <c r="AX88" i="9" s="1"/>
  <c r="AW89" i="9"/>
  <c r="AX89" i="9" s="1"/>
  <c r="AW95" i="9"/>
  <c r="AX95" i="9" s="1"/>
  <c r="AW97" i="9"/>
  <c r="AX97" i="9" s="1"/>
  <c r="DP309" i="1"/>
  <c r="BH4" i="3"/>
  <c r="BH6" i="3"/>
  <c r="BH8" i="3"/>
  <c r="BH10" i="3"/>
  <c r="BH12" i="3"/>
  <c r="BH14" i="3"/>
  <c r="BH16" i="3"/>
  <c r="BH18" i="3"/>
  <c r="BH20" i="3"/>
  <c r="BH22" i="3"/>
  <c r="BH24" i="3"/>
  <c r="BH26" i="3"/>
  <c r="BH28" i="3"/>
  <c r="BH30" i="3"/>
  <c r="BH32" i="3"/>
  <c r="BH34" i="3"/>
  <c r="BH36" i="3"/>
  <c r="BH38" i="3"/>
  <c r="BH40" i="3"/>
  <c r="BH42" i="3"/>
  <c r="BH44" i="3"/>
  <c r="BH46" i="3"/>
  <c r="BH48" i="3"/>
  <c r="BH50" i="3"/>
  <c r="BH52" i="3"/>
  <c r="BH54" i="3"/>
  <c r="BH56" i="3"/>
  <c r="BH58" i="3"/>
  <c r="BH60" i="3"/>
  <c r="BH62" i="3"/>
  <c r="BH64" i="3"/>
  <c r="BH93" i="3"/>
  <c r="BH97" i="3"/>
  <c r="AW100" i="9"/>
  <c r="AX100" i="9" s="1"/>
  <c r="AY100" i="9" s="1"/>
  <c r="AW104" i="9"/>
  <c r="AX104" i="9" s="1"/>
  <c r="AW108" i="9"/>
  <c r="AX108" i="9" s="1"/>
  <c r="AW14" i="9"/>
  <c r="AX14" i="9" s="1"/>
  <c r="AW61" i="9"/>
  <c r="AX61" i="9" s="1"/>
  <c r="AW70" i="9"/>
  <c r="AX70" i="9" s="1"/>
  <c r="DN385" i="1"/>
  <c r="DR426" i="1"/>
  <c r="DP407" i="1"/>
  <c r="DP411" i="1"/>
  <c r="DP415" i="1"/>
  <c r="DP418" i="1"/>
  <c r="DP422" i="1"/>
  <c r="DP426" i="1"/>
  <c r="DP434" i="1"/>
  <c r="BH5" i="3"/>
  <c r="BH7" i="3"/>
  <c r="BH9" i="3"/>
  <c r="BH11" i="3"/>
  <c r="BH13" i="3"/>
  <c r="BH15" i="3"/>
  <c r="BH17" i="3"/>
  <c r="BH19" i="3"/>
  <c r="BH21" i="3"/>
  <c r="BH23" i="3"/>
  <c r="BH25" i="3"/>
  <c r="BH27" i="3"/>
  <c r="BH29" i="3"/>
  <c r="BH31" i="3"/>
  <c r="BH33" i="3"/>
  <c r="BH35" i="3"/>
  <c r="BH37" i="3"/>
  <c r="BH39" i="3"/>
  <c r="BH41" i="3"/>
  <c r="BH43" i="3"/>
  <c r="BH45" i="3"/>
  <c r="BH47" i="3"/>
  <c r="BH49" i="3"/>
  <c r="BH51" i="3"/>
  <c r="BH53" i="3"/>
  <c r="BH55" i="3"/>
  <c r="BH57" i="3"/>
  <c r="BH59" i="3"/>
  <c r="BH61" i="3"/>
  <c r="BH63" i="3"/>
  <c r="AY5" i="9"/>
  <c r="AW17" i="9"/>
  <c r="AX17" i="9" s="1"/>
  <c r="AW21" i="9"/>
  <c r="AX21" i="9" s="1"/>
  <c r="AW45" i="9"/>
  <c r="AX45" i="9" s="1"/>
  <c r="AW47" i="9"/>
  <c r="AX47" i="9" s="1"/>
  <c r="AW53" i="9"/>
  <c r="AX53" i="9" s="1"/>
  <c r="AW60" i="9"/>
  <c r="AX60" i="9" s="1"/>
  <c r="AW65" i="9"/>
  <c r="AX65" i="9" s="1"/>
  <c r="AW68" i="9"/>
  <c r="AX68" i="9" s="1"/>
  <c r="AW73" i="9"/>
  <c r="AX73" i="9" s="1"/>
  <c r="AW77" i="9"/>
  <c r="AX77" i="9" s="1"/>
  <c r="AW80" i="9"/>
  <c r="AX80" i="9" s="1"/>
  <c r="AW81" i="9"/>
  <c r="AX81" i="9" s="1"/>
  <c r="AW92" i="9"/>
  <c r="AX92" i="9" s="1"/>
  <c r="AW99" i="9"/>
  <c r="AX99" i="9" s="1"/>
  <c r="BH86" i="3"/>
  <c r="BH88" i="3"/>
  <c r="BH90" i="3"/>
  <c r="AW23" i="9"/>
  <c r="AX23" i="9" s="1"/>
  <c r="AW27" i="9"/>
  <c r="AX27" i="9" s="1"/>
  <c r="AY26" i="9" s="1"/>
  <c r="AW31" i="9"/>
  <c r="AX31" i="9" s="1"/>
  <c r="AW37" i="9"/>
  <c r="AX37" i="9" s="1"/>
  <c r="AW43" i="9"/>
  <c r="AX43" i="9" s="1"/>
  <c r="AW50" i="9"/>
  <c r="AX50" i="9" s="1"/>
  <c r="AW57" i="9"/>
  <c r="AX57" i="9" s="1"/>
  <c r="AW62" i="9"/>
  <c r="AX62" i="9" s="1"/>
  <c r="AW63" i="9"/>
  <c r="AX63" i="9" s="1"/>
  <c r="AW66" i="9"/>
  <c r="AX66" i="9" s="1"/>
  <c r="AW71" i="9"/>
  <c r="AX71" i="9" s="1"/>
  <c r="AW75" i="9"/>
  <c r="AX75" i="9" s="1"/>
  <c r="AW79" i="9"/>
  <c r="AX79" i="9" s="1"/>
  <c r="AW82" i="9"/>
  <c r="AX82" i="9" s="1"/>
  <c r="AW84" i="9"/>
  <c r="AX84" i="9" s="1"/>
  <c r="AW93" i="9"/>
  <c r="AX93" i="9" s="1"/>
  <c r="DP347" i="1"/>
  <c r="DM376" i="1"/>
  <c r="DQ392" i="1" s="1"/>
  <c r="DM380" i="1"/>
  <c r="BH66" i="3"/>
  <c r="BH68" i="3"/>
  <c r="BH70" i="3"/>
  <c r="BH72" i="3"/>
  <c r="BH74" i="3"/>
  <c r="BH76" i="3"/>
  <c r="BH78" i="3"/>
  <c r="BH83" i="3"/>
  <c r="BH85" i="3"/>
  <c r="BH92" i="3"/>
  <c r="BH96" i="3"/>
  <c r="BH99" i="3"/>
  <c r="BH101" i="3"/>
  <c r="BH103" i="3"/>
  <c r="BH105" i="3"/>
  <c r="BH107" i="3"/>
  <c r="AW28" i="9"/>
  <c r="AX28" i="9" s="1"/>
  <c r="AW32" i="9"/>
  <c r="AX32" i="9" s="1"/>
  <c r="AW38" i="9"/>
  <c r="AX38" i="9" s="1"/>
  <c r="AW44" i="9"/>
  <c r="AX44" i="9" s="1"/>
  <c r="AW64" i="9"/>
  <c r="AX64" i="9" s="1"/>
  <c r="AW72" i="9"/>
  <c r="AX72" i="9" s="1"/>
  <c r="AW76" i="9"/>
  <c r="AX76" i="9" s="1"/>
  <c r="AW83" i="9"/>
  <c r="AX83" i="9" s="1"/>
  <c r="AW86" i="9"/>
  <c r="AX86" i="9" s="1"/>
  <c r="AW94" i="9"/>
  <c r="AX94" i="9" s="1"/>
  <c r="AW96" i="9"/>
  <c r="AX96" i="9" s="1"/>
  <c r="AW98" i="9"/>
  <c r="AX98" i="9" s="1"/>
  <c r="AW101" i="9"/>
  <c r="AX101" i="9" s="1"/>
  <c r="AW109" i="9"/>
  <c r="AX109" i="9" s="1"/>
  <c r="DO8" i="1"/>
  <c r="DO12" i="1"/>
  <c r="DO16" i="1"/>
  <c r="DO20" i="1"/>
  <c r="DO24" i="1"/>
  <c r="DO28" i="1"/>
  <c r="DO32" i="1"/>
  <c r="DO40" i="1"/>
  <c r="DO44" i="1"/>
  <c r="DO48" i="1"/>
  <c r="DO52" i="1"/>
  <c r="DO56" i="1"/>
  <c r="DO60" i="1"/>
  <c r="DO63" i="1"/>
  <c r="DO64" i="1"/>
  <c r="DO67" i="1"/>
  <c r="DQ75" i="1"/>
  <c r="DQ71" i="1"/>
  <c r="DO68" i="1"/>
  <c r="DQ67" i="1"/>
  <c r="DO71" i="1"/>
  <c r="DO72" i="1"/>
  <c r="DO75" i="1"/>
  <c r="DO76" i="1"/>
  <c r="DQ84" i="1"/>
  <c r="DQ83" i="1"/>
  <c r="DO80" i="1"/>
  <c r="DQ79" i="1"/>
  <c r="DQ107" i="1"/>
  <c r="DQ103" i="1"/>
  <c r="DQ99" i="1"/>
  <c r="DQ95" i="1"/>
  <c r="DQ91" i="1"/>
  <c r="DQ87" i="1"/>
  <c r="DQ115" i="1"/>
  <c r="DQ111" i="1"/>
  <c r="DQ167" i="1"/>
  <c r="DQ175" i="1"/>
  <c r="DP178" i="1"/>
  <c r="DP182" i="1"/>
  <c r="DP186" i="1"/>
  <c r="DP190" i="1"/>
  <c r="DP194" i="1"/>
  <c r="DP198" i="1"/>
  <c r="DP202" i="1"/>
  <c r="DP206" i="1"/>
  <c r="DP210" i="1"/>
  <c r="DP214" i="1"/>
  <c r="DP218" i="1"/>
  <c r="DP222" i="1"/>
  <c r="DP226" i="1"/>
  <c r="DP230" i="1"/>
  <c r="DP234" i="1"/>
  <c r="DP238" i="1"/>
  <c r="DP242" i="1"/>
  <c r="DP246" i="1"/>
  <c r="DO252" i="1"/>
  <c r="DO251" i="1"/>
  <c r="DO256" i="1"/>
  <c r="DO255" i="1"/>
  <c r="DO260" i="1"/>
  <c r="DO259" i="1"/>
  <c r="DQ287" i="1"/>
  <c r="DQ271" i="1"/>
  <c r="DO268" i="1"/>
  <c r="DO267" i="1"/>
  <c r="DO272" i="1"/>
  <c r="DO271" i="1"/>
  <c r="DO276" i="1"/>
  <c r="DO275" i="1"/>
  <c r="DO280" i="1"/>
  <c r="DO279" i="1"/>
  <c r="DO284" i="1"/>
  <c r="DO283" i="1"/>
  <c r="DO288" i="1"/>
  <c r="DO287" i="1"/>
  <c r="DO292" i="1"/>
  <c r="DO291" i="1"/>
  <c r="DO295" i="1"/>
  <c r="DO296" i="1"/>
  <c r="DQ295" i="1"/>
  <c r="DQ299" i="1"/>
  <c r="DO299" i="1"/>
  <c r="DO300" i="1"/>
  <c r="DR338" i="1"/>
  <c r="DR322" i="1"/>
  <c r="DO316" i="1"/>
  <c r="DO315" i="1"/>
  <c r="DO320" i="1"/>
  <c r="DO324" i="1"/>
  <c r="DO323" i="1"/>
  <c r="DO332" i="1"/>
  <c r="DO331" i="1"/>
  <c r="DO336" i="1"/>
  <c r="DO340" i="1"/>
  <c r="DO339" i="1"/>
  <c r="DP352" i="1"/>
  <c r="DP356" i="1"/>
  <c r="DP364" i="1"/>
  <c r="DP368" i="1"/>
  <c r="DP372" i="1"/>
  <c r="DM377" i="1"/>
  <c r="DM378" i="1"/>
  <c r="DM381" i="1"/>
  <c r="DM382" i="1"/>
  <c r="DN383" i="1"/>
  <c r="DN384" i="1"/>
  <c r="DN387" i="1"/>
  <c r="DP430" i="1"/>
  <c r="DP431" i="1"/>
  <c r="BK4" i="3"/>
  <c r="BK6" i="3"/>
  <c r="BK8" i="3"/>
  <c r="BK10" i="3"/>
  <c r="BK12" i="3"/>
  <c r="BK14" i="3"/>
  <c r="BK16" i="3"/>
  <c r="BK18" i="3"/>
  <c r="BK20" i="3"/>
  <c r="BK22" i="3"/>
  <c r="BK24" i="3"/>
  <c r="BK26" i="3"/>
  <c r="BK28" i="3"/>
  <c r="BK30" i="3"/>
  <c r="BK32" i="3"/>
  <c r="BK34" i="3"/>
  <c r="BK36" i="3"/>
  <c r="BK38" i="3"/>
  <c r="BK40" i="3"/>
  <c r="BK42" i="3"/>
  <c r="BK44" i="3"/>
  <c r="BK46" i="3"/>
  <c r="BK48" i="3"/>
  <c r="BK50" i="3"/>
  <c r="BK52" i="3"/>
  <c r="BK54" i="3"/>
  <c r="BK56" i="3"/>
  <c r="BK58" i="3"/>
  <c r="BK60" i="3"/>
  <c r="BK62" i="3"/>
  <c r="BK64" i="3"/>
  <c r="BK65" i="3"/>
  <c r="BK66" i="3"/>
  <c r="BK67" i="3"/>
  <c r="BK68" i="3"/>
  <c r="BK69" i="3"/>
  <c r="BK70" i="3"/>
  <c r="BK71" i="3"/>
  <c r="BK72" i="3"/>
  <c r="BK73" i="3"/>
  <c r="BK74" i="3"/>
  <c r="BK75" i="3"/>
  <c r="BK76" i="3"/>
  <c r="BK77" i="3"/>
  <c r="BK78" i="3"/>
  <c r="BH79" i="3"/>
  <c r="BK79" i="3"/>
  <c r="BH80" i="3"/>
  <c r="BK80" i="3"/>
  <c r="BH81" i="3"/>
  <c r="BK81" i="3"/>
  <c r="BK82" i="3"/>
  <c r="BK83" i="3"/>
  <c r="BK84" i="3"/>
  <c r="BK85" i="3"/>
  <c r="BK87" i="3"/>
  <c r="BK89" i="3"/>
  <c r="BK91" i="3"/>
  <c r="BK92" i="3"/>
  <c r="BK93" i="3"/>
  <c r="BK94" i="3"/>
  <c r="BK95" i="3"/>
  <c r="BK96" i="3"/>
  <c r="BK97" i="3"/>
  <c r="BK98" i="3"/>
  <c r="BK99" i="3"/>
  <c r="BK100" i="3"/>
  <c r="BK101" i="3"/>
  <c r="BK102" i="3"/>
  <c r="BK103" i="3"/>
  <c r="BK104" i="3"/>
  <c r="BK105" i="3"/>
  <c r="BK106" i="3"/>
  <c r="BK107" i="3"/>
  <c r="BK108" i="3"/>
  <c r="AW13" i="9"/>
  <c r="AX13" i="9" s="1"/>
  <c r="AW15" i="9"/>
  <c r="AX15" i="9" s="1"/>
  <c r="AW19" i="9"/>
  <c r="AX19" i="9" s="1"/>
  <c r="AW20" i="9"/>
  <c r="AX20" i="9" s="1"/>
  <c r="AW24" i="9"/>
  <c r="AX24" i="9" s="1"/>
  <c r="AW25" i="9"/>
  <c r="AX25" i="9" s="1"/>
  <c r="AW29" i="9"/>
  <c r="AX29" i="9" s="1"/>
  <c r="AW30" i="9"/>
  <c r="AX30" i="9" s="1"/>
  <c r="AW33" i="9"/>
  <c r="AX33" i="9" s="1"/>
  <c r="AW34" i="9"/>
  <c r="AX34" i="9" s="1"/>
  <c r="AW40" i="9"/>
  <c r="AX40" i="9" s="1"/>
  <c r="AW41" i="9"/>
  <c r="AX41" i="9" s="1"/>
  <c r="AW52" i="9"/>
  <c r="AX52" i="9" s="1"/>
  <c r="AW58" i="9"/>
  <c r="AX58" i="9" s="1"/>
  <c r="AW67" i="9"/>
  <c r="AX67" i="9" s="1"/>
  <c r="AW85" i="9"/>
  <c r="AX85" i="9" s="1"/>
  <c r="AY80" i="9" s="1"/>
  <c r="AW90" i="9"/>
  <c r="AX90" i="9" s="1"/>
  <c r="AW91" i="9"/>
  <c r="AX91" i="9" s="1"/>
  <c r="AW103" i="9"/>
  <c r="AX103" i="9" s="1"/>
  <c r="AW105" i="9"/>
  <c r="AX105" i="9" s="1"/>
  <c r="AW107" i="9"/>
  <c r="AX107" i="9" s="1"/>
  <c r="DP62" i="1"/>
  <c r="DP61" i="1"/>
  <c r="DP74" i="1"/>
  <c r="DP73" i="1"/>
  <c r="DP86" i="1"/>
  <c r="DP85" i="1"/>
  <c r="DP94" i="1"/>
  <c r="DP93" i="1"/>
  <c r="DP110" i="1"/>
  <c r="DP109" i="1"/>
  <c r="DP118" i="1"/>
  <c r="DP117" i="1"/>
  <c r="DP14" i="1"/>
  <c r="DP22" i="1"/>
  <c r="DP30" i="1"/>
  <c r="DR66" i="1"/>
  <c r="DP46" i="1"/>
  <c r="DP54" i="1"/>
  <c r="DR77" i="1"/>
  <c r="DR73" i="1"/>
  <c r="DP70" i="1"/>
  <c r="DR69" i="1"/>
  <c r="DP69" i="1"/>
  <c r="DR78" i="1"/>
  <c r="DR74" i="1"/>
  <c r="DR70" i="1"/>
  <c r="DP102" i="1"/>
  <c r="DP101" i="1"/>
  <c r="DP106" i="1"/>
  <c r="DP105" i="1"/>
  <c r="DR158" i="1"/>
  <c r="DR157" i="1"/>
  <c r="DR153" i="1"/>
  <c r="DR149" i="1"/>
  <c r="DR145" i="1"/>
  <c r="DR141" i="1"/>
  <c r="DR137" i="1"/>
  <c r="DR133" i="1"/>
  <c r="DR129" i="1"/>
  <c r="DR125" i="1"/>
  <c r="DR121" i="1"/>
  <c r="DR117" i="1"/>
  <c r="DP114" i="1"/>
  <c r="DR113" i="1"/>
  <c r="DP113" i="1"/>
  <c r="DR154" i="1"/>
  <c r="DR150" i="1"/>
  <c r="DR146" i="1"/>
  <c r="DR142" i="1"/>
  <c r="DR138" i="1"/>
  <c r="DR134" i="1"/>
  <c r="DR130" i="1"/>
  <c r="DR126" i="1"/>
  <c r="DR122" i="1"/>
  <c r="DR118" i="1"/>
  <c r="DR114" i="1"/>
  <c r="DP66" i="1"/>
  <c r="DP65" i="1"/>
  <c r="DR85" i="1"/>
  <c r="DP82" i="1"/>
  <c r="DR81" i="1"/>
  <c r="DP81" i="1"/>
  <c r="DR86" i="1"/>
  <c r="DR82" i="1"/>
  <c r="DR109" i="1"/>
  <c r="DR105" i="1"/>
  <c r="DR101" i="1"/>
  <c r="DR97" i="1"/>
  <c r="DR93" i="1"/>
  <c r="DP90" i="1"/>
  <c r="DR89" i="1"/>
  <c r="DP89" i="1"/>
  <c r="DR94" i="1"/>
  <c r="DR110" i="1"/>
  <c r="DR106" i="1"/>
  <c r="DR102" i="1"/>
  <c r="DR98" i="1"/>
  <c r="DR90" i="1"/>
  <c r="DP98" i="1"/>
  <c r="DP97" i="1"/>
  <c r="DQ19" i="1"/>
  <c r="DO4" i="1"/>
  <c r="DQ15" i="1"/>
  <c r="DQ7" i="1"/>
  <c r="DQ11" i="1"/>
  <c r="DQ3" i="1"/>
  <c r="DP10" i="1"/>
  <c r="DP18" i="1"/>
  <c r="DP26" i="1"/>
  <c r="DP34" i="1"/>
  <c r="DQ47" i="1"/>
  <c r="DQ43" i="1"/>
  <c r="DO36" i="1"/>
  <c r="DQ35" i="1"/>
  <c r="DQ51" i="1"/>
  <c r="DQ39" i="1"/>
  <c r="DP42" i="1"/>
  <c r="DP50" i="1"/>
  <c r="DP58" i="1"/>
  <c r="DP78" i="1"/>
  <c r="DP77" i="1"/>
  <c r="DQ31" i="1"/>
  <c r="DQ59" i="1"/>
  <c r="DQ63" i="1"/>
  <c r="DP165" i="1"/>
  <c r="DP166" i="1"/>
  <c r="DO191" i="1"/>
  <c r="DO192" i="1"/>
  <c r="DO207" i="1"/>
  <c r="DO208" i="1"/>
  <c r="DO223" i="1"/>
  <c r="DO224" i="1"/>
  <c r="DO239" i="1"/>
  <c r="DO240" i="1"/>
  <c r="DP278" i="1"/>
  <c r="DP277" i="1"/>
  <c r="DQ23" i="1"/>
  <c r="DQ27" i="1"/>
  <c r="DR65" i="1"/>
  <c r="DR61" i="1"/>
  <c r="DQ55" i="1"/>
  <c r="DR62" i="1"/>
  <c r="DQ4" i="1"/>
  <c r="DP5" i="1"/>
  <c r="DQ8" i="1"/>
  <c r="DP9" i="1"/>
  <c r="DQ12" i="1"/>
  <c r="DP13" i="1"/>
  <c r="DQ16" i="1"/>
  <c r="DP17" i="1"/>
  <c r="DQ20" i="1"/>
  <c r="DP21" i="1"/>
  <c r="DQ24" i="1"/>
  <c r="DP25" i="1"/>
  <c r="DQ28" i="1"/>
  <c r="DP29" i="1"/>
  <c r="DQ32" i="1"/>
  <c r="DP33" i="1"/>
  <c r="DQ36" i="1"/>
  <c r="DP37" i="1"/>
  <c r="DQ40" i="1"/>
  <c r="DP41" i="1"/>
  <c r="DQ44" i="1"/>
  <c r="DP45" i="1"/>
  <c r="DQ48" i="1"/>
  <c r="DP49" i="1"/>
  <c r="DQ52" i="1"/>
  <c r="DP53" i="1"/>
  <c r="DQ56" i="1"/>
  <c r="DP57" i="1"/>
  <c r="DQ60" i="1"/>
  <c r="DQ64" i="1"/>
  <c r="DQ68" i="1"/>
  <c r="DQ72" i="1"/>
  <c r="DQ76" i="1"/>
  <c r="DQ80" i="1"/>
  <c r="DQ183" i="1"/>
  <c r="DQ179" i="1"/>
  <c r="DQ163" i="1"/>
  <c r="DP169" i="1"/>
  <c r="DP170" i="1"/>
  <c r="DO187" i="1"/>
  <c r="DQ216" i="1"/>
  <c r="DQ212" i="1"/>
  <c r="DQ208" i="1"/>
  <c r="DQ204" i="1"/>
  <c r="DQ200" i="1"/>
  <c r="DQ196" i="1"/>
  <c r="DQ192" i="1"/>
  <c r="DQ188" i="1"/>
  <c r="DO188" i="1"/>
  <c r="DQ215" i="1"/>
  <c r="DQ211" i="1"/>
  <c r="DQ207" i="1"/>
  <c r="DQ203" i="1"/>
  <c r="DQ199" i="1"/>
  <c r="DQ195" i="1"/>
  <c r="DQ191" i="1"/>
  <c r="DQ187" i="1"/>
  <c r="DO203" i="1"/>
  <c r="DO204" i="1"/>
  <c r="DO219" i="1"/>
  <c r="DQ260" i="1"/>
  <c r="DQ256" i="1"/>
  <c r="DQ252" i="1"/>
  <c r="DQ248" i="1"/>
  <c r="DQ244" i="1"/>
  <c r="DQ240" i="1"/>
  <c r="DQ236" i="1"/>
  <c r="DQ232" i="1"/>
  <c r="DQ228" i="1"/>
  <c r="DQ224" i="1"/>
  <c r="DQ220" i="1"/>
  <c r="DQ251" i="1"/>
  <c r="DO220" i="1"/>
  <c r="DQ255" i="1"/>
  <c r="DQ259" i="1"/>
  <c r="DQ247" i="1"/>
  <c r="DQ243" i="1"/>
  <c r="DQ239" i="1"/>
  <c r="DQ235" i="1"/>
  <c r="DQ231" i="1"/>
  <c r="DQ227" i="1"/>
  <c r="DQ223" i="1"/>
  <c r="DQ219" i="1"/>
  <c r="DO235" i="1"/>
  <c r="DO236" i="1"/>
  <c r="DP334" i="1"/>
  <c r="DP333" i="1"/>
  <c r="DP360" i="1"/>
  <c r="DP359" i="1"/>
  <c r="DR9" i="1"/>
  <c r="DR13" i="1"/>
  <c r="DR37" i="1"/>
  <c r="DP38" i="1"/>
  <c r="DR45" i="1"/>
  <c r="DR49" i="1"/>
  <c r="DR57" i="1"/>
  <c r="DQ156" i="1"/>
  <c r="DQ152" i="1"/>
  <c r="DQ148" i="1"/>
  <c r="DQ144" i="1"/>
  <c r="DQ140" i="1"/>
  <c r="DQ136" i="1"/>
  <c r="DQ132" i="1"/>
  <c r="DQ128" i="1"/>
  <c r="DQ124" i="1"/>
  <c r="DQ120" i="1"/>
  <c r="DQ116" i="1"/>
  <c r="DQ112" i="1"/>
  <c r="DQ155" i="1"/>
  <c r="DQ151" i="1"/>
  <c r="DQ147" i="1"/>
  <c r="DQ143" i="1"/>
  <c r="DQ139" i="1"/>
  <c r="DQ135" i="1"/>
  <c r="DQ131" i="1"/>
  <c r="DQ127" i="1"/>
  <c r="DQ123" i="1"/>
  <c r="DQ119" i="1"/>
  <c r="DP126" i="1"/>
  <c r="DP125" i="1"/>
  <c r="DP134" i="1"/>
  <c r="DP133" i="1"/>
  <c r="DP142" i="1"/>
  <c r="DP141" i="1"/>
  <c r="DP146" i="1"/>
  <c r="DP145" i="1"/>
  <c r="DP150" i="1"/>
  <c r="DP149" i="1"/>
  <c r="DP154" i="1"/>
  <c r="DP153" i="1"/>
  <c r="DP158" i="1"/>
  <c r="DP157" i="1"/>
  <c r="DO172" i="1"/>
  <c r="DP173" i="1"/>
  <c r="DP174" i="1"/>
  <c r="DO183" i="1"/>
  <c r="DO184" i="1"/>
  <c r="DO199" i="1"/>
  <c r="DO200" i="1"/>
  <c r="DO215" i="1"/>
  <c r="DO216" i="1"/>
  <c r="DO231" i="1"/>
  <c r="DO232" i="1"/>
  <c r="DO247" i="1"/>
  <c r="DO248" i="1"/>
  <c r="DP254" i="1"/>
  <c r="DP253" i="1"/>
  <c r="DP294" i="1"/>
  <c r="DP293" i="1"/>
  <c r="DQ319" i="1"/>
  <c r="DQ311" i="1"/>
  <c r="DQ303" i="1"/>
  <c r="DQ335" i="1"/>
  <c r="DO304" i="1"/>
  <c r="DR5" i="1"/>
  <c r="DP6" i="1"/>
  <c r="DR17" i="1"/>
  <c r="DR21" i="1"/>
  <c r="DR25" i="1"/>
  <c r="DR29" i="1"/>
  <c r="DR33" i="1"/>
  <c r="DR41" i="1"/>
  <c r="DR53" i="1"/>
  <c r="DQ108" i="1"/>
  <c r="DQ104" i="1"/>
  <c r="DQ100" i="1"/>
  <c r="DQ96" i="1"/>
  <c r="DQ92" i="1"/>
  <c r="DQ88" i="1"/>
  <c r="DP122" i="1"/>
  <c r="DP121" i="1"/>
  <c r="DP130" i="1"/>
  <c r="DP129" i="1"/>
  <c r="DP138" i="1"/>
  <c r="DP137" i="1"/>
  <c r="DO3" i="1"/>
  <c r="DR6" i="1"/>
  <c r="DR10" i="1"/>
  <c r="DR14" i="1"/>
  <c r="DR18" i="1"/>
  <c r="DR22" i="1"/>
  <c r="DR26" i="1"/>
  <c r="DR30" i="1"/>
  <c r="DR34" i="1"/>
  <c r="DR38" i="1"/>
  <c r="DR42" i="1"/>
  <c r="DR46" i="1"/>
  <c r="DR50" i="1"/>
  <c r="DR54" i="1"/>
  <c r="DR58" i="1"/>
  <c r="DO79" i="1"/>
  <c r="DO83" i="1"/>
  <c r="DO87" i="1"/>
  <c r="DO88" i="1"/>
  <c r="DO91" i="1"/>
  <c r="DO95" i="1"/>
  <c r="DO99" i="1"/>
  <c r="DO103" i="1"/>
  <c r="DO107" i="1"/>
  <c r="DO111" i="1"/>
  <c r="DO112" i="1"/>
  <c r="DO115" i="1"/>
  <c r="DO119" i="1"/>
  <c r="DO123" i="1"/>
  <c r="DO127" i="1"/>
  <c r="DO131" i="1"/>
  <c r="DO135" i="1"/>
  <c r="DO139" i="1"/>
  <c r="DO143" i="1"/>
  <c r="DO147" i="1"/>
  <c r="DO151" i="1"/>
  <c r="DO155" i="1"/>
  <c r="DR186" i="1"/>
  <c r="DR182" i="1"/>
  <c r="DR178" i="1"/>
  <c r="DP161" i="1"/>
  <c r="DR185" i="1"/>
  <c r="DR181" i="1"/>
  <c r="DR177" i="1"/>
  <c r="DR174" i="1"/>
  <c r="DR173" i="1"/>
  <c r="DR170" i="1"/>
  <c r="DR169" i="1"/>
  <c r="DR166" i="1"/>
  <c r="DR165" i="1"/>
  <c r="DR162" i="1"/>
  <c r="DR161" i="1"/>
  <c r="DP162" i="1"/>
  <c r="DQ171" i="1"/>
  <c r="DO176" i="1"/>
  <c r="DO179" i="1"/>
  <c r="DO180" i="1"/>
  <c r="DO195" i="1"/>
  <c r="DO196" i="1"/>
  <c r="DO211" i="1"/>
  <c r="DO212" i="1"/>
  <c r="DO227" i="1"/>
  <c r="DO228" i="1"/>
  <c r="DO243" i="1"/>
  <c r="DO244" i="1"/>
  <c r="DP338" i="1"/>
  <c r="DP337" i="1"/>
  <c r="DP250" i="1"/>
  <c r="DP249" i="1"/>
  <c r="DO263" i="1"/>
  <c r="DQ292" i="1"/>
  <c r="DQ288" i="1"/>
  <c r="DQ284" i="1"/>
  <c r="DQ280" i="1"/>
  <c r="DQ276" i="1"/>
  <c r="DQ272" i="1"/>
  <c r="DQ268" i="1"/>
  <c r="DQ264" i="1"/>
  <c r="DO264" i="1"/>
  <c r="DQ267" i="1"/>
  <c r="DP274" i="1"/>
  <c r="DP273" i="1"/>
  <c r="DQ283" i="1"/>
  <c r="DP290" i="1"/>
  <c r="DP289" i="1"/>
  <c r="DR302" i="1"/>
  <c r="DR298" i="1"/>
  <c r="DR301" i="1"/>
  <c r="DP298" i="1"/>
  <c r="DR297" i="1"/>
  <c r="DP297" i="1"/>
  <c r="DO328" i="1"/>
  <c r="DO327" i="1"/>
  <c r="DO393" i="1"/>
  <c r="DO392" i="1"/>
  <c r="DP403" i="1"/>
  <c r="DP402" i="1"/>
  <c r="DO405" i="1"/>
  <c r="DO404" i="1"/>
  <c r="DQ184" i="1"/>
  <c r="DQ180" i="1"/>
  <c r="DQ176" i="1"/>
  <c r="DQ172" i="1"/>
  <c r="DQ168" i="1"/>
  <c r="DQ164" i="1"/>
  <c r="DQ160" i="1"/>
  <c r="DP177" i="1"/>
  <c r="DP181" i="1"/>
  <c r="DP185" i="1"/>
  <c r="DR218" i="1"/>
  <c r="DR214" i="1"/>
  <c r="DR210" i="1"/>
  <c r="DR206" i="1"/>
  <c r="DR202" i="1"/>
  <c r="DR198" i="1"/>
  <c r="DR194" i="1"/>
  <c r="DR190" i="1"/>
  <c r="DP189" i="1"/>
  <c r="DP193" i="1"/>
  <c r="DP197" i="1"/>
  <c r="DP201" i="1"/>
  <c r="DP205" i="1"/>
  <c r="DP209" i="1"/>
  <c r="DP213" i="1"/>
  <c r="DP217" i="1"/>
  <c r="DR262" i="1"/>
  <c r="DR258" i="1"/>
  <c r="DR254" i="1"/>
  <c r="DR250" i="1"/>
  <c r="DR246" i="1"/>
  <c r="DR242" i="1"/>
  <c r="DR238" i="1"/>
  <c r="DR234" i="1"/>
  <c r="DR230" i="1"/>
  <c r="DR226" i="1"/>
  <c r="DR222" i="1"/>
  <c r="DR261" i="1"/>
  <c r="DR257" i="1"/>
  <c r="DR253" i="1"/>
  <c r="DR249" i="1"/>
  <c r="DP221" i="1"/>
  <c r="DP225" i="1"/>
  <c r="DP229" i="1"/>
  <c r="DP233" i="1"/>
  <c r="DP237" i="1"/>
  <c r="DP241" i="1"/>
  <c r="DP245" i="1"/>
  <c r="DP262" i="1"/>
  <c r="DP261" i="1"/>
  <c r="DQ263" i="1"/>
  <c r="DP270" i="1"/>
  <c r="DP269" i="1"/>
  <c r="DQ279" i="1"/>
  <c r="DP286" i="1"/>
  <c r="DP285" i="1"/>
  <c r="DP302" i="1"/>
  <c r="DP301" i="1"/>
  <c r="DQ339" i="1"/>
  <c r="DP318" i="1"/>
  <c r="DP317" i="1"/>
  <c r="DP322" i="1"/>
  <c r="DP321" i="1"/>
  <c r="DP330" i="1"/>
  <c r="DP329" i="1"/>
  <c r="DO159" i="1"/>
  <c r="DO160" i="1"/>
  <c r="DO163" i="1"/>
  <c r="DO167" i="1"/>
  <c r="DO171" i="1"/>
  <c r="DO175" i="1"/>
  <c r="DR189" i="1"/>
  <c r="DR193" i="1"/>
  <c r="DR197" i="1"/>
  <c r="DR201" i="1"/>
  <c r="DR205" i="1"/>
  <c r="DR209" i="1"/>
  <c r="DR213" i="1"/>
  <c r="DR217" i="1"/>
  <c r="DR221" i="1"/>
  <c r="DR225" i="1"/>
  <c r="DR229" i="1"/>
  <c r="DR233" i="1"/>
  <c r="DR237" i="1"/>
  <c r="DR241" i="1"/>
  <c r="DR245" i="1"/>
  <c r="DP258" i="1"/>
  <c r="DP257" i="1"/>
  <c r="DR294" i="1"/>
  <c r="DR290" i="1"/>
  <c r="DR286" i="1"/>
  <c r="DR282" i="1"/>
  <c r="DR278" i="1"/>
  <c r="DR274" i="1"/>
  <c r="DR270" i="1"/>
  <c r="DR266" i="1"/>
  <c r="DR293" i="1"/>
  <c r="DR289" i="1"/>
  <c r="DR285" i="1"/>
  <c r="DR281" i="1"/>
  <c r="DR277" i="1"/>
  <c r="DR273" i="1"/>
  <c r="DR269" i="1"/>
  <c r="DP266" i="1"/>
  <c r="DR265" i="1"/>
  <c r="DP265" i="1"/>
  <c r="DQ275" i="1"/>
  <c r="DP282" i="1"/>
  <c r="DP281" i="1"/>
  <c r="DQ291" i="1"/>
  <c r="DR341" i="1"/>
  <c r="DR337" i="1"/>
  <c r="DR333" i="1"/>
  <c r="DR329" i="1"/>
  <c r="DR325" i="1"/>
  <c r="DR321" i="1"/>
  <c r="DR317" i="1"/>
  <c r="DR334" i="1"/>
  <c r="DR318" i="1"/>
  <c r="DR313" i="1"/>
  <c r="DR310" i="1"/>
  <c r="DR309" i="1"/>
  <c r="DR306" i="1"/>
  <c r="DR330" i="1"/>
  <c r="DR314" i="1"/>
  <c r="DP306" i="1"/>
  <c r="DR305" i="1"/>
  <c r="DR342" i="1"/>
  <c r="DR326" i="1"/>
  <c r="DP305" i="1"/>
  <c r="DO344" i="1"/>
  <c r="DO343" i="1"/>
  <c r="DO358" i="1"/>
  <c r="DO357" i="1"/>
  <c r="DQ296" i="1"/>
  <c r="DQ300" i="1"/>
  <c r="DQ304" i="1"/>
  <c r="DQ323" i="1"/>
  <c r="DP346" i="1"/>
  <c r="DP348" i="1"/>
  <c r="DO362" i="1"/>
  <c r="DO361" i="1"/>
  <c r="DP391" i="1"/>
  <c r="DP390" i="1"/>
  <c r="DQ433" i="1"/>
  <c r="DQ429" i="1"/>
  <c r="DQ425" i="1"/>
  <c r="DQ421" i="1"/>
  <c r="DQ432" i="1"/>
  <c r="DQ428" i="1"/>
  <c r="DQ424" i="1"/>
  <c r="DQ420" i="1"/>
  <c r="DQ416" i="1"/>
  <c r="DQ412" i="1"/>
  <c r="DQ408" i="1"/>
  <c r="DQ404" i="1"/>
  <c r="DQ400" i="1"/>
  <c r="DO397" i="1"/>
  <c r="DQ396" i="1"/>
  <c r="DQ417" i="1"/>
  <c r="DQ413" i="1"/>
  <c r="DQ409" i="1"/>
  <c r="DQ405" i="1"/>
  <c r="DQ401" i="1"/>
  <c r="DQ397" i="1"/>
  <c r="DO396" i="1"/>
  <c r="DO417" i="1"/>
  <c r="DO416" i="1"/>
  <c r="DQ340" i="1"/>
  <c r="DQ336" i="1"/>
  <c r="DQ332" i="1"/>
  <c r="DQ328" i="1"/>
  <c r="DQ324" i="1"/>
  <c r="DQ320" i="1"/>
  <c r="DQ316" i="1"/>
  <c r="DQ312" i="1"/>
  <c r="DQ308" i="1"/>
  <c r="DP310" i="1"/>
  <c r="DP314" i="1"/>
  <c r="DP313" i="1"/>
  <c r="DP326" i="1"/>
  <c r="DP325" i="1"/>
  <c r="DQ327" i="1"/>
  <c r="DP342" i="1"/>
  <c r="DP341" i="1"/>
  <c r="DO350" i="1"/>
  <c r="DO349" i="1"/>
  <c r="DO366" i="1"/>
  <c r="DO365" i="1"/>
  <c r="DP395" i="1"/>
  <c r="DP394" i="1"/>
  <c r="DO401" i="1"/>
  <c r="DO400" i="1"/>
  <c r="DO413" i="1"/>
  <c r="DO412" i="1"/>
  <c r="DO425" i="1"/>
  <c r="DO424" i="1"/>
  <c r="DO303" i="1"/>
  <c r="DO307" i="1"/>
  <c r="DO311" i="1"/>
  <c r="DQ315" i="1"/>
  <c r="DO319" i="1"/>
  <c r="DQ331" i="1"/>
  <c r="DO335" i="1"/>
  <c r="DO354" i="1"/>
  <c r="DO353" i="1"/>
  <c r="DP363" i="1"/>
  <c r="DO370" i="1"/>
  <c r="DO369" i="1"/>
  <c r="DM375" i="1"/>
  <c r="DQ380" i="1" s="1"/>
  <c r="DM379" i="1"/>
  <c r="DO389" i="1"/>
  <c r="DO388" i="1"/>
  <c r="DR435" i="1"/>
  <c r="DR431" i="1"/>
  <c r="DR427" i="1"/>
  <c r="DR423" i="1"/>
  <c r="DR419" i="1"/>
  <c r="DR415" i="1"/>
  <c r="DR411" i="1"/>
  <c r="DR407" i="1"/>
  <c r="DR403" i="1"/>
  <c r="DR422" i="1"/>
  <c r="DR414" i="1"/>
  <c r="DR410" i="1"/>
  <c r="DR406" i="1"/>
  <c r="DR399" i="1"/>
  <c r="DR434" i="1"/>
  <c r="DR418" i="1"/>
  <c r="DR402" i="1"/>
  <c r="DP399" i="1"/>
  <c r="DR398" i="1"/>
  <c r="DR430" i="1"/>
  <c r="DP398" i="1"/>
  <c r="DO409" i="1"/>
  <c r="DO408" i="1"/>
  <c r="DN386" i="1"/>
  <c r="DP419" i="1"/>
  <c r="DO429" i="1"/>
  <c r="DO428" i="1"/>
  <c r="DP435" i="1"/>
  <c r="BK5" i="3"/>
  <c r="BK7" i="3"/>
  <c r="BK9" i="3"/>
  <c r="BK11" i="3"/>
  <c r="BK13" i="3"/>
  <c r="BK15" i="3"/>
  <c r="BK17" i="3"/>
  <c r="BK19" i="3"/>
  <c r="BK21" i="3"/>
  <c r="BK23" i="3"/>
  <c r="BK25" i="3"/>
  <c r="BK27" i="3"/>
  <c r="BK29" i="3"/>
  <c r="BK31" i="3"/>
  <c r="BK33" i="3"/>
  <c r="BK35" i="3"/>
  <c r="BK37" i="3"/>
  <c r="BK39" i="3"/>
  <c r="BK41" i="3"/>
  <c r="BK43" i="3"/>
  <c r="BK45" i="3"/>
  <c r="BK47" i="3"/>
  <c r="BK49" i="3"/>
  <c r="BK51" i="3"/>
  <c r="BK53" i="3"/>
  <c r="BK55" i="3"/>
  <c r="BK57" i="3"/>
  <c r="BK59" i="3"/>
  <c r="BK61" i="3"/>
  <c r="BK63" i="3"/>
  <c r="DO345" i="1"/>
  <c r="DP406" i="1"/>
  <c r="DP410" i="1"/>
  <c r="DP414" i="1"/>
  <c r="DP423" i="1"/>
  <c r="DO433" i="1"/>
  <c r="DO432" i="1"/>
  <c r="BK86" i="3"/>
  <c r="BK88" i="3"/>
  <c r="BK90" i="3"/>
  <c r="DO421" i="1"/>
  <c r="DO420" i="1"/>
  <c r="DP427" i="1"/>
  <c r="AY70" i="9"/>
  <c r="AW16" i="9"/>
  <c r="AX16" i="9" s="1"/>
  <c r="AY90" i="9"/>
  <c r="DQ381" i="1" l="1"/>
  <c r="AY13" i="9"/>
  <c r="DQ353" i="1"/>
  <c r="DQ369" i="1"/>
  <c r="AY21" i="9"/>
  <c r="DT105" i="1"/>
  <c r="DT169" i="1"/>
  <c r="DT262" i="1"/>
  <c r="DT85" i="1"/>
  <c r="DT89" i="1"/>
  <c r="DT97" i="1"/>
  <c r="DT9" i="1"/>
  <c r="DT17" i="1"/>
  <c r="DT25" i="1"/>
  <c r="DT33" i="1"/>
  <c r="DT41" i="1"/>
  <c r="DT49" i="1"/>
  <c r="DT57" i="1"/>
  <c r="DT121" i="1"/>
  <c r="DT129" i="1"/>
  <c r="DT137" i="1"/>
  <c r="DT145" i="1"/>
  <c r="DT153" i="1"/>
  <c r="DT166" i="1"/>
  <c r="DR395" i="1"/>
  <c r="DR391" i="1"/>
  <c r="DR394" i="1"/>
  <c r="DR372" i="1"/>
  <c r="DR368" i="1"/>
  <c r="DR356" i="1"/>
  <c r="DR352" i="1"/>
  <c r="DR367" i="1"/>
  <c r="DR363" i="1"/>
  <c r="DR351" i="1"/>
  <c r="DP387" i="1"/>
  <c r="DP386" i="1"/>
  <c r="DS127" i="1"/>
  <c r="DS232" i="1"/>
  <c r="DS3" i="1"/>
  <c r="DS19" i="1"/>
  <c r="DS35" i="1"/>
  <c r="DS51" i="1"/>
  <c r="DS180" i="1"/>
  <c r="DS424" i="1"/>
  <c r="DS400" i="1"/>
  <c r="DS392" i="1"/>
  <c r="DS381" i="1"/>
  <c r="DS336" i="1"/>
  <c r="DS320" i="1"/>
  <c r="DS376" i="1"/>
  <c r="DS331" i="1"/>
  <c r="DS315" i="1"/>
  <c r="DS416" i="1"/>
  <c r="DS379" i="1"/>
  <c r="DS362" i="1"/>
  <c r="DS417" i="1"/>
  <c r="DS405" i="1"/>
  <c r="DS304" i="1"/>
  <c r="DS288" i="1"/>
  <c r="DS272" i="1"/>
  <c r="DS256" i="1"/>
  <c r="DS373" i="1"/>
  <c r="DS295" i="1"/>
  <c r="DS279" i="1"/>
  <c r="DS263" i="1"/>
  <c r="DS247" i="1"/>
  <c r="DS231" i="1"/>
  <c r="DS215" i="1"/>
  <c r="DS199" i="1"/>
  <c r="DS183" i="1"/>
  <c r="DS167" i="1"/>
  <c r="DS308" i="1"/>
  <c r="DS144" i="1"/>
  <c r="DS128" i="1"/>
  <c r="DS112" i="1"/>
  <c r="DS96" i="1"/>
  <c r="DS80" i="1"/>
  <c r="DS64" i="1"/>
  <c r="DS151" i="1"/>
  <c r="DS135" i="1"/>
  <c r="DS353" i="1"/>
  <c r="DS168" i="1"/>
  <c r="DS216" i="1"/>
  <c r="DS369" i="1"/>
  <c r="DS15" i="1"/>
  <c r="DS31" i="1"/>
  <c r="DS47" i="1"/>
  <c r="DS420" i="1"/>
  <c r="DS397" i="1"/>
  <c r="DS389" i="1"/>
  <c r="DS377" i="1"/>
  <c r="DS332" i="1"/>
  <c r="DS316" i="1"/>
  <c r="DS343" i="1"/>
  <c r="DS327" i="1"/>
  <c r="DS311" i="1"/>
  <c r="DS412" i="1"/>
  <c r="DS375" i="1"/>
  <c r="DS358" i="1"/>
  <c r="DS365" i="1"/>
  <c r="DS378" i="1"/>
  <c r="DS300" i="1"/>
  <c r="DS284" i="1"/>
  <c r="DS268" i="1"/>
  <c r="DS252" i="1"/>
  <c r="DS357" i="1"/>
  <c r="DS291" i="1"/>
  <c r="DS275" i="1"/>
  <c r="DS259" i="1"/>
  <c r="DS243" i="1"/>
  <c r="DS227" i="1"/>
  <c r="DS211" i="1"/>
  <c r="DS195" i="1"/>
  <c r="DS179" i="1"/>
  <c r="DS163" i="1"/>
  <c r="DS156" i="1"/>
  <c r="DS140" i="1"/>
  <c r="DS124" i="1"/>
  <c r="DS108" i="1"/>
  <c r="DS92" i="1"/>
  <c r="DS76" i="1"/>
  <c r="DS60" i="1"/>
  <c r="DS147" i="1"/>
  <c r="DS131" i="1"/>
  <c r="DS200" i="1"/>
  <c r="DS11" i="1"/>
  <c r="DS27" i="1"/>
  <c r="DS43" i="1"/>
  <c r="DS59" i="1"/>
  <c r="DS63" i="1"/>
  <c r="DS67" i="1"/>
  <c r="DS71" i="1"/>
  <c r="DS75" i="1"/>
  <c r="DS79" i="1"/>
  <c r="DS172" i="1"/>
  <c r="DS212" i="1"/>
  <c r="DS244" i="1"/>
  <c r="DS432" i="1"/>
  <c r="DS429" i="1"/>
  <c r="DS396" i="1"/>
  <c r="DS388" i="1"/>
  <c r="DS344" i="1"/>
  <c r="DS328" i="1"/>
  <c r="DS425" i="1"/>
  <c r="DS339" i="1"/>
  <c r="DS323" i="1"/>
  <c r="DS307" i="1"/>
  <c r="DS408" i="1"/>
  <c r="DS370" i="1"/>
  <c r="DS354" i="1"/>
  <c r="DS349" i="1"/>
  <c r="DS374" i="1"/>
  <c r="DS296" i="1"/>
  <c r="DS280" i="1"/>
  <c r="DS264" i="1"/>
  <c r="DS248" i="1"/>
  <c r="DS303" i="1"/>
  <c r="DS287" i="1"/>
  <c r="DS271" i="1"/>
  <c r="DS255" i="1"/>
  <c r="DS239" i="1"/>
  <c r="DS223" i="1"/>
  <c r="DS207" i="1"/>
  <c r="DS191" i="1"/>
  <c r="DS175" i="1"/>
  <c r="DS159" i="1"/>
  <c r="DS152" i="1"/>
  <c r="DS136" i="1"/>
  <c r="DS120" i="1"/>
  <c r="DS104" i="1"/>
  <c r="DS88" i="1"/>
  <c r="DS72" i="1"/>
  <c r="DS184" i="1"/>
  <c r="DS7" i="1"/>
  <c r="DS23" i="1"/>
  <c r="DS39" i="1"/>
  <c r="DS55" i="1"/>
  <c r="DS196" i="1"/>
  <c r="DS228" i="1"/>
  <c r="DS428" i="1"/>
  <c r="DS401" i="1"/>
  <c r="DS393" i="1"/>
  <c r="DS382" i="1"/>
  <c r="DS340" i="1"/>
  <c r="DS324" i="1"/>
  <c r="DS380" i="1"/>
  <c r="DS335" i="1"/>
  <c r="DS319" i="1"/>
  <c r="DS421" i="1"/>
  <c r="DS404" i="1"/>
  <c r="DS366" i="1"/>
  <c r="DS350" i="1"/>
  <c r="DS433" i="1"/>
  <c r="DS361" i="1"/>
  <c r="DS292" i="1"/>
  <c r="DS276" i="1"/>
  <c r="DS260" i="1"/>
  <c r="DS409" i="1"/>
  <c r="DS299" i="1"/>
  <c r="DS283" i="1"/>
  <c r="DS267" i="1"/>
  <c r="DS251" i="1"/>
  <c r="DS235" i="1"/>
  <c r="DS219" i="1"/>
  <c r="DS203" i="1"/>
  <c r="DS187" i="1"/>
  <c r="DS171" i="1"/>
  <c r="DS413" i="1"/>
  <c r="DS148" i="1"/>
  <c r="DS132" i="1"/>
  <c r="DS116" i="1"/>
  <c r="DS100" i="1"/>
  <c r="DS84" i="1"/>
  <c r="DS68" i="1"/>
  <c r="DS155" i="1"/>
  <c r="DO376" i="1"/>
  <c r="DO382" i="1"/>
  <c r="DO375" i="1"/>
  <c r="DQ366" i="1"/>
  <c r="DQ358" i="1"/>
  <c r="DS204" i="1"/>
  <c r="DS44" i="1"/>
  <c r="DS20" i="1"/>
  <c r="DS91" i="1"/>
  <c r="DS123" i="1"/>
  <c r="DQ365" i="1"/>
  <c r="DQ376" i="1"/>
  <c r="DO380" i="1"/>
  <c r="DQ343" i="1"/>
  <c r="DS220" i="1"/>
  <c r="DS16" i="1"/>
  <c r="DS95" i="1"/>
  <c r="DQ374" i="1"/>
  <c r="DQ361" i="1"/>
  <c r="DQ345" i="1"/>
  <c r="DQ389" i="1"/>
  <c r="DR347" i="1"/>
  <c r="DP383" i="1"/>
  <c r="DP385" i="1"/>
  <c r="DR355" i="1"/>
  <c r="DR371" i="1"/>
  <c r="DR360" i="1"/>
  <c r="DR383" i="1"/>
  <c r="DR386" i="1"/>
  <c r="DR384" i="1"/>
  <c r="DO377" i="1"/>
  <c r="DO374" i="1"/>
  <c r="DQ362" i="1"/>
  <c r="DQ354" i="1"/>
  <c r="DT318" i="1"/>
  <c r="DS236" i="1"/>
  <c r="DS164" i="1"/>
  <c r="DT53" i="1"/>
  <c r="DT45" i="1"/>
  <c r="DT37" i="1"/>
  <c r="DT29" i="1"/>
  <c r="DT21" i="1"/>
  <c r="DT13" i="1"/>
  <c r="DT5" i="1"/>
  <c r="DT109" i="1"/>
  <c r="DS36" i="1"/>
  <c r="DS28" i="1"/>
  <c r="DS12" i="1"/>
  <c r="DQ375" i="1"/>
  <c r="DS192" i="1"/>
  <c r="DT162" i="1"/>
  <c r="DT117" i="1"/>
  <c r="DS83" i="1"/>
  <c r="DS99" i="1"/>
  <c r="DS115" i="1"/>
  <c r="DS139" i="1"/>
  <c r="DS32" i="1"/>
  <c r="DS224" i="1"/>
  <c r="DS40" i="1"/>
  <c r="DS4" i="1"/>
  <c r="DS107" i="1"/>
  <c r="DS312" i="1"/>
  <c r="DQ378" i="1"/>
  <c r="DQ349" i="1"/>
  <c r="DQ377" i="1"/>
  <c r="DO373" i="1"/>
  <c r="DO379" i="1"/>
  <c r="DQ393" i="1"/>
  <c r="DS56" i="1"/>
  <c r="DS240" i="1"/>
  <c r="DS176" i="1"/>
  <c r="DS52" i="1"/>
  <c r="DS345" i="1"/>
  <c r="DS111" i="1"/>
  <c r="DQ373" i="1"/>
  <c r="DQ357" i="1"/>
  <c r="DQ388" i="1"/>
  <c r="DQ382" i="1"/>
  <c r="DQ344" i="1"/>
  <c r="DT286" i="1"/>
  <c r="DT18" i="1"/>
  <c r="DT34" i="1"/>
  <c r="DT427" i="1"/>
  <c r="DT411" i="1"/>
  <c r="DT395" i="1"/>
  <c r="DT434" i="1"/>
  <c r="DT418" i="1"/>
  <c r="DT402" i="1"/>
  <c r="DT372" i="1"/>
  <c r="DT356" i="1"/>
  <c r="DT371" i="1"/>
  <c r="DT355" i="1"/>
  <c r="DT386" i="1"/>
  <c r="DT325" i="1"/>
  <c r="DT297" i="1"/>
  <c r="DT281" i="1"/>
  <c r="DT265" i="1"/>
  <c r="DT249" i="1"/>
  <c r="DT233" i="1"/>
  <c r="DT217" i="1"/>
  <c r="DT201" i="1"/>
  <c r="DT185" i="1"/>
  <c r="DT337" i="1"/>
  <c r="DT333" i="1"/>
  <c r="DT298" i="1"/>
  <c r="DT334" i="1"/>
  <c r="DT254" i="1"/>
  <c r="DT234" i="1"/>
  <c r="DT218" i="1"/>
  <c r="DT202" i="1"/>
  <c r="DT186" i="1"/>
  <c r="DT306" i="1"/>
  <c r="DT154" i="1"/>
  <c r="DT138" i="1"/>
  <c r="DT122" i="1"/>
  <c r="DT30" i="1"/>
  <c r="DT50" i="1"/>
  <c r="DT61" i="1"/>
  <c r="DT65" i="1"/>
  <c r="DT69" i="1"/>
  <c r="DT73" i="1"/>
  <c r="DT77" i="1"/>
  <c r="DT81" i="1"/>
  <c r="DT94" i="1"/>
  <c r="DT110" i="1"/>
  <c r="DR385" i="1"/>
  <c r="DT22" i="1"/>
  <c r="DT42" i="1"/>
  <c r="DT423" i="1"/>
  <c r="DT407" i="1"/>
  <c r="DT391" i="1"/>
  <c r="DT430" i="1"/>
  <c r="DT414" i="1"/>
  <c r="DT398" i="1"/>
  <c r="DT368" i="1"/>
  <c r="DT352" i="1"/>
  <c r="DT367" i="1"/>
  <c r="DT351" i="1"/>
  <c r="DT346" i="1"/>
  <c r="DT314" i="1"/>
  <c r="DT293" i="1"/>
  <c r="DT277" i="1"/>
  <c r="DT261" i="1"/>
  <c r="DT245" i="1"/>
  <c r="DT229" i="1"/>
  <c r="DT213" i="1"/>
  <c r="DT197" i="1"/>
  <c r="DT181" i="1"/>
  <c r="DT326" i="1"/>
  <c r="DT322" i="1"/>
  <c r="DT290" i="1"/>
  <c r="DT309" i="1"/>
  <c r="DT246" i="1"/>
  <c r="DT230" i="1"/>
  <c r="DT214" i="1"/>
  <c r="DT198" i="1"/>
  <c r="DT182" i="1"/>
  <c r="DT282" i="1"/>
  <c r="DT150" i="1"/>
  <c r="DT134" i="1"/>
  <c r="DT10" i="1"/>
  <c r="DT62" i="1"/>
  <c r="DT66" i="1"/>
  <c r="DT70" i="1"/>
  <c r="DT74" i="1"/>
  <c r="DT78" i="1"/>
  <c r="DT82" i="1"/>
  <c r="DT98" i="1"/>
  <c r="DT114" i="1"/>
  <c r="DT14" i="1"/>
  <c r="DT26" i="1"/>
  <c r="DT46" i="1"/>
  <c r="DT161" i="1"/>
  <c r="DT170" i="1"/>
  <c r="DT435" i="1"/>
  <c r="DT419" i="1"/>
  <c r="DT403" i="1"/>
  <c r="DT387" i="1"/>
  <c r="DT426" i="1"/>
  <c r="DT410" i="1"/>
  <c r="DT394" i="1"/>
  <c r="DT364" i="1"/>
  <c r="DT348" i="1"/>
  <c r="DT363" i="1"/>
  <c r="DT347" i="1"/>
  <c r="DT341" i="1"/>
  <c r="DT305" i="1"/>
  <c r="DT289" i="1"/>
  <c r="DT273" i="1"/>
  <c r="DT257" i="1"/>
  <c r="DT241" i="1"/>
  <c r="DT225" i="1"/>
  <c r="DT209" i="1"/>
  <c r="DT193" i="1"/>
  <c r="DT177" i="1"/>
  <c r="DT321" i="1"/>
  <c r="DT317" i="1"/>
  <c r="DT274" i="1"/>
  <c r="DT294" i="1"/>
  <c r="DT242" i="1"/>
  <c r="DT226" i="1"/>
  <c r="DT210" i="1"/>
  <c r="DT194" i="1"/>
  <c r="DT178" i="1"/>
  <c r="DT266" i="1"/>
  <c r="DT146" i="1"/>
  <c r="DT130" i="1"/>
  <c r="DT58" i="1"/>
  <c r="DT86" i="1"/>
  <c r="DT102" i="1"/>
  <c r="DT118" i="1"/>
  <c r="DT6" i="1"/>
  <c r="DT54" i="1"/>
  <c r="DT431" i="1"/>
  <c r="DT415" i="1"/>
  <c r="DT399" i="1"/>
  <c r="DT383" i="1"/>
  <c r="DT422" i="1"/>
  <c r="DT406" i="1"/>
  <c r="DT390" i="1"/>
  <c r="DT360" i="1"/>
  <c r="DT384" i="1"/>
  <c r="DT359" i="1"/>
  <c r="DT385" i="1"/>
  <c r="DT330" i="1"/>
  <c r="DT301" i="1"/>
  <c r="DT285" i="1"/>
  <c r="DT269" i="1"/>
  <c r="DT253" i="1"/>
  <c r="DT237" i="1"/>
  <c r="DT221" i="1"/>
  <c r="DT205" i="1"/>
  <c r="DT189" i="1"/>
  <c r="DT342" i="1"/>
  <c r="DT338" i="1"/>
  <c r="DT329" i="1"/>
  <c r="DT250" i="1"/>
  <c r="DT278" i="1"/>
  <c r="DT238" i="1"/>
  <c r="DT222" i="1"/>
  <c r="DT206" i="1"/>
  <c r="DT190" i="1"/>
  <c r="DT313" i="1"/>
  <c r="DT258" i="1"/>
  <c r="DT142" i="1"/>
  <c r="DT126" i="1"/>
  <c r="DT38" i="1"/>
  <c r="DT90" i="1"/>
  <c r="DT106" i="1"/>
  <c r="DT158" i="1"/>
  <c r="DT165" i="1"/>
  <c r="DT174" i="1"/>
  <c r="DR346" i="1"/>
  <c r="DP384" i="1"/>
  <c r="DR359" i="1"/>
  <c r="DR348" i="1"/>
  <c r="DR364" i="1"/>
  <c r="DR390" i="1"/>
  <c r="DR387" i="1"/>
  <c r="DQ379" i="1"/>
  <c r="DO381" i="1"/>
  <c r="DO378" i="1"/>
  <c r="DQ350" i="1"/>
  <c r="DQ370" i="1"/>
  <c r="DT302" i="1"/>
  <c r="DS188" i="1"/>
  <c r="DT173" i="1"/>
  <c r="DT157" i="1"/>
  <c r="DT149" i="1"/>
  <c r="DT141" i="1"/>
  <c r="DT133" i="1"/>
  <c r="DT125" i="1"/>
  <c r="DT101" i="1"/>
  <c r="DS48" i="1"/>
  <c r="DS8" i="1"/>
  <c r="DT310" i="1"/>
  <c r="DT270" i="1"/>
  <c r="DS208" i="1"/>
  <c r="DS160" i="1"/>
  <c r="DT113" i="1"/>
  <c r="DT93" i="1"/>
  <c r="DS24" i="1"/>
  <c r="DS87" i="1"/>
  <c r="DS103" i="1"/>
  <c r="DS119" i="1"/>
  <c r="DS143" i="1"/>
</calcChain>
</file>

<file path=xl/sharedStrings.xml><?xml version="1.0" encoding="utf-8"?>
<sst xmlns="http://schemas.openxmlformats.org/spreadsheetml/2006/main" count="19588" uniqueCount="1501">
  <si>
    <t>SEGUIMIENTO COMITÉ TÉCNICO INTERINSTITUCIONAL DE EDUCACIÓN AMBIENTAL - CIDEA</t>
  </si>
  <si>
    <t>EVALUACIÓN COMITÉ TÉCNICO INTERINSTITUCIONAL DE EDUCACIÓN AMBIENTAL - CIDEA</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</si>
  <si>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</si>
  <si>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</si>
  <si>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</si>
  <si>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</si>
  <si>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</si>
  <si>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</si>
  <si>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</si>
  <si>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</si>
  <si>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</si>
  <si>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SECRETARIO TECNICO DEL CIDEA</t>
  </si>
  <si>
    <t>NÚMERO DE CONTACTO SECRETARIO TECNICO DEL CIDEA</t>
  </si>
  <si>
    <t>CORREO DE CONTACTO SECRETARIO TECNICO DEL CIDEA</t>
  </si>
  <si>
    <t>ACTO ADMINISTRATIVO/ACUERDO MUNICIPAL CREACIÓN CIDEA</t>
  </si>
  <si>
    <t>ACTO ADMINISTRATIVO/ACUERDO MUNICIPAL CONFORMACIÓN CIDEA ACTUALIZADO</t>
  </si>
  <si>
    <t>FECHA ACTA DE REUNIÓN DONDE EL CIDEA ACOGIÓ EL PTEA 2020-2023</t>
  </si>
  <si>
    <t>INTEGRANTE CIDEA / INVITADO</t>
  </si>
  <si>
    <t>ENTIDAD</t>
  </si>
  <si>
    <t>CARGO</t>
  </si>
  <si>
    <t>FECHA REUNIÓN CIDEA No. 1</t>
  </si>
  <si>
    <t>NOMBRE DEL REPRESENTANTE</t>
  </si>
  <si>
    <t>CORREO</t>
  </si>
  <si>
    <t>CONTACTO</t>
  </si>
  <si>
    <t>SOPORTES DE LA REUNIÓN</t>
  </si>
  <si>
    <t>MEDIO DE VERIFICACIÓN (LINK PLATAFORMA SIGAM)</t>
  </si>
  <si>
    <t>FECHA REUNIÓN CIDEA No. 2</t>
  </si>
  <si>
    <t>FECHA REUNIÓN CIDEA No. 3</t>
  </si>
  <si>
    <t>FECHA REUNIÓN CIDEA No. 4</t>
  </si>
  <si>
    <t>FECHA REUNIÓN CIDEA No. 5</t>
  </si>
  <si>
    <t>FECHA REUNIÓN CIDEA No. 6</t>
  </si>
  <si>
    <t>FECHA REUNIÓN CIDEA No. 7</t>
  </si>
  <si>
    <t>FECHA REUNIÓN CIDEA No. 8</t>
  </si>
  <si>
    <t>FECHA REUNIÓN CIDEA No. 9</t>
  </si>
  <si>
    <t>FECHA REUNIÓN CIDEA No. 10</t>
  </si>
  <si>
    <t>FECHA REUNIÓN CIDEA No. 11</t>
  </si>
  <si>
    <t>FECHA REUNIÓN CIDEA No. 12</t>
  </si>
  <si>
    <t>TOTAL REUNIONES CIDEA</t>
  </si>
  <si>
    <t>PARTICIPACIÓN TOTAL INTEGRANTES E INVITADOS EN REUNIONES CIDEA</t>
  </si>
  <si>
    <t>% PARTICIPACIÓN INTEGRANTES CIDEA</t>
  </si>
  <si>
    <t>% PARTICIPACIÓN INVITADOS PERMANENTES CIDEA</t>
  </si>
  <si>
    <t>PROMEDIO % DE PARTICIPACIÓN INTEGRANTES CIDEA NIVEL MUNICIPAL</t>
  </si>
  <si>
    <t>PROMEDIO % DE PARTICIPACIÓN INVITADOS PERMANENTES CIDEA NIVEL MUNICIPAL</t>
  </si>
  <si>
    <t>PROMEDIO % DE PARTICIPACIÓN INTEGRANTES CIDEA NIVEL REGIONAL</t>
  </si>
  <si>
    <t>PROMEDIO % DE PARTICIPACIÓN INVITADOS PERMANENTES CIDEA NIVEL REGIONAL</t>
  </si>
  <si>
    <t>PROMEDIO % DE PARTICIPACIÓN INTEGRANTES CIDEA JURISDICCIÓN CAR</t>
  </si>
  <si>
    <t>PROMEDIO % DE PARTICIPACIÓN INVITADOS PERMANENTES CIDEA JURISDICCIÓN CAR</t>
  </si>
  <si>
    <t>Cundinamarca</t>
  </si>
  <si>
    <t>Almeidas y municipio de Guatavita</t>
  </si>
  <si>
    <t>Chocontá</t>
  </si>
  <si>
    <t>Integrante</t>
  </si>
  <si>
    <t>Invitado Permanente</t>
  </si>
  <si>
    <t>Guatativa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</si>
  <si>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</si>
  <si>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</si>
  <si>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</si>
  <si>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</si>
  <si>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</si>
  <si>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</si>
  <si>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</si>
  <si>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</si>
  <si>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</si>
  <si>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</si>
  <si>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</si>
  <si>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</si>
  <si>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</si>
  <si>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</si>
  <si>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</si>
  <si>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</si>
  <si>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</si>
  <si>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</si>
  <si>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</si>
  <si>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Bogotá- La calera</t>
  </si>
  <si>
    <t>Área Rural de Bogotá D.C</t>
  </si>
  <si>
    <t>Bogotá- La Calera</t>
  </si>
  <si>
    <t>La Calera</t>
  </si>
  <si>
    <t>Boyacá</t>
  </si>
  <si>
    <t>Chiquínquira</t>
  </si>
  <si>
    <t>Buenavista</t>
  </si>
  <si>
    <t>Caldas</t>
  </si>
  <si>
    <t>Chiquinquirá</t>
  </si>
  <si>
    <t>Ráquira</t>
  </si>
  <si>
    <t>Saboyá</t>
  </si>
  <si>
    <t>San Miguel de Sema</t>
  </si>
  <si>
    <t>Gualiva</t>
  </si>
  <si>
    <t>Albán</t>
  </si>
  <si>
    <t>La Peña</t>
  </si>
  <si>
    <t>La Vega</t>
  </si>
  <si>
    <t>Nimaima</t>
  </si>
  <si>
    <t>Nocaima</t>
  </si>
  <si>
    <t>QuebradaNegra</t>
  </si>
  <si>
    <t>San Francisco</t>
  </si>
  <si>
    <t>Sasaima</t>
  </si>
  <si>
    <t>Supatá</t>
  </si>
  <si>
    <t>Útica</t>
  </si>
  <si>
    <t>Vergara</t>
  </si>
  <si>
    <t>Villeta</t>
  </si>
  <si>
    <t>Magdalena Centro</t>
  </si>
  <si>
    <t>Beltran</t>
  </si>
  <si>
    <t>Bituima</t>
  </si>
  <si>
    <t>Chaguani</t>
  </si>
  <si>
    <t>Guayabal de Siquima</t>
  </si>
  <si>
    <t>Pulí</t>
  </si>
  <si>
    <t>San Juan de Rio seco</t>
  </si>
  <si>
    <t>Viani</t>
  </si>
  <si>
    <t>Rionegro</t>
  </si>
  <si>
    <t>El peñon</t>
  </si>
  <si>
    <t>La palma</t>
  </si>
  <si>
    <t>Pacho</t>
  </si>
  <si>
    <t>Paime</t>
  </si>
  <si>
    <t>San Cayetano</t>
  </si>
  <si>
    <t>Topaipi</t>
  </si>
  <si>
    <t>Villa Gómez</t>
  </si>
  <si>
    <t>Yacopi</t>
  </si>
  <si>
    <t>Sabana Centro</t>
  </si>
  <si>
    <t>Chía</t>
  </si>
  <si>
    <t>Cogüa</t>
  </si>
  <si>
    <t>Cota</t>
  </si>
  <si>
    <t>Gachancipá</t>
  </si>
  <si>
    <t>Nemocón</t>
  </si>
  <si>
    <t>Sopó</t>
  </si>
  <si>
    <t>Tabio</t>
  </si>
  <si>
    <t>Tenjo</t>
  </si>
  <si>
    <t>JHON ALEJANDRO OTÁLORA BOGOTÁ</t>
  </si>
  <si>
    <t>jotalorab@car.gov.co</t>
  </si>
  <si>
    <t>SANDRA VIVIANA BELTRÁN ALDANA</t>
  </si>
  <si>
    <t>sbeltrana@car.gov.co</t>
  </si>
  <si>
    <t>COSME RODRIGUEZ SAAVEDRA</t>
  </si>
  <si>
    <t>cideatenjo@gmail.com</t>
  </si>
  <si>
    <t>Tocancipá</t>
  </si>
  <si>
    <t>Zipaquira</t>
  </si>
  <si>
    <t>Cajicá</t>
  </si>
  <si>
    <t>Sabana Occidente</t>
  </si>
  <si>
    <t>Bojacá</t>
  </si>
  <si>
    <t>El Rosal</t>
  </si>
  <si>
    <t>Facatativá</t>
  </si>
  <si>
    <t>Funza</t>
  </si>
  <si>
    <t>Madrid</t>
  </si>
  <si>
    <t>Mosquera</t>
  </si>
  <si>
    <t>Subachoque</t>
  </si>
  <si>
    <t>Zipacón</t>
  </si>
  <si>
    <t>Soacha</t>
  </si>
  <si>
    <t>Sibate</t>
  </si>
  <si>
    <t>Sumapaz</t>
  </si>
  <si>
    <t>Arbelaez</t>
  </si>
  <si>
    <t>BYRON ARTURO ROSERO CANAMEJOY</t>
  </si>
  <si>
    <t>broseroc@car.gov.co</t>
  </si>
  <si>
    <t>SNEIDER CRISTOBAL VILLAMIL RAMÍREZ</t>
  </si>
  <si>
    <t>secretariadeagricultura@arbelaez-cundinamarca.gov.co</t>
  </si>
  <si>
    <t>Cabrera</t>
  </si>
  <si>
    <t>Fusagasugá</t>
  </si>
  <si>
    <t>Granada</t>
  </si>
  <si>
    <t>WILLIAM RODOLFO TORRES QUINTERO</t>
  </si>
  <si>
    <t>secretariadecompetitividad@granada-cundinamarca.gov.co</t>
  </si>
  <si>
    <t>Pandi</t>
  </si>
  <si>
    <t>Pasca</t>
  </si>
  <si>
    <t>San Bernardo</t>
  </si>
  <si>
    <t>Silvania</t>
  </si>
  <si>
    <t>DIEGO ALEXANDER BETANCOURT RAMOS</t>
  </si>
  <si>
    <t>umata@silvania-cundinamarca.gov.co</t>
  </si>
  <si>
    <t>Tibacuy</t>
  </si>
  <si>
    <t xml:space="preserve">Sumapaz </t>
  </si>
  <si>
    <t>Venecia</t>
  </si>
  <si>
    <t>Tequendama</t>
  </si>
  <si>
    <t>Anapoima</t>
  </si>
  <si>
    <t>Anolaima</t>
  </si>
  <si>
    <t>Apulo</t>
  </si>
  <si>
    <t>Cachipay</t>
  </si>
  <si>
    <t>DORA LILIA GAMBA LOZANO</t>
  </si>
  <si>
    <t>dgambal@car.gov.co</t>
  </si>
  <si>
    <t>DIANA ROJAS MONROY</t>
  </si>
  <si>
    <t>sadea@cachipay-cundinamarca.gov.co</t>
  </si>
  <si>
    <t>El Colegio</t>
  </si>
  <si>
    <t>SUSAM MONTILLA</t>
  </si>
  <si>
    <t>desarrolloagropecuario@elcolegio-cundinamarca.gov.co</t>
  </si>
  <si>
    <t>La Mesa</t>
  </si>
  <si>
    <t>PILAR VIVIANA CARDOSO CASALLAS</t>
  </si>
  <si>
    <t>desarrolloeconomico@lamesa-cundinamarca.gov.co</t>
  </si>
  <si>
    <t>Quipile</t>
  </si>
  <si>
    <t>INGRID CASTAÑEDA</t>
  </si>
  <si>
    <t>serviciospublicos@quipile-cundinamarca.gov.co</t>
  </si>
  <si>
    <t>San Antonio del Tequendama</t>
  </si>
  <si>
    <t>JAIR ARMANDO GONZALEZ ZAPATA</t>
  </si>
  <si>
    <t>sama@sanantoniodeltequendama-cundinamarca.gov.co</t>
  </si>
  <si>
    <t>Decreto No. 045 del 15/11/2006</t>
  </si>
  <si>
    <t>En proceso de Actualización</t>
  </si>
  <si>
    <t>Administracion Municipal</t>
  </si>
  <si>
    <t>Alcalde Municipal o su delegado.</t>
  </si>
  <si>
    <t>José Flaminio Vanegas</t>
  </si>
  <si>
    <t>Alcaldía Municipal</t>
  </si>
  <si>
    <t>Alcalde Municipal</t>
  </si>
  <si>
    <t>alcalde@sanantoniodeltequendama-cundinamarca.gov.co</t>
  </si>
  <si>
    <t>Registro Fotográfico, Acta y listado de asistencia</t>
  </si>
  <si>
    <t>http://sigam.car.gov.co/mod/forum/view.php?id=5990</t>
  </si>
  <si>
    <t>Jefe de la Oficina de Servicios Publicos y un representante de las asociaciones de Acueductos</t>
  </si>
  <si>
    <t>El funcionario o asesor de la Administración que tenga a su cargo las labores de dirección de la secretaria de agricultura y Medio Ambiente</t>
  </si>
  <si>
    <t>El funcionario o asesor de la Administración que tenga a su cargo la dirección de instituciones educativas, un representante de docentes y un representante de los estudiantes.</t>
  </si>
  <si>
    <t>CAR CUNDINAMARCA</t>
  </si>
  <si>
    <t>Un representante de la Corporación Autonoma Regional de Cundinamarca - CAR</t>
  </si>
  <si>
    <t>Ministerio Público</t>
  </si>
  <si>
    <t>El Personero Municipal</t>
  </si>
  <si>
    <t>Gremios</t>
  </si>
  <si>
    <t>Un representante del Comité de Cafeteros y otro del comite de Ganaderos</t>
  </si>
  <si>
    <t>Institución Estatal</t>
  </si>
  <si>
    <t>Un representante de las Instituciones policiales</t>
  </si>
  <si>
    <t>Asociaciones</t>
  </si>
  <si>
    <t>Presidente de Asojuntas</t>
  </si>
  <si>
    <t>Un representante de los sectores productivos (porcicultura, ganaderia, Avicultura, Viveros, Aromaticas)</t>
  </si>
  <si>
    <t>Tena</t>
  </si>
  <si>
    <t>LUISA FERNANDA GAONA GARCÍA</t>
  </si>
  <si>
    <t>odama@tena-cundinamarca.gov.co</t>
  </si>
  <si>
    <t>Viotá</t>
  </si>
  <si>
    <t>PAOLA ANDREA MUÑOZ OBANDO</t>
  </si>
  <si>
    <t>coordinadormambienteviota@gmail.com</t>
  </si>
  <si>
    <t>Ubate</t>
  </si>
  <si>
    <t>Carmen de carupa</t>
  </si>
  <si>
    <t>Cucunubá</t>
  </si>
  <si>
    <t>Fúquene</t>
  </si>
  <si>
    <t>Guachetá</t>
  </si>
  <si>
    <t>Lenguazaque</t>
  </si>
  <si>
    <t>Simijaca</t>
  </si>
  <si>
    <t>Susa</t>
  </si>
  <si>
    <t>Sutatausa</t>
  </si>
  <si>
    <t>Tausa</t>
  </si>
  <si>
    <t>Ubaté</t>
  </si>
  <si>
    <t>SEGUIMIENTO Y EVALUACIÓN VIGENCIA 2020</t>
  </si>
  <si>
    <t>SEGUIMIENTO Y EVALUACIÓN VIGENCIA 2021</t>
  </si>
  <si>
    <t>SEGUIMIENTO Y EVALUACIÓN VIGENCIA 2022</t>
  </si>
  <si>
    <t>SEGUIMIENTO Y EVALUACIÓN VIGENCIA 2023</t>
  </si>
  <si>
    <r>
      <rPr>
        <b/>
        <sz val="12"/>
        <color theme="0"/>
        <rFont val="Arial"/>
        <family val="2"/>
      </rPr>
      <t xml:space="preserve">% DE AVANCE DEL PROGRAMA NO.1 DEL PTEA PARA EL CUATRIENIO 
2020-2023
</t>
    </r>
    <r>
      <rPr>
        <b/>
        <sz val="9"/>
        <color theme="0"/>
        <rFont val="Arial"/>
        <family val="2"/>
      </rPr>
      <t>(Metas Desarrolladas/Metas Proyectadas)*100</t>
    </r>
  </si>
  <si>
    <r>
      <rPr>
        <b/>
        <sz val="12"/>
        <color theme="0"/>
        <rFont val="Arial"/>
        <family val="2"/>
      </rPr>
      <t xml:space="preserve">% DE AVANCE DEL PTEA PARA EL CUATRIENIO
2020-2023
</t>
    </r>
    <r>
      <rPr>
        <b/>
        <sz val="9"/>
        <color theme="0"/>
        <rFont val="Arial"/>
        <family val="2"/>
      </rPr>
      <t>(% DE AVANCE DE LOS PROGRAMAS/NÚMERO TOTAL DE PROGRAMAS FORMULADOS)*100</t>
    </r>
  </si>
  <si>
    <t>SEGUIMIENTO IMPLEMENTACIÓN PTEA</t>
  </si>
  <si>
    <t>EVALUACIÓN IMPLEMENTACIÓN PTEA</t>
  </si>
  <si>
    <r>
      <rPr>
        <b/>
        <sz val="12"/>
        <color theme="1"/>
        <rFont val="Arial"/>
        <family val="2"/>
      </rPr>
      <t xml:space="preserve">ACTORES SOCIALES IDENTIFICADOS PARA PARTICIPAR EN LA ACTIVIDAD
</t>
    </r>
    <r>
      <rPr>
        <sz val="12"/>
        <color theme="1"/>
        <rFont val="Arial"/>
        <family val="2"/>
      </rPr>
      <t>(DESCRIPCIÓN)</t>
    </r>
  </si>
  <si>
    <r>
      <rPr>
        <b/>
        <sz val="12"/>
        <color theme="1"/>
        <rFont val="Arial"/>
        <family val="2"/>
      </rPr>
      <t xml:space="preserve">CANTIDAD DE ACTORES SOCIALES IDENTIFICADOS PARA PARTICIPAR EN LA </t>
    </r>
    <r>
      <rPr>
        <sz val="12"/>
        <color theme="1"/>
        <rFont val="Arial"/>
        <family val="2"/>
      </rPr>
      <t>ACTIVIDAD
(NÚMERO)</t>
    </r>
  </si>
  <si>
    <t>DESCRIPCIÓN DE LA ACTIVIDAD DESARROLLADA</t>
  </si>
  <si>
    <t>ACTORES SOCIALES PARTICIPANTES
(DESCRIPCIÓN)</t>
  </si>
  <si>
    <t>CANTIDAD DE ACTORES SOCIALES PARTICIPANTES
(NÚMERO)</t>
  </si>
  <si>
    <t>CUMPLIMIENTO DE LA META SEGÚN EL INDICADOR DE GESTIÓN</t>
  </si>
  <si>
    <t>ENTIDADES PARTICIPANTES</t>
  </si>
  <si>
    <t>MATERIAL O INCENTIVOS UTILIZADOS</t>
  </si>
  <si>
    <t>LOCALIZACIÓN DE LA ACTIVIDAD O INDICAR EL MEDIO VIRTUAL UTILIZADO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</si>
  <si>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videográfico) </t>
    </r>
  </si>
  <si>
    <t>COSTO TOTAL DE LA ACTIVIDAD
($)</t>
  </si>
  <si>
    <r>
      <rPr>
        <b/>
        <sz val="12"/>
        <color theme="1"/>
        <rFont val="Arial"/>
        <family val="2"/>
      </rPr>
      <t xml:space="preserve">% DE PARTICIPACIÓN DE  ACTORES EN LA ACTIVIDAD
</t>
    </r>
    <r>
      <rPr>
        <sz val="12"/>
        <color theme="1"/>
        <rFont val="Arial"/>
        <family val="2"/>
      </rPr>
      <t>(CANTIDAD DE ACTORES PARTICIPANTES/ CANTIDAD DE ACTORES IDENTIFICADOS PARA PARTICIPAR EN LA ACTIVIDAD)*100</t>
    </r>
  </si>
  <si>
    <r>
      <rPr>
        <b/>
        <sz val="12"/>
        <color theme="1"/>
        <rFont val="Arial"/>
        <family val="2"/>
      </rPr>
      <t xml:space="preserve">% VARIACIÓN DE COSTO TOTAL DE LA ACTIVIDAD
</t>
    </r>
    <r>
      <rPr>
        <sz val="12"/>
        <color theme="1"/>
        <rFont val="Arial"/>
        <family val="2"/>
      </rPr>
      <t>(COSTO TOTAL DE LA ACTIVIDAD/COSTO ESTIMADO ANUAL)*100</t>
    </r>
  </si>
  <si>
    <r>
      <rPr>
        <b/>
        <sz val="12"/>
        <color theme="1"/>
        <rFont val="Arial"/>
        <family val="2"/>
      </rPr>
      <t xml:space="preserve">% AVANCE DEL CUMPLIMIENTO DE LA META
</t>
    </r>
    <r>
      <rPr>
        <sz val="12"/>
        <color theme="1"/>
        <rFont val="Arial"/>
        <family val="2"/>
      </rPr>
      <t>(META DESARROLLADA/META PROYECTADA)*100</t>
    </r>
  </si>
  <si>
    <r>
      <rPr>
        <b/>
        <sz val="12"/>
        <color theme="1"/>
        <rFont val="Arial"/>
        <family val="2"/>
      </rPr>
      <t xml:space="preserve">% DE AVANCE DEL INDICADOR DE GESTIÓN DEL PROGRAMA NO. 1 DEL PTEA AÑO 2020
</t>
    </r>
    <r>
      <rPr>
        <sz val="12"/>
        <color theme="1"/>
        <rFont val="Arial"/>
        <family val="2"/>
      </rPr>
      <t>(METAS DESARROLLADAS/TOTAL METAS PROYECTADAS)*100</t>
    </r>
  </si>
  <si>
    <t>ACTORES SOCIALES IDENTIFICADOS PARA PARTICIPAR EN LA ACTIVIDAD
(DESCRIPCIÓN)</t>
  </si>
  <si>
    <t>CANTIDAD DE ACTORES SOCIALES IDENTIFICADOS PARA PARTICIPAR EN LA ACTIVIDAD
(NÚMERO)</t>
  </si>
  <si>
    <t xml:space="preserve">SOPORTES DE VERIFICACIÓN
(Actas, Informes de Actividades, Listados de Asistencia, Registro Fotográfico o videográfico) </t>
  </si>
  <si>
    <r>
      <rPr>
        <b/>
        <sz val="12"/>
        <color theme="1"/>
        <rFont val="Arial"/>
        <family val="2"/>
      </rPr>
      <t xml:space="preserve">% DE PARTICIPACIÓN DE  ACTORES EN LA ACTIVIDAD
</t>
    </r>
    <r>
      <rPr>
        <sz val="12"/>
        <color theme="1"/>
        <rFont val="Arial"/>
        <family val="2"/>
      </rPr>
      <t>(CANTIDAD DE ACTORES PARTICIPANTES/ CANTIDAD DE ACTORES IDENTIFICADOS PARA PARTICIPAR EN LA ACTIVIDAD)*100</t>
    </r>
  </si>
  <si>
    <r>
      <rPr>
        <b/>
        <sz val="12"/>
        <color theme="1"/>
        <rFont val="Arial"/>
        <family val="2"/>
      </rPr>
      <t xml:space="preserve">% VARIACIÓN DE COSTO TOTAL DE LA ACTIVIDAD
</t>
    </r>
    <r>
      <rPr>
        <sz val="12"/>
        <color theme="1"/>
        <rFont val="Arial"/>
        <family val="2"/>
      </rPr>
      <t>(COSTO TOTAL DE LA ACTIVIDAD/COSTO ESTIMADO ANUAL)*100</t>
    </r>
  </si>
  <si>
    <r>
      <rPr>
        <b/>
        <sz val="12"/>
        <color theme="1"/>
        <rFont val="Arial"/>
        <family val="2"/>
      </rPr>
      <t xml:space="preserve">% AVANCE DEL CUMPLIMIENTO DE LA META
</t>
    </r>
    <r>
      <rPr>
        <sz val="12"/>
        <color theme="1"/>
        <rFont val="Arial"/>
        <family val="2"/>
      </rPr>
      <t>(META DESARROLLADA/META PROYECTADA)*100</t>
    </r>
  </si>
  <si>
    <r>
      <rPr>
        <b/>
        <sz val="12"/>
        <color theme="1"/>
        <rFont val="Arial"/>
        <family val="2"/>
      </rPr>
      <t xml:space="preserve">% DE AVANCE DEL INDICADOR DE GESTIÓN DEL PROGRAMA NO.1 DEL PTEA AÑO 2021
</t>
    </r>
    <r>
      <rPr>
        <sz val="12"/>
        <color theme="1"/>
        <rFont val="Arial"/>
        <family val="2"/>
      </rPr>
      <t>(METAS DESARROLLADAS/TOTAL METAS PROYECTADAS)*100</t>
    </r>
  </si>
  <si>
    <r>
      <rPr>
        <b/>
        <sz val="12"/>
        <color theme="1"/>
        <rFont val="Arial"/>
        <family val="2"/>
      </rPr>
      <t xml:space="preserve">% DE PARTICIPACIÓN DE  ACTORES EN LA ACTIVIDAD
</t>
    </r>
    <r>
      <rPr>
        <sz val="12"/>
        <color theme="1"/>
        <rFont val="Arial"/>
        <family val="2"/>
      </rPr>
      <t>(CANTIDAD DE ACTORES PARTICIPANTES/ CANTIDAD DE ACTORES IDENTIFICADOS PARA PARTICIPAR EN LA ACTIVIDAD)*100</t>
    </r>
  </si>
  <si>
    <r>
      <rPr>
        <b/>
        <sz val="12"/>
        <color theme="1"/>
        <rFont val="Arial"/>
        <family val="2"/>
      </rPr>
      <t xml:space="preserve">% VARIACIÓN DE COSTO TOTAL DE LA ACTIVIDAD
</t>
    </r>
    <r>
      <rPr>
        <sz val="12"/>
        <color theme="1"/>
        <rFont val="Arial"/>
        <family val="2"/>
      </rPr>
      <t>(COSTO TOTAL DE LA ACTIVIDAD/COSTO ESTIMADO ANUAL)*100</t>
    </r>
  </si>
  <si>
    <r>
      <rPr>
        <b/>
        <sz val="12"/>
        <color theme="1"/>
        <rFont val="Arial"/>
        <family val="2"/>
      </rPr>
      <t xml:space="preserve">% AVANCE DEL CUMPLIMIENTO DE LA META
</t>
    </r>
    <r>
      <rPr>
        <sz val="12"/>
        <color theme="1"/>
        <rFont val="Arial"/>
        <family val="2"/>
      </rPr>
      <t>(META DESARROLLADA/META PROYECTADA)*100</t>
    </r>
  </si>
  <si>
    <r>
      <rPr>
        <b/>
        <sz val="12"/>
        <color theme="1"/>
        <rFont val="Arial"/>
        <family val="2"/>
      </rPr>
      <t xml:space="preserve">% DE AVANCE DEL INDICADOR DE GESTIÓN DEL PROGRAMA NO.1 DEL PTEA AÑO 2022
</t>
    </r>
    <r>
      <rPr>
        <sz val="12"/>
        <color theme="1"/>
        <rFont val="Arial"/>
        <family val="2"/>
      </rPr>
      <t>(METAS DESARROLLADAS/TOTAL METAS PROYECTADAS)*100</t>
    </r>
  </si>
  <si>
    <r>
      <rPr>
        <b/>
        <sz val="12"/>
        <color theme="1"/>
        <rFont val="Arial"/>
        <family val="2"/>
      </rPr>
      <t xml:space="preserve">% DE PARTICIPACIÓN DE  ACTORES EN LA ACTIVIDAD
</t>
    </r>
    <r>
      <rPr>
        <sz val="12"/>
        <color theme="1"/>
        <rFont val="Arial"/>
        <family val="2"/>
      </rPr>
      <t>(CANTIDAD DE ACTORES PARTICIPANTES/ CANTIDAD DE ACTORES IDENTIFICADOS PARA PARTICIPAR EN LA ACTIVIDAD)*100</t>
    </r>
  </si>
  <si>
    <r>
      <rPr>
        <b/>
        <sz val="12"/>
        <color theme="1"/>
        <rFont val="Arial"/>
        <family val="2"/>
      </rPr>
      <t xml:space="preserve">% VARIACIÓN DE COSTO TOTAL DE LA ACTIVIDAD
</t>
    </r>
    <r>
      <rPr>
        <sz val="12"/>
        <color theme="1"/>
        <rFont val="Arial"/>
        <family val="2"/>
      </rPr>
      <t>(COSTO TOTAL DE LA ACTIVIDAD/COSTO ESTIMADO ANUAL)*100</t>
    </r>
  </si>
  <si>
    <r>
      <rPr>
        <b/>
        <sz val="12"/>
        <color theme="1"/>
        <rFont val="Arial"/>
        <family val="2"/>
      </rPr>
      <t xml:space="preserve">% AVANCE DEL CUMPLIMIENTO DE LA META
</t>
    </r>
    <r>
      <rPr>
        <sz val="12"/>
        <color theme="1"/>
        <rFont val="Arial"/>
        <family val="2"/>
      </rPr>
      <t>(META DESARROLLADA/META PROYECTADA)*100</t>
    </r>
  </si>
  <si>
    <r>
      <rPr>
        <b/>
        <sz val="12"/>
        <color theme="1"/>
        <rFont val="Arial"/>
        <family val="2"/>
      </rPr>
      <t xml:space="preserve">% DE AVANCE DEL INDICADOR DE GESTIÓN DEL PROGRAMA NO.1 DEL PTEA AÑO 2023
</t>
    </r>
    <r>
      <rPr>
        <sz val="12"/>
        <color theme="1"/>
        <rFont val="Arial"/>
        <family val="2"/>
      </rPr>
      <t>(METAS DESARROLLADAS/TOTAL METAS PROYECTADAS)*100</t>
    </r>
  </si>
  <si>
    <t>INSTRUMENTO DE SEGUIMIENTO Y EVALUACIÓN PLANES TERRITORIALES DE EDUCACIÓN AMBIENTAL -PTEA DE LA JURISDICCIÓN CAR</t>
  </si>
  <si>
    <t>SEGUIMIENTO PLANES TERRITORIALES DE EDUCACIÓN AMBIENTAL -PTEA</t>
  </si>
  <si>
    <t>EVALUACIÓN PLANES TERRITORIALES DE EDUCACIÓN AMBIENTAL -PTEA VIGENCIA 2020</t>
  </si>
  <si>
    <t>EVALUACIÓN PLANES TERRITORIALES DE EDUCACIÓN AMBIENTAL -PTEA VIGENCIA 2021</t>
  </si>
  <si>
    <t>EVALUACIÓN PLANES TERRITORIALES DE EDUCACIÓN AMBIENTAL -PTEA VIGENCIA 2022</t>
  </si>
  <si>
    <t>EVALUACIÓN PLANES TERRITORIALES DE EDUCACIÓN AMBIENTAL -PTEA  VIGENCIA 2023</t>
  </si>
  <si>
    <t>% DE AVANCE DEL PTEA PARA EL CUATRIENIO
2020-2023
(% Avance de los Programas/Número Total de Programas Formulados)*100</t>
  </si>
  <si>
    <t>PRESUPUESTO ESTIMADO  
PTEA PARA EL CUATRIENIO
2020-2023</t>
  </si>
  <si>
    <t>VALOR EJECUTADO DEL PRESUPUESTO ESTIMADO
PTEA PARA EL CUATRIENIO
2020-2023</t>
  </si>
  <si>
    <r>
      <rPr>
        <b/>
        <sz val="12"/>
        <color theme="0"/>
        <rFont val="Arial"/>
        <family val="2"/>
      </rPr>
      <t xml:space="preserve">% EJECUCIÓN VALOR PRESUPUESTADO PTEA PARA EL CUATRIENIO
2020-2023
</t>
    </r>
    <r>
      <rPr>
        <sz val="12"/>
        <color theme="0"/>
        <rFont val="Arial"/>
        <family val="2"/>
      </rPr>
      <t>(Presupuesto Ejecutado/Presupuesto Estimado)*100</t>
    </r>
  </si>
  <si>
    <t>PTEA 2020-2023 ACTUALIZADO
(SI/NO)</t>
  </si>
  <si>
    <t>NÚMERO DE PROGRAMAS ESTRATÉGICOS ESTABLECIDOS EN EL PTEA</t>
  </si>
  <si>
    <t>NÚMERO DE PROYECTOS ESTABLECIDOS EN EL PTEA</t>
  </si>
  <si>
    <t>NÚMERO DE ACTIVIDADES ESTABLECIDAS EN EL PTEA</t>
  </si>
  <si>
    <t>NÚMERO DE METAS FORMULADAS EN EL PTEA</t>
  </si>
  <si>
    <t>NÚMERO DE ESTRATEGIAS DE LA POLÍTICA NACIONAL DE EDUCACIÓN AMBIENTAL -PNEA ARTICULADAS CON EL PTEA</t>
  </si>
  <si>
    <t>PRESUPUESTO ESTIMADO 
PTEA 2020</t>
  </si>
  <si>
    <t>VALOR EJECUTADO DEL PRESUPUESTO ESTIMADO
PTEA 2020</t>
  </si>
  <si>
    <r>
      <rPr>
        <b/>
        <sz val="12"/>
        <color theme="1"/>
        <rFont val="Arial"/>
        <family val="2"/>
      </rPr>
      <t xml:space="preserve">% EJECUCIÓN VALOR PRESUPUESTADO
</t>
    </r>
    <r>
      <rPr>
        <sz val="12"/>
        <color theme="1"/>
        <rFont val="Arial"/>
        <family val="2"/>
      </rPr>
      <t>(COSTO TOTAL DE LA ACTIVIDAD/COSTO ESTIMADO ANUAL)*100</t>
    </r>
  </si>
  <si>
    <r>
      <rPr>
        <b/>
        <sz val="12"/>
        <color theme="1"/>
        <rFont val="Arial"/>
        <family val="2"/>
      </rPr>
      <t xml:space="preserve">% AVANCE DEL INDICADOR DE GESTIÓN DEL PROGRAMA NO.1 DEL </t>
    </r>
    <r>
      <rPr>
        <sz val="12"/>
        <color theme="1"/>
        <rFont val="Arial"/>
        <family val="2"/>
      </rPr>
      <t>PTEA AÑO 2020
(Metas Desarrolladas/Total Metas Proyectadas)*100</t>
    </r>
  </si>
  <si>
    <r>
      <rPr>
        <b/>
        <sz val="12"/>
        <color theme="1"/>
        <rFont val="Arial"/>
        <family val="2"/>
      </rPr>
      <t xml:space="preserve">% AVANCE DEL INDICADOR DE GESTIÓN DEL PROGRAMA NO.2 DEL PTEA AÑO 2020
</t>
    </r>
    <r>
      <rPr>
        <sz val="12"/>
        <color theme="1"/>
        <rFont val="Arial"/>
        <family val="2"/>
      </rPr>
      <t>(Metas Desarrolladas/Total Metas Proyectadas)*100</t>
    </r>
  </si>
  <si>
    <r>
      <rPr>
        <b/>
        <sz val="12"/>
        <color theme="1"/>
        <rFont val="Arial"/>
        <family val="2"/>
      </rPr>
      <t xml:space="preserve">% AVANCE DEL INDICADOR DE GESTIÓN DEL PROGRAMA NO.3 DEL PTEA AÑO 2020
</t>
    </r>
    <r>
      <rPr>
        <sz val="12"/>
        <color theme="1"/>
        <rFont val="Arial"/>
        <family val="2"/>
      </rPr>
      <t>(Metas Desarrolladas/Total Metas Proyectadas)*100</t>
    </r>
  </si>
  <si>
    <r>
      <rPr>
        <b/>
        <sz val="12"/>
        <color theme="1"/>
        <rFont val="Arial"/>
        <family val="2"/>
      </rPr>
      <t xml:space="preserve">% AVANCE DEL INDICADOR DE GESTIÓN DEL PROGRAMA NO.4 DEL PTEA AÑO 2020
</t>
    </r>
    <r>
      <rPr>
        <sz val="12"/>
        <color theme="1"/>
        <rFont val="Arial"/>
        <family val="2"/>
      </rPr>
      <t>(Metas Desarrolladas/Total Metas Proyectadas)*100</t>
    </r>
  </si>
  <si>
    <r>
      <rPr>
        <b/>
        <sz val="12"/>
        <color theme="1"/>
        <rFont val="Arial"/>
        <family val="2"/>
      </rPr>
      <t xml:space="preserve">% DE AVANCE DEL INDICADOR DE GESTIÓN DEL PROGRAMA NO.5 DEL PTEA AÑO 2020
</t>
    </r>
    <r>
      <rPr>
        <sz val="12"/>
        <color theme="1"/>
        <rFont val="Arial"/>
        <family val="2"/>
      </rPr>
      <t>(Metas Desarrolladas/Total Metas Proyectadas)*100</t>
    </r>
  </si>
  <si>
    <t>% AVANCE DEL INDICADOR DE GESTIÓN DEL PROGRAMA NO.6 DEL PTEA
(Metas Desarrolladas/Total Metas Proyectadas)*100</t>
  </si>
  <si>
    <t>% AVANCE INDICADOR DE GESTIÓN DEL PTEA 
2020
(% De Avance de los Programas/Número Total de Programas Proyectados en el PTEA)*100</t>
  </si>
  <si>
    <t>PRESUPUESTO ESTIMADO 
PTEA 2021</t>
  </si>
  <si>
    <t>VALOR EJECUTADO DEL PRESUPUESTO ESTIMADO
PTEA 2021</t>
  </si>
  <si>
    <r>
      <rPr>
        <b/>
        <sz val="12"/>
        <color theme="1"/>
        <rFont val="Arial"/>
        <family val="2"/>
      </rPr>
      <t xml:space="preserve">% EJECUCIÓN VALOR PRESUPUESTADO 2021
</t>
    </r>
    <r>
      <rPr>
        <sz val="12"/>
        <color theme="1"/>
        <rFont val="Arial"/>
        <family val="2"/>
      </rPr>
      <t>(COSTO TOTAL DE LA ACTIVIDAD/COSTO ESTIMADO ANUAL)*100</t>
    </r>
  </si>
  <si>
    <t>% AVANCE DEL INDICADOR DE GESTIÓN DEL PROGRAMA NO.1 DEL PTEA AÑO 2021
(Metas Desarrolladas/Total Metas Proyectadas)*100</t>
  </si>
  <si>
    <t>% AVANCE DEL INDICADOR DE GESTIÓN DEL PROGRAMA NO.2 DEL PTEA AÑO 2021
(Metas Desarrolladas/Total Metas Proyectadas)*100</t>
  </si>
  <si>
    <t>% AVANCE DEL INDICADOR DE GESTIÓN DEL PROGRAMA NO.3 DEL PTEA AÑO 2021
(Metas Desarrolladas/Total Metas Proyectadas)*100</t>
  </si>
  <si>
    <t>% AVANCE DEL INDICADOR DE GESTIÓN DEL PROGRAMA NO.4 DEL PTEA AÑO 2021
(Metas Desarrolladas/Total Metas Proyectadas)*100</t>
  </si>
  <si>
    <r>
      <rPr>
        <b/>
        <sz val="12"/>
        <color theme="1"/>
        <rFont val="Arial"/>
        <family val="2"/>
      </rPr>
      <t xml:space="preserve">% DE AVANCE DEL INDICADOR DE GESTIÓN DEL PROGRAMA NO.5 DEL PTEA AÑO 2021
</t>
    </r>
    <r>
      <rPr>
        <sz val="12"/>
        <color theme="1"/>
        <rFont val="Arial"/>
        <family val="2"/>
      </rPr>
      <t>(Metas Desarrolladas/Total Metas Proyectadas)*100</t>
    </r>
  </si>
  <si>
    <t>% AVANCE DEL INDICADOR DE GESTIÓN DEL PROGRAMA NO.6 DEL PTEA AÑO 2021
(Metas Desarrolladas/Total Metas Proyectadas)*100</t>
  </si>
  <si>
    <t>% AVANCE INDICADOR DE GESTIÓN DEL PTEA 
2021
(% De Avance de los Programas/Número de Programas Proyectados en el PTEA)*100</t>
  </si>
  <si>
    <t>PRESUPUESTO ESTIMADO 
PTEA 2022</t>
  </si>
  <si>
    <t>VALOR EJECUTADO DEL PRESUPUESTO ESTIMADO
PTEA 2022</t>
  </si>
  <si>
    <r>
      <rPr>
        <b/>
        <sz val="12"/>
        <color theme="1"/>
        <rFont val="Arial"/>
        <family val="2"/>
      </rPr>
      <t xml:space="preserve">% EJECUCIÓN VALOR PRESUPUESTADO 2022
</t>
    </r>
    <r>
      <rPr>
        <sz val="12"/>
        <color theme="1"/>
        <rFont val="Arial"/>
        <family val="2"/>
      </rPr>
      <t>(COSTO TOTAL DE LA ACTIVIDAD/COSTO ESTIMADO ANUAL)*100</t>
    </r>
  </si>
  <si>
    <t>% AVANCE DEL INDICADOR DE GESTIÓN DEL PROGRAMA NO.1 DEL PTEA AÑO 2022
(Metas Desarrolladas/Total Metas Proyectadas)*100</t>
  </si>
  <si>
    <t>% AVANCE DEL INDICADOR DE GESTIÓN DEL PROGRAMA NO.2 DEL PTEA AÑO 2022
(Metas Desarrolladas/Total Metas Proyectadas)*100</t>
  </si>
  <si>
    <t>% AVANCE DEL INDICADOR DE GESTIÓN DEL PROGRAMA NO.3 DEL PTEA AÑO 2022
(Metas Desarrolladas/Total Metas Proyectadas)*100</t>
  </si>
  <si>
    <t>% AVANCE DEL INDICADOR DE GESTIÓN DEL PROGRAMA NO.4 DEL PTEA AÑO 2022
(Metas Desarrolladas/Total Metas Proyectadas)*100</t>
  </si>
  <si>
    <r>
      <rPr>
        <b/>
        <sz val="12"/>
        <color theme="1"/>
        <rFont val="Arial"/>
        <family val="2"/>
      </rPr>
      <t xml:space="preserve">% DE AVANCE DEL INDICADOR DE GESTIÓN DEL PROGRAMA NO.5 DEL PTEA AÑO 2022
</t>
    </r>
    <r>
      <rPr>
        <sz val="12"/>
        <color theme="1"/>
        <rFont val="Arial"/>
        <family val="2"/>
      </rPr>
      <t>(Metas Desarrolladas/Total Metas Proyectadas)*100</t>
    </r>
  </si>
  <si>
    <t>% AVANCE DEL INDICADOR DE GESTIÓN DEL PROGRAMA NO.6 DEL PTEA AÑO 2022
(Metas Desarrolladas/Total Metas Proyectadas)*100</t>
  </si>
  <si>
    <t>% AVANCE INDICADOR DE GESTIÓN DEL PTEA 
2022
(% De Avance de los Programas/Número de Programas Proyectados en el PTEA)*100</t>
  </si>
  <si>
    <t>PRESUPUESTO ESTIMADO 
PTEA 2023</t>
  </si>
  <si>
    <t>VALOR EJECUTADO DEL PRESUPUESTO ESTIMADO
PTEA 2023</t>
  </si>
  <si>
    <r>
      <rPr>
        <b/>
        <sz val="12"/>
        <color theme="1"/>
        <rFont val="Arial"/>
        <family val="2"/>
      </rPr>
      <t xml:space="preserve">% EJECUCIÓN VALOR PRESUPUESTADO 2023
</t>
    </r>
    <r>
      <rPr>
        <sz val="12"/>
        <color theme="1"/>
        <rFont val="Arial"/>
        <family val="2"/>
      </rPr>
      <t>(COSTO TOTAL DE LA ACTIVIDAD/COSTO ESTIMADO ANUAL)*100</t>
    </r>
  </si>
  <si>
    <t>% AVANCE DEL INDICADOR DE GESTIÓN DEL PROGRAMA NO.1 DEL PTEA AÑO 2023
(Metas Desarrolladas/Total Metas Proyectadas)*100</t>
  </si>
  <si>
    <t>% AVANCE DEL INDICADOR DE GESTIÓN DEL PROGRAMA NO.2 DEL PTEA AÑO 2023
(Metas Desarrolladas/Total Metas Proyectadas)*100</t>
  </si>
  <si>
    <t>% AVANCE DEL INDICADOR DE GESTIÓN DEL PROGRAMA NO.3 DEL PTEA AÑO 2023
(Metas Desarrolladas/Total Metas Proyectadas)*100</t>
  </si>
  <si>
    <t>% AVANCE DEL INDICADOR DE GESTIÓN DEL PROGRAMA NO.4 DEL PTEA AÑO 2023
(Metas Desarrolladas/Total Metas Proyectadas)*100</t>
  </si>
  <si>
    <r>
      <rPr>
        <b/>
        <sz val="12"/>
        <color theme="1"/>
        <rFont val="Arial"/>
        <family val="2"/>
      </rPr>
      <t xml:space="preserve">% DE AVANCE DEL INDICADOR DE GESTIÓN DEL PROGRAMA NO.5 DEL PTEA AÑO 2023
</t>
    </r>
    <r>
      <rPr>
        <sz val="12"/>
        <color theme="1"/>
        <rFont val="Arial"/>
        <family val="2"/>
      </rPr>
      <t>(Metas Desarrolladas/Total Metas Proyectadas)*100</t>
    </r>
  </si>
  <si>
    <t>% AVANCE DEL INDICADOR DE GESTIÓN DEL PROGRAMA NO.6 DEL PTEA AÑO 2023
(Metas Desarrolladas/Total Metas Proyectadas)*100</t>
  </si>
  <si>
    <t>% AVANCE INDICADOR DE GESTIÓN DEL PTEA 
2023
(% De Avance de los Programas/Número de Programas Proyectados en el PTEA)*100</t>
  </si>
  <si>
    <t>Quebradanegra</t>
  </si>
  <si>
    <t>Beltrán</t>
  </si>
  <si>
    <t>El Peñon</t>
  </si>
  <si>
    <t>La Palma</t>
  </si>
  <si>
    <t>Zipaquirá</t>
  </si>
  <si>
    <t>Arbeláez</t>
  </si>
  <si>
    <t>http://sigam.car.gov.co/course/view.php?id=92&amp;sectionid=899</t>
  </si>
  <si>
    <t>http://sigam.car.gov.co/course/view.php?id=93&amp;sectionid=909</t>
  </si>
  <si>
    <t>http://sigam.car.gov.co/course/view.php?id=94&amp;sectionid=919</t>
  </si>
  <si>
    <t>http://sigam.car.gov.co/course/view.php?id=95&amp;sectionid=929</t>
  </si>
  <si>
    <t>http://sigam.car.gov.co/course/view.php?id=96&amp;sectionid=939</t>
  </si>
  <si>
    <t>http://sigam.car.gov.co/course/view.php?id=97&amp;sectionid=1223</t>
  </si>
  <si>
    <t>http://sigam.car.gov.co/course/view.php?id=98&amp;sectionid=959</t>
  </si>
  <si>
    <t>CUNDINAMARCA</t>
  </si>
  <si>
    <t>TEQUENDAMA</t>
  </si>
  <si>
    <t>http://sigam.car.gov.co/course/view.php?id=99&amp;sectionid=1258</t>
  </si>
  <si>
    <t>SI</t>
  </si>
  <si>
    <t>No Aplica</t>
  </si>
  <si>
    <t>http://sigam.car.gov.co/course/view.php?id=100&amp;sectionid=979</t>
  </si>
  <si>
    <t>http://sigam.car.gov.co/course/view.php?id=101#section-9</t>
  </si>
  <si>
    <t>DIRECCIÓN REGIONAL ALMEIDAS Y MUNICIPIO DE GUATAVITA</t>
  </si>
  <si>
    <t>Ítem</t>
  </si>
  <si>
    <t>INSTRUMENTOS DE PLANIFICACIÓN</t>
  </si>
  <si>
    <t>TOTAL</t>
  </si>
  <si>
    <t>PORCENTAJE</t>
  </si>
  <si>
    <t>PNEA 2002</t>
  </si>
  <si>
    <t>ODS 2015-2030</t>
  </si>
  <si>
    <t>PND 2018-2022</t>
  </si>
  <si>
    <t>PGAR 2012-2023 CAR</t>
  </si>
  <si>
    <t>PAC 2020-2023 CAR</t>
  </si>
  <si>
    <t>PDD 2020-2024 Cundinamarca</t>
  </si>
  <si>
    <t>POMCA Río Bogotá</t>
  </si>
  <si>
    <t>POMCA Río Alto Suarez</t>
  </si>
  <si>
    <t>POMCA Río Garagoa</t>
  </si>
  <si>
    <t>PDM 2020-2023</t>
  </si>
  <si>
    <t>PBOT</t>
  </si>
  <si>
    <t>EOT</t>
  </si>
  <si>
    <t>PUEAA</t>
  </si>
  <si>
    <t>PSMV</t>
  </si>
  <si>
    <t>PGIRS</t>
  </si>
  <si>
    <t>PMGRD</t>
  </si>
  <si>
    <t>Plan de Acción SIGAM</t>
  </si>
  <si>
    <t>DIRECCIÓN REGIONAL ALTO MAGDALENA</t>
  </si>
  <si>
    <t>POMCA Río Seco y otros afluentes directos al Magdalena</t>
  </si>
  <si>
    <t>POT</t>
  </si>
  <si>
    <t xml:space="preserve"> DIRECCIÓN REGIONAL BAJO MAGDALENA</t>
  </si>
  <si>
    <t>POMCA Río Negro</t>
  </si>
  <si>
    <t>DIRECCIÓN REGIONAL CHIQUINQUIRÁ</t>
  </si>
  <si>
    <t>PDD 2020-2024 Boyacá</t>
  </si>
  <si>
    <t>POMCA Río Carare Minero</t>
  </si>
  <si>
    <t>DIRECCIÓN REGIONAL SUMAPAZ</t>
  </si>
  <si>
    <t>POMCA Río Sumapaz</t>
  </si>
  <si>
    <t>lizeth.varela@chia.gov.co</t>
  </si>
  <si>
    <t>EVALUACIÓN DE LA ARTICULACIÓN DEL PLAN TERRITORIAL DE EDUCACIÓN AMBIENTAL 2020-2023 CON INSTRUMENTOS DE PLANIFICACIÓN TERRITORIAL CON INCIDENCIA EN EL TERRITORIO JURISDICCIÓN CAR</t>
  </si>
  <si>
    <t>CRITERIOS DE CALIFICACIÓN SEGÚN EL NIVEL DE ARTICULACIÓN DE LA MATRIZ DE ARMONIZACIÓN</t>
  </si>
  <si>
    <t>INFORMACIÓN GENERAL</t>
  </si>
  <si>
    <t>POLÍTICA NACIONAL DE EDUCACIÓN AMBIENTAL - PNEA</t>
  </si>
  <si>
    <t>INTERNACIONAL</t>
  </si>
  <si>
    <t>NACIONAL</t>
  </si>
  <si>
    <t>ARTICULACIÓN PLAN TERRITORIAL DE EDUCACIÓN AMBIENTAL 2020-2023 CON INSTRUMENTOS DE PLANIFICACIÓN TERRITORIAL DEL ORDEN REGIONAL</t>
  </si>
  <si>
    <t>ARTICULACIÓN PLAN TERRITORIAL DE EDUCACIÓN AMBIENTAL 2020-2023 CON INSTRUMENTOS DE PLANIFICACIÓN TERRITORIAL DEL ORDEN MUNICIPAL</t>
  </si>
  <si>
    <t>FECHA ACTA DE REUNIÓN DONDE EL CIDEA Y/O SECRETARIO TÉCNICO ADOPTO EL PTEA 2020-2023</t>
  </si>
  <si>
    <t>PTEA 2020-2023 ARTICULADO CON ESTRATEGIAS DE LA POLÍTICA NACIONAL DE EDUCACIÓN AMBIENTAL -PNEA 2002 (SI/NO)</t>
  </si>
  <si>
    <t>PTEA 2020-2023 ARTICULADO CON LOS OBJETIVOS DE DESARROLLO SOSTENIBLE CO 2015-2030 
(SI/NO)</t>
  </si>
  <si>
    <t>PTEA 2020-2023 ARTICULADO CON EL PLAN NACIONAL DE DESARROLLO 2018-2022 "PACTO POR COLOMBIA, PACTO POR LA EQUIDAD"  (SI/NO)</t>
  </si>
  <si>
    <t>PTEA 2020-2023 ARTICULADO CON ESTRATEGIAS DE LA POLÍTICA DEPARTAMENTAL DE EDUCACIÓN AMBIENTAL DE CUNDINAMARCA (SI/NO/NO APLICA)</t>
  </si>
  <si>
    <t>PTEA 2020-2023 ARTICULADO CON ESTRATEGIAS DE LA POLÍTICA DEPARTAMENTAL DE EDUCACIÓN AMBIENTAL DE BOYACA (SI/NO/NO APLICA)</t>
  </si>
  <si>
    <t>PTEA 2020-2023 ARTICULADO CON ESTRATEGIAS DE LA POLÍTICA DISTRITAL DE EDUCACIÓN AMBIENTAL (SI/NO/NO APLICA)</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</si>
  <si>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</si>
  <si>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</si>
  <si>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</si>
  <si>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</si>
  <si>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</si>
  <si>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</si>
  <si>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r>
      <rPr>
        <b/>
        <sz val="12"/>
        <color theme="1"/>
        <rFont val="Calibri"/>
        <family val="2"/>
      </rPr>
      <t xml:space="preserve">PTEA 2020-2023 ARTICULADO CON EL POMCA RÍO NEGRO </t>
    </r>
    <r>
      <rPr>
        <b/>
        <sz val="12"/>
        <color rgb="FFFF0000"/>
        <rFont val="Calibri"/>
        <family val="2"/>
      </rPr>
      <t xml:space="preserve">"RESOLUCIÓN" </t>
    </r>
    <r>
      <rPr>
        <b/>
        <sz val="12"/>
        <color theme="1"/>
        <rFont val="Calibri"/>
        <family val="2"/>
      </rPr>
      <t xml:space="preserve">
(SI/NO/NO APLICA)
ESTA EN PROCESO DE FORMULACIÓN</t>
    </r>
  </si>
  <si>
    <r>
      <rPr>
        <b/>
        <sz val="12"/>
        <color theme="1"/>
        <rFont val="Calibri"/>
        <family val="2"/>
      </rPr>
      <t xml:space="preserve">PTEA 2020-2023 ARTICULADO CON EL POMCA RÍO SUMAPAZ </t>
    </r>
    <r>
      <rPr>
        <b/>
        <sz val="12"/>
        <color rgb="FFFF0000"/>
        <rFont val="Calibri"/>
        <family val="2"/>
      </rPr>
      <t xml:space="preserve">"RESOLUCIÓN " </t>
    </r>
    <r>
      <rPr>
        <b/>
        <sz val="12"/>
        <color theme="1"/>
        <rFont val="Calibri"/>
        <family val="2"/>
      </rPr>
      <t xml:space="preserve">
(SI/NO/NO APLICA)
ESTA EN PROCESO DE FORMULACIÓN</t>
    </r>
  </si>
  <si>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</si>
  <si>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</si>
  <si>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</si>
  <si>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</si>
  <si>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r>
      <rPr>
        <b/>
        <sz val="12"/>
        <color theme="1"/>
        <rFont val="Calibri"/>
        <family val="2"/>
      </rPr>
      <t>PTEA 2020-2023 ARTICULADO CON EL POMCA RÍO GARAG</t>
    </r>
    <r>
      <rPr>
        <b/>
        <sz val="12"/>
        <color theme="1"/>
        <rFont val="Calibri"/>
        <family val="2"/>
      </rPr>
      <t xml:space="preserve">OA "RESOLUCIÓN CAR 3808 DEL 3 DE DICIEMBRE DEL 2018" </t>
    </r>
    <r>
      <rPr>
        <b/>
        <sz val="12"/>
        <color theme="1"/>
        <rFont val="Calibri"/>
        <family val="2"/>
      </rPr>
      <t xml:space="preserve">
(SI/NO/NO APLICA)</t>
    </r>
  </si>
  <si>
    <r>
      <rPr>
        <b/>
        <sz val="12"/>
        <color theme="1"/>
        <rFont val="Calibri"/>
        <family val="2"/>
      </rPr>
      <t xml:space="preserve">PTEA 2020-2023 ARTICULADO CON EL POMCA RÍO GUAVIO </t>
    </r>
    <r>
      <rPr>
        <b/>
        <sz val="12"/>
        <color theme="1"/>
        <rFont val="Calibri"/>
        <family val="2"/>
      </rPr>
      <t xml:space="preserve">"RESOLUCIÓN CAR 3247 DEL 31 DE OCTUBRE DE 2019" </t>
    </r>
    <r>
      <rPr>
        <b/>
        <sz val="12"/>
        <color theme="1"/>
        <rFont val="Calibri"/>
        <family val="2"/>
      </rPr>
      <t xml:space="preserve">
(SI/NO/NO APLICA)</t>
    </r>
  </si>
  <si>
    <t>PTEA 2020-2023 ARTICULADO CON EL POMCA RÍO GUAYURIBA "RESOLUCIÓN CAR 3415 DEL 13 DE NOVIEMBRE DE 2019" 
(SI/NO/NO APLICA)</t>
  </si>
  <si>
    <r>
      <rPr>
        <b/>
        <sz val="12"/>
        <color theme="1"/>
        <rFont val="Calibri"/>
        <family val="2"/>
      </rPr>
      <t>PTEA 2020-2023 ARTICULADO CON EL PLAN DE DESARROLLO MUNICIPAL</t>
    </r>
    <r>
      <rPr>
        <b/>
        <sz val="12"/>
        <color rgb="FFFF0000"/>
        <rFont val="Calibri"/>
        <family val="2"/>
      </rPr>
      <t xml:space="preserve"> </t>
    </r>
    <r>
      <rPr>
        <b/>
        <sz val="12"/>
        <color theme="1"/>
        <rFont val="Calibri"/>
        <family val="2"/>
      </rPr>
      <t>2020-2023</t>
    </r>
    <r>
      <rPr>
        <b/>
        <sz val="12"/>
        <color theme="1"/>
        <rFont val="Calibri"/>
        <family val="2"/>
      </rPr>
      <t xml:space="preserve">
(SI/NO)</t>
    </r>
  </si>
  <si>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</si>
  <si>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</si>
  <si>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</si>
  <si>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</si>
  <si>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</si>
  <si>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</si>
  <si>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</si>
  <si>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</si>
  <si>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ARTICULACIÓN PTEA 2020-2023 CON LAS ESTRATEGIAS DE LA POLÍTICA NACIONAL DE EDUCACIÓN AMBIENTAL - PNEA
CALIFICACIÓN (1/1)</t>
  </si>
  <si>
    <t>PTEA 2020-2023 ARTICULADO CON LOS OBJETIVOS DE DESARROLLO SOSTENIBLE CO 2015-2030
CALIFICACIÓN (1/1)</t>
  </si>
  <si>
    <t>PTEA 2020-2023 ARTICULADO CON EL PLAN NACIONAL DE DESARROLLO 2018-2022 "PACTO POR COLOMBIA, PACTO POR LA EQUIDAD"
CALIFICACIÓN (1/1)</t>
  </si>
  <si>
    <r>
      <rPr>
        <b/>
        <sz val="12"/>
        <color theme="1"/>
        <rFont val="Calibri"/>
        <family val="2"/>
      </rPr>
      <t xml:space="preserve">ARTICULACIÓN PLAN TERRITORIAL DE EDUCACIÓN AMBIENTAL 2020-2023 CON INSTRUMENTOS DE PLANIFICACIÓN TERRITORIAL DEL ORDEN REGIONAL
CALIFICACIÓN (4/4) </t>
    </r>
    <r>
      <rPr>
        <sz val="12"/>
        <color theme="1"/>
        <rFont val="Calibri"/>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</si>
  <si>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</si>
  <si>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PUNTUACIÓN TOTAL DEL NIVEL DE ARTICULACIÓN DE LA MATRIZ DE ARMONIZACIÓN 2020-2023
CALIFICACIÓN MAXIMA 14 PUNTOS</t>
  </si>
  <si>
    <t>PORCENTAJE DE ARTICULACIÓN MATRIZ DE ARMONIZACIÓN 2020-2023</t>
  </si>
  <si>
    <t>Nivel Básico
1-8
0%-53%</t>
  </si>
  <si>
    <t>Nivel Intermedio
9-11
54%-80%</t>
  </si>
  <si>
    <t xml:space="preserve">Nivel Alto
12-14
81%-100% </t>
  </si>
  <si>
    <t>JOSE OCTAVIO AREVALO USECHE</t>
  </si>
  <si>
    <t>joseoctarev@hotmail.com</t>
  </si>
  <si>
    <t>RUBY PUERTO</t>
  </si>
  <si>
    <t>rpuertom@car.gov.co</t>
  </si>
  <si>
    <t>MILTON CAMELO</t>
  </si>
  <si>
    <t>umata@choconta-cundinamarca.gov.co</t>
  </si>
  <si>
    <t>NO APLICA</t>
  </si>
  <si>
    <t>NO</t>
  </si>
  <si>
    <t>EDUARDO GONZALEZ</t>
  </si>
  <si>
    <t>umata.guatavita@hotmail.com</t>
  </si>
  <si>
    <t>RIGOBERTO FORERO</t>
  </si>
  <si>
    <t>umata@macheta-cundinamarca.gov.co</t>
  </si>
  <si>
    <t>DIEGO GONZALEZ</t>
  </si>
  <si>
    <t>desarrollorural@manta-cundinamarca.gov.co</t>
  </si>
  <si>
    <t>OSCAR DARIO  JIMENEZ</t>
  </si>
  <si>
    <t>secdesarrollorural@sesquile-cundinamarca.gov.co</t>
  </si>
  <si>
    <t>ARTURO MUÑOZ</t>
  </si>
  <si>
    <t>unidaddedesarrolloagropecuario@suesca-cundinamarca.gov.co</t>
  </si>
  <si>
    <t>HECTOR MUNAR</t>
  </si>
  <si>
    <t>umata@tibirita-cundinamarca.gov.co</t>
  </si>
  <si>
    <t>DIANA MARCELA QUINTERO</t>
  </si>
  <si>
    <t>agropecuaria@villapinzon-cundinamarca.gov.co</t>
  </si>
  <si>
    <t>SANDRA MILENA ROJAS GARCIA</t>
  </si>
  <si>
    <t>samiroga31@gmail.com</t>
  </si>
  <si>
    <t>ANGELICA BARRAGAN URQUIJO</t>
  </si>
  <si>
    <t>abarraganu@car.gov.co</t>
  </si>
  <si>
    <t>ALEJANDRO ESPITIA</t>
  </si>
  <si>
    <t>aguadediosumata@gmail.com</t>
  </si>
  <si>
    <t>JUAN ALEJANDRO URIBE</t>
  </si>
  <si>
    <t>uribejalejo@hotmail.com</t>
  </si>
  <si>
    <t>ORLANDO RODRIGUEZ E</t>
  </si>
  <si>
    <t>umata@narino-cundinamarca.gov.co</t>
  </si>
  <si>
    <t>RONALD FELIPE SALAZAR ABRIL</t>
  </si>
  <si>
    <t>agricultura@ricaurte-cundinamarca.gov.co</t>
  </si>
  <si>
    <t>DIANA NATALY PEREZ RODRIGUEZ</t>
  </si>
  <si>
    <t>secretariadeagricultura@tocaima-cundinamarca.gov.co</t>
  </si>
  <si>
    <t>FABIO HERIBERTO NIÑO VASQUEZ</t>
  </si>
  <si>
    <t>fabioniva66@yahoo.com</t>
  </si>
  <si>
    <t>VICTOR DARIO SILVA</t>
  </si>
  <si>
    <t>ALFER IVAN CRISTANCHO RODRIGUEZ</t>
  </si>
  <si>
    <t>desarrolloagropecuario@nilo-cundinamarca.gov.co</t>
  </si>
  <si>
    <t>RODRIGO AXL CAICEDO</t>
  </si>
  <si>
    <t>axlingenieria@gmail.com</t>
  </si>
  <si>
    <t>MARLENY ANGELICA MORALES AMEZQUITA</t>
  </si>
  <si>
    <t>mmoralesa@car.gov.co</t>
  </si>
  <si>
    <t>NICOLAS BERMUDEZ ANGEL</t>
  </si>
  <si>
    <t>sama@caparrapi-cundinamarca.gov.co</t>
  </si>
  <si>
    <t>DIANA PATRICIA TOLEDO BELTRAN</t>
  </si>
  <si>
    <t>umata@guaduas-cundinamarca.gov.c</t>
  </si>
  <si>
    <t>MAGDA YANETH DEVIA GARCIA</t>
  </si>
  <si>
    <t>umata@puertosalgar-cundinamarca.gov.co</t>
  </si>
  <si>
    <t>YEIMMY FERNANDA GALVIS OSORIO</t>
  </si>
  <si>
    <t>ygalviso@car.gov.co</t>
  </si>
  <si>
    <t>ANA MILENA AGUILAR GRANADOS-LUZ ADRIANA HURTADO ARIZA</t>
  </si>
  <si>
    <t>3153684496 - 3218495046</t>
  </si>
  <si>
    <t>aaguilarg@car.gov.co - adriana.hurtado217@outlook.es</t>
  </si>
  <si>
    <t>CAROLINE BELTRÁN</t>
  </si>
  <si>
    <t>ing.carolinebeltran@gmail.com</t>
  </si>
  <si>
    <t>DIEGO BRAVO MARTINEZ</t>
  </si>
  <si>
    <t>dbravomartinez@yahoo.com</t>
  </si>
  <si>
    <t>Sandra Gonzalez</t>
  </si>
  <si>
    <t>sgonzalezm@car.gov.co</t>
  </si>
  <si>
    <t>Diana Andrea Paez</t>
  </si>
  <si>
    <t>dianapaez8@hotmail.com</t>
  </si>
  <si>
    <t>Martha Liliana Chavez</t>
  </si>
  <si>
    <t>serviciospublicos@caldas-boyaca.gov.co</t>
  </si>
  <si>
    <t>Sandra Imelda Sanchez</t>
  </si>
  <si>
    <t>sandrasp2427@hotmail.com</t>
  </si>
  <si>
    <t>Carlos Soto</t>
  </si>
  <si>
    <t>yrico1054093@gmail.com</t>
  </si>
  <si>
    <t xml:space="preserve">Daniela Alejandra Fajardo </t>
  </si>
  <si>
    <t>sgasaboya@gmail.com</t>
  </si>
  <si>
    <t>Irma Francisca Avila</t>
  </si>
  <si>
    <t>fomentoagropecuario@sanmigueldesema-boyaca.gov.co</t>
  </si>
  <si>
    <t xml:space="preserve">ANGÉLICA HOYOS BARRERA </t>
  </si>
  <si>
    <t>angelikhoyos@gamil.com</t>
  </si>
  <si>
    <t>CAROLINA CEPEDA</t>
  </si>
  <si>
    <t>Lcepedah@car.gov.co</t>
  </si>
  <si>
    <t>Juan Sebastian Herrera delgado</t>
  </si>
  <si>
    <t>planeacion@alban-cundinamarca.gov.co    / ambiental@alban-cundinamarca.gov.co</t>
  </si>
  <si>
    <t>EDISON AVILA AVILA</t>
  </si>
  <si>
    <t>ambientallapeña@gmail.com</t>
  </si>
  <si>
    <t>SULAY MAYERLY GARCIA</t>
  </si>
  <si>
    <t>sumagasa@yahoo.es</t>
  </si>
  <si>
    <t>JUAN SEBASTIAN HERNANDEZ</t>
  </si>
  <si>
    <t>seprocom@lavega-cundinamarca.gov.co</t>
  </si>
  <si>
    <t xml:space="preserve">SIMON BUITRAGO MOYA </t>
  </si>
  <si>
    <t>sbuitragom2016@gmail.com</t>
  </si>
  <si>
    <t>lcepedah@car.gov.co</t>
  </si>
  <si>
    <t>Camila Urrea</t>
  </si>
  <si>
    <t>coordinacionambiental.nimaima@gmail.com</t>
  </si>
  <si>
    <t xml:space="preserve">NO APLICA </t>
  </si>
  <si>
    <t>Daniel Hernandez</t>
  </si>
  <si>
    <t>dhernandez@nocaima.gov.co</t>
  </si>
  <si>
    <t>MILTON OSWALDO AGUDELO RETAVISCA</t>
  </si>
  <si>
    <t>Umata@quebradanegra-cundinamarca.gov.co / juanfemed2@gmail.com</t>
  </si>
  <si>
    <t>PEDRO PATIÑO</t>
  </si>
  <si>
    <t>sedeama@sanfrancisco-cundinamarca.gov.co</t>
  </si>
  <si>
    <t>Wilmar Gomez</t>
  </si>
  <si>
    <t xml:space="preserve">ambientalsasaima@gmail.com </t>
  </si>
  <si>
    <t>MARIO ALFONSO AHUMADA</t>
  </si>
  <si>
    <t>serviciospublicos@supata-cundinamarca.gov.co</t>
  </si>
  <si>
    <t>CESAR EDUARDO CIMANCAS</t>
  </si>
  <si>
    <t>planeacionutica2020@gmail.com</t>
  </si>
  <si>
    <t>karen daniela gacha oviedo</t>
  </si>
  <si>
    <t>serviciospublicos@vergara-cundinamarca.gov.co</t>
  </si>
  <si>
    <t>IVAN RAMIREZ</t>
  </si>
  <si>
    <t>udecampo@villeta-cundinamarca.gov.co</t>
  </si>
  <si>
    <t>ANGÉLICA HOYOS BARRERA</t>
  </si>
  <si>
    <t>angelikhoyos@gmail.com</t>
  </si>
  <si>
    <t>MARIO ALVAREZ</t>
  </si>
  <si>
    <t>malvarezr@car.gov.co</t>
  </si>
  <si>
    <t xml:space="preserve">DIANA CAROLINA ARANGO </t>
  </si>
  <si>
    <t>umatabeltrancundinamarca@gmail.com</t>
  </si>
  <si>
    <t xml:space="preserve">JHON BUITRAGO </t>
  </si>
  <si>
    <t>desarrolloeconomico@bituima-cundinamarca.gov.co / jhonbuitragomendez@hotmail</t>
  </si>
  <si>
    <t xml:space="preserve">MARIO ALVAREZ </t>
  </si>
  <si>
    <t>Lina Juliana Cabrera Quecano</t>
  </si>
  <si>
    <t>umata@chaguani-cundinamarca.gov.co</t>
  </si>
  <si>
    <t>MARIA YOLANDA CORTES</t>
  </si>
  <si>
    <t>umata@guayabaldesiquima-cundinamarca.gov.co</t>
  </si>
  <si>
    <t xml:space="preserve">Victor Maecha </t>
  </si>
  <si>
    <t>umata@puli-cundinamarca.gov.co</t>
  </si>
  <si>
    <t>NIDIA VARGAS</t>
  </si>
  <si>
    <t>umata@sanjuanderioseco-cundinamarca.gov.co  / nivargasvargas@gmail.com</t>
  </si>
  <si>
    <t>EDGAR RICARDO GUERRERO</t>
  </si>
  <si>
    <t>umata@viani-cundinamarca.gov.co</t>
  </si>
  <si>
    <t xml:space="preserve">PAULA MAHECHA </t>
  </si>
  <si>
    <t>X</t>
  </si>
  <si>
    <t xml:space="preserve">Paola Ramirez </t>
  </si>
  <si>
    <t>umata@elpenon-cundinamarca.gov.co</t>
  </si>
  <si>
    <t xml:space="preserve">SI </t>
  </si>
  <si>
    <t>GERMAN CASTIBLANCO DIAZ</t>
  </si>
  <si>
    <t>UMATA@lapalma-cundinamarca.gov.co</t>
  </si>
  <si>
    <t>FABIAN CAMILO ORTIZ BERNAL</t>
  </si>
  <si>
    <t>sadet@pacho-cundinamarca.gov.co</t>
  </si>
  <si>
    <t>Emma Cancelado</t>
  </si>
  <si>
    <t>umata@paime-cundinamarca.gov.co</t>
  </si>
  <si>
    <t>CARLOS MAURICIO ROCHA</t>
  </si>
  <si>
    <t>ambiental@sancayetano-cundinamarca.gov.co</t>
  </si>
  <si>
    <t xml:space="preserve">Jesus Pachon </t>
  </si>
  <si>
    <t>programasagropecuarios@topaipi-cundinamarca.gov.co</t>
  </si>
  <si>
    <t>MICHAEL STEVEN TRIANA GUERRERO</t>
  </si>
  <si>
    <t>gestiondelriesgo@villagomez-cundinamarca.gov.co</t>
  </si>
  <si>
    <t>MAURICIO ALBERTO ORTIZ SARMIENTO</t>
  </si>
  <si>
    <t>umata@yacopi-cundinamarca.gov.co</t>
  </si>
  <si>
    <t>MARIA FERNANDA ESCOBAR</t>
  </si>
  <si>
    <t>mafe791011@hotmail.com</t>
  </si>
  <si>
    <t xml:space="preserve">Liz Varela </t>
  </si>
  <si>
    <t>SANDRA BELTRAN</t>
  </si>
  <si>
    <t>JOHANA GARZON</t>
  </si>
  <si>
    <t>johana.garzon@alcaldiacogua.gov.co</t>
  </si>
  <si>
    <t>XIOMARA A SIRTORY CASTAÑO</t>
  </si>
  <si>
    <t>xsirtoryc@car.gov.co</t>
  </si>
  <si>
    <t xml:space="preserve">ALEJANDRO TRIANA </t>
  </si>
  <si>
    <t>cidea@alcaldiacota.gov.co</t>
  </si>
  <si>
    <t>ZAIDA LOPEZ</t>
  </si>
  <si>
    <t>desarrolloeconomico@gachancipa-cundinamarca.gov.co</t>
  </si>
  <si>
    <t>YEISSON EDUARDO HERNANDEZ</t>
  </si>
  <si>
    <t>agroambiental@nemocon-cundinamarca.gov.co</t>
  </si>
  <si>
    <t>PAOLA ROJAS GOMEZ</t>
  </si>
  <si>
    <t>ssdama@sopo-cundinamarca.gov.co</t>
  </si>
  <si>
    <t xml:space="preserve">JHOANNA VANEGAS </t>
  </si>
  <si>
    <t>322 2877570</t>
  </si>
  <si>
    <t>saara@tabio-cundinamarca.gov.co</t>
  </si>
  <si>
    <t>CARLOS TORRES</t>
  </si>
  <si>
    <t>carlos.torres@tocancipa.gov.co</t>
  </si>
  <si>
    <t>ADRIANA RIAÑO</t>
  </si>
  <si>
    <t>driguena@gmail.com</t>
  </si>
  <si>
    <t>Luis Fernando Salinas Vargas</t>
  </si>
  <si>
    <t>JENNY SALAZAR</t>
  </si>
  <si>
    <t>ysalazarg@car.gov.co</t>
  </si>
  <si>
    <t>ANA PAOLA MORENO</t>
  </si>
  <si>
    <t>dloeconomico@bojaca-cundinamarca.gov.co</t>
  </si>
  <si>
    <t>BLANCA LILIA GONZALEZ</t>
  </si>
  <si>
    <t>desarrolloeconomico@elrosal-cundinamarca.gov.co</t>
  </si>
  <si>
    <t>OLGA SANCHEZ</t>
  </si>
  <si>
    <t>agropecuario@facatativa-cundinamarca.gov.co</t>
  </si>
  <si>
    <t>YENNY SALAZAR GARCIA</t>
  </si>
  <si>
    <t>NATALIZA PIZA</t>
  </si>
  <si>
    <t>304 5349256</t>
  </si>
  <si>
    <t>nataliapizaneuque@gmail.com</t>
  </si>
  <si>
    <t>STEFANI GAMBA</t>
  </si>
  <si>
    <t>311 8852531</t>
  </si>
  <si>
    <t>stefany.gamba@madridcundinamarca.gov.co</t>
  </si>
  <si>
    <t>SONIA RAMIREZ</t>
  </si>
  <si>
    <t>320 8342734</t>
  </si>
  <si>
    <t>ing.soniaramirez@gmail.com</t>
  </si>
  <si>
    <t xml:space="preserve">CHRISTIAN RIVERA </t>
  </si>
  <si>
    <t>311 891 0989</t>
  </si>
  <si>
    <t>cfrm2505@gmail.com</t>
  </si>
  <si>
    <t>HENRY OSWALDO PRIETO</t>
  </si>
  <si>
    <t>direcciontecnicaambiental@zipacon-cundinamarca.gov.co</t>
  </si>
  <si>
    <t>Sibaté</t>
  </si>
  <si>
    <t xml:space="preserve">NOHORA MOLINA </t>
  </si>
  <si>
    <t>nmolinas@car.gov.co</t>
  </si>
  <si>
    <t>MARIA DEL SOCORRO VISBAL</t>
  </si>
  <si>
    <t>medioambiente@sibate-cundinamarca.gov.co</t>
  </si>
  <si>
    <t>EDWIN ANDRES MANCILLA</t>
  </si>
  <si>
    <t>emancilla.cto@alcaldiasoacha.gov.co</t>
  </si>
  <si>
    <t>ORLANDO ROMERO ORTIZ</t>
  </si>
  <si>
    <t>agroambiente@cabrera-cundinamarca.gov.co</t>
  </si>
  <si>
    <t>DAVID PULIDO</t>
  </si>
  <si>
    <t>sama@fusagasugacundinamarca.gov.co</t>
  </si>
  <si>
    <t>FELIX CRUZ</t>
  </si>
  <si>
    <t>fcruzg@gmail.com</t>
  </si>
  <si>
    <t>HERNAN CUBILLOS</t>
  </si>
  <si>
    <t>secretariadeagricultura@pasca-cundinamarca.gov.co</t>
  </si>
  <si>
    <t>LEIDY JOHANA RINCON DIAZ</t>
  </si>
  <si>
    <t>umata@sanbernardo-cundinamarca.gov.co</t>
  </si>
  <si>
    <t>PEDRO ARTURO MOGOLLON LOZANO</t>
  </si>
  <si>
    <t>umata@tibacuy-cundinamarca.gov.co</t>
  </si>
  <si>
    <t>ANDRES RIVERA</t>
  </si>
  <si>
    <t>secredesarrollo@venecia-cundinamarca</t>
  </si>
  <si>
    <t>LEIDY MARCELA PEÑALOZA</t>
  </si>
  <si>
    <t>315 5750264</t>
  </si>
  <si>
    <t>ambiente@anapoima-cundinamarca.gov.co</t>
  </si>
  <si>
    <t xml:space="preserve">YENY MARCELA HERNANDEZ </t>
  </si>
  <si>
    <t>319 2784055</t>
  </si>
  <si>
    <t>GUILLERMINA RODRIGUEZ NAVARRETE</t>
  </si>
  <si>
    <t>desarrolloambiental@apulo-cundinamarca.gov.co</t>
  </si>
  <si>
    <t>SAN ANTONIO DEL TEQUENDAMA</t>
  </si>
  <si>
    <t xml:space="preserve">DIANA  MILENA CALDERON </t>
  </si>
  <si>
    <t>dcalderona@car.gov.co</t>
  </si>
  <si>
    <t>Danny Garzón</t>
  </si>
  <si>
    <t>umata@carmendecarupa-cundinamarca.gov.co</t>
  </si>
  <si>
    <t>Angela Marcela Marroquin Rincon</t>
  </si>
  <si>
    <t>minas@cucunuba-cundinamarca.gov.co</t>
  </si>
  <si>
    <t>DIANA MILENA CALDERON</t>
  </si>
  <si>
    <t>Katherine Pinilla Espejo</t>
  </si>
  <si>
    <t>juddykatherinep40@gmail.com</t>
  </si>
  <si>
    <t>Lizeth Andrea Ortiz</t>
  </si>
  <si>
    <t>serviciospublicos@guacheta-cundinamarca.gov.co</t>
  </si>
  <si>
    <t xml:space="preserve">Ximena Bernal /  Julian Pedraza </t>
  </si>
  <si>
    <t>3202558653 / 3045766106</t>
  </si>
  <si>
    <t>secretariadedesarrollorural@lenguazaque-cundinamarca.gov.co</t>
  </si>
  <si>
    <t>23/02/0202</t>
  </si>
  <si>
    <t>Yenny Suarez</t>
  </si>
  <si>
    <t>medioambiente@simijaca-cundinamarca.gov.co</t>
  </si>
  <si>
    <t>Pilar Alarcon</t>
  </si>
  <si>
    <t>serviciospublicos@susa-cundinamarca.gov.co</t>
  </si>
  <si>
    <t>Deisy Yamile Rodriguez Rodriguez</t>
  </si>
  <si>
    <t>3108705269 - 3219876827</t>
  </si>
  <si>
    <t>deconomico@sutatausa-cundinamarca.gov.co</t>
  </si>
  <si>
    <t>David Alejandro Ortiz Garcia</t>
  </si>
  <si>
    <t>ambientetausa@gmail.com</t>
  </si>
  <si>
    <t xml:space="preserve">Sandra Gomez </t>
  </si>
  <si>
    <t>desarrollosustentable@ubate-cundinamarca.gov.co</t>
  </si>
  <si>
    <t>DIRECCIÓN REGIONAL TEQUENDAMA</t>
  </si>
  <si>
    <t>S.A.T.</t>
  </si>
  <si>
    <t>DIRECCIÓN REGIONAL UBATÉ</t>
  </si>
  <si>
    <t>DIRECCIÓN REGIONAL SABANA OCCIDENTE</t>
  </si>
  <si>
    <t>DIRECCIÓN REGIONAL SOACHA</t>
  </si>
  <si>
    <t>DIRECCIÓN REGIONAL BOGOTÁ LA CALERA</t>
  </si>
  <si>
    <t>META</t>
  </si>
  <si>
    <t>Dominio de zaque, yo cuido Lenguazaque</t>
  </si>
  <si>
    <t xml:space="preserve">Estrategias de educación ambiental para el uso racional y eficiente del recurso hídrico. </t>
  </si>
  <si>
    <t>Diseñar e implementar un mínimo de (5) estrategias anuales que promuevan el ahorro y uso eficiente de agua en instituciones gubernamentales, educativas, en habitantes residentes en la cabecera municipal y zona rural. Así mismo, como el sector comercio y minero.</t>
  </si>
  <si>
    <t>Reci- zaque</t>
  </si>
  <si>
    <t>GENTE Y MENTE PARA UN LENGUAZAQUE CONSCIENTE CON EL AMBIENTE</t>
  </si>
  <si>
    <t>Procesos de formación y sensibilización de la comunidad estudiantil para el adecuado manejo de los residuos sólidos.</t>
  </si>
  <si>
    <t>Negocios más verdes</t>
  </si>
  <si>
    <t>Procesos formativos sobre huella hídrica y ecológica.</t>
  </si>
  <si>
    <t>Negocios verdes en el municipio de Lenguazaque</t>
  </si>
  <si>
    <t xml:space="preserve">
Desarrollar estrategias que incentiven la promoción (4) negocios verdes en el municipio de Lenguazaque durante el cuatrienio.
</t>
  </si>
  <si>
    <t>Del papel a la acción: PRAES cumplidos.</t>
  </si>
  <si>
    <t>Seguimiento a las instituciones educativas durante la ejecución de los PRAES</t>
  </si>
  <si>
    <t>Reforestando mi hogar, Lenguazaque mi lugar.</t>
  </si>
  <si>
    <t>Reforestación en áreas degradadas en el Páramo Rabanal para su recuperación con apoyo de las Juntas de Acción Comunal.</t>
  </si>
  <si>
    <t>Del campo a la mesa Lenguazaque prospera.</t>
  </si>
  <si>
    <t>Fomentar las buenas prácticas agrícolas y ganaderas.</t>
  </si>
  <si>
    <t>Lenguazaque  Agroturistico</t>
  </si>
  <si>
    <t>Capacitación a familias en el ecoturismo.</t>
  </si>
  <si>
    <t>Incentivar (2) iniciativas del turismo ambiental a familias campesinas como interpretes turísticos y ambientales.</t>
  </si>
  <si>
    <t xml:space="preserve">Lenguazaque sin riesgo </t>
  </si>
  <si>
    <t>Medidas de adaptación en gestión de riesgo y cambio climatico.</t>
  </si>
  <si>
    <t>TIERRA DEL ZAQUE.</t>
  </si>
  <si>
    <t>Proceso formativo en el sector minero para la sensibilización y disminución de la contaminación atmosférica en el municipio de Lenguazaque.</t>
  </si>
  <si>
    <t>Realizar (3) iniciativas y procesos de sensibilización en el sector minero sobre las implicaciones de la contaminación atmosférica en el municipio de Lenguazaque.</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</si>
  <si>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</si>
  <si>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</si>
  <si>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</si>
  <si>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</si>
  <si>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</si>
  <si>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</si>
  <si>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</si>
  <si>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</si>
  <si>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</si>
  <si>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</si>
  <si>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POLITICA NACIONAL DE EDUCACIÓN AMBIENTAL</t>
  </si>
  <si>
    <t>PLAN DE GESTIÓN AMBIENTAL REGIONAL PGAR 2012-2023 CAR</t>
  </si>
  <si>
    <t>PLAN DE ACCIÓN CUATRIENAL 2020-2023 CAR - TERRITORIO AMBIENTALMENTE SOSTENIBLE</t>
  </si>
  <si>
    <t>AGENDA OBJETIVOS DE DESARROLLO SOSTENIBLE</t>
  </si>
  <si>
    <t>PLAN DE DESARROLLO DEPARTAMENTAL 2020-2024 "CUNDINAMARCA, ¡REGIÓN QUE PROGRESA!"</t>
  </si>
  <si>
    <t xml:space="preserve">POMCA ALTO SUÁREZ </t>
  </si>
  <si>
    <t xml:space="preserve">POMCA RÍO BOGOTÁ "RESOLUCIÓN CAR 957 08 DE ABRIL DE 2019" </t>
  </si>
  <si>
    <t xml:space="preserve">POMCA RÍO SECO Y OTROS AFLUENTES DIRECTOS AL MAGDALENA "RESOLUCIÓN CAR 1940 DEL 15 DE JULIO DE 2019" </t>
  </si>
  <si>
    <t>PLAN DE DESARROLLO MUNICIPAL 2020-2023 "CONSTRUYENDO BIENESTAR LENGUAZAQUE"</t>
  </si>
  <si>
    <t>ESQUEMA DE ORDENAMIENTO TERRITORIAL - EOT - LENGUAZAQUE "ACUERDO 008 DEL 2000"</t>
  </si>
  <si>
    <t>PROGRAMA DE SANEAMIENTO Y MANEJO DE VERTIMIENTOS - PSMV LENGUAZAQUE "RESOLUCIÓN 2410 DEL 08 DE SEPTIEMBRE DE 2017"</t>
  </si>
  <si>
    <t>PLAN DE GESTIÓN INTEGRAL DE RESIDUOS SÓLIDOS - PGIRS</t>
  </si>
  <si>
    <t xml:space="preserve">PLAN DE LA AGENDA AMBIENTAL MUNICIPAL </t>
  </si>
  <si>
    <t>PLAN TERRITORIAL DE EDUCACIÓN AMBIENTAL - PTEA 2016-2019</t>
  </si>
  <si>
    <t>PLAN TERRITORIAL DE EDUCACIÓN AMBIENTAL "PTEA 2020-2023"</t>
  </si>
  <si>
    <t>LEY No 2169 DEL 22 DE DICIEMBR DE 2022 " POR MEDIO DE LA CUAL SE IMPULSA EL DESARROLLO BAJO EN CARBONO DEL PAIS MEDIANTE EL ESTABLECIMINETO DE METAS Y MEDIDAS MINIMAS EN MATERIA DE CARBONO  NEUTRALIDAD Y RESILISENCIA CLIMATICA Y SE DICTAN OTRAS DISPOSICIONES</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</si>
  <si>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</si>
  <si>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</si>
  <si>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</si>
  <si>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</si>
  <si>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</si>
  <si>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</si>
  <si>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</si>
  <si>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</si>
  <si>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</si>
  <si>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</si>
  <si>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</si>
  <si>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</si>
  <si>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LINEA ESTRATEGICA</t>
  </si>
  <si>
    <t>PROGRAMA</t>
  </si>
  <si>
    <t>SUBPROGRAMA</t>
  </si>
  <si>
    <t xml:space="preserve">PROGRAMA </t>
  </si>
  <si>
    <t xml:space="preserve">PROYECTO </t>
  </si>
  <si>
    <t xml:space="preserve">META </t>
  </si>
  <si>
    <t>PROYECTO</t>
  </si>
  <si>
    <t>LÍNEA ESTRATÉGICA</t>
  </si>
  <si>
    <t>PROYECTOS SUGERIDOS</t>
  </si>
  <si>
    <t xml:space="preserve">ESTRATEGIA </t>
  </si>
  <si>
    <t>CAPITULO</t>
  </si>
  <si>
    <t>ARTICULO</t>
  </si>
  <si>
    <t xml:space="preserve">TITULO </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</si>
  <si>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</si>
  <si>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</si>
  <si>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</si>
  <si>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</si>
  <si>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</si>
  <si>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</si>
  <si>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</si>
  <si>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</si>
  <si>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</si>
  <si>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</si>
  <si>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</si>
  <si>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11. MÁS SOSTENIBILIDAD</t>
  </si>
  <si>
    <t>11.3 EL CAMBIO ESTÁ EN TUS MANOS</t>
  </si>
  <si>
    <t>11.3.2 CULTURA AMBIENTAL</t>
  </si>
  <si>
    <t>322. Implementar 20 proyectos de educación ambiental presentados a través de los CIDEA municipales.</t>
  </si>
  <si>
    <t xml:space="preserve"> Gobernanza del agua al interior de la cuenca del río
Alto Suárez.</t>
  </si>
  <si>
    <t>INFORMACIÓN Y COMUNICACIÓN EFICAZ PARA LA ADOPCIÓN DEL POMCA DEL RÍO ALTO SUÁREZ</t>
  </si>
  <si>
    <t>Generar el 100% de articulación e implementación de la estrategia propuesta, de atención al ciudadano, suministro de información y capacitación, comunicación y participación relacionada con el POMCA, con el fin de fortalecer los mecanismos de intervención de los actores (Alcaldías municipales, empresas, productores agropecuarios, ASOJAC, JAC y acueductos entre otros.)</t>
  </si>
  <si>
    <t>Gobernanza y Gestión Pública del Agua en la cuenca del río Bogotá.</t>
  </si>
  <si>
    <t>1.4.2.Construyendo cultura de cuidado y protección del río Bogotá</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</si>
  <si>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</si>
  <si>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 xml:space="preserve">CONSTRUYENDO CRECIMIENTO ECONÓMICO PARA LA PRODUCTIVIDAD Y EL BIENESTAR AMBIENTAL
</t>
  </si>
  <si>
    <t xml:space="preserve">Negocios verdes  
</t>
  </si>
  <si>
    <t>Fortalecimiento de los PRAES en las Instituciones educativas durante este cuatrenio en la jurisdicción del municipio de Lenguazaque.</t>
  </si>
  <si>
    <t xml:space="preserve">CAPITULO II COMPONENTE RURAL 
</t>
  </si>
  <si>
    <t xml:space="preserve">EDUCACIÓN AMBIENTAL
</t>
  </si>
  <si>
    <t xml:space="preserve">ARTICULO 273 Proyecto sensibilización ambiental  
</t>
  </si>
  <si>
    <t>El fortalecimiento de (4) proyectos de PRAES en cumplimiento con la normatividad desarrollados en las comunidades educativas.</t>
  </si>
  <si>
    <t>TÍTULO 11. 
Metas Nacionales para la Carbono Neutralidad, la Resiliencia  Climática y el Desarrollo Bajo en Carbono</t>
  </si>
  <si>
    <t>ARTÍCULO 7. Metas en materia de medios de implementación.
Ámbito de Educación, Formación y Sensibilización.
Numeral 2.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</si>
  <si>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</si>
  <si>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</si>
  <si>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</si>
  <si>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12. MÁS INTEGRACIÓN</t>
  </si>
  <si>
    <t>12.4 REGIÓN, UN TERRITORIO DE TODOS</t>
  </si>
  <si>
    <t>12.4.2 JUNTOS SOMOS MÁS</t>
  </si>
  <si>
    <t>370. Impelmentar una estrategía para la creación y puesta en marcha de una estructura de gobernanza subregional.</t>
  </si>
  <si>
    <t>Conservación, restauración ecológica y uso sostenible de las coberturas naturales, los ecosistemas estratégicos y la biodiversidad.</t>
  </si>
  <si>
    <t>Fortalecimiento de la gobernanza forestal para la cuenca del río Seco y otros directos al Magdalena.</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</si>
  <si>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</si>
  <si>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</si>
  <si>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</si>
  <si>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</si>
  <si>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</si>
  <si>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</si>
  <si>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</si>
  <si>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</si>
  <si>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</si>
  <si>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</si>
  <si>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12.2 REGIÓN VERDE, REGIÓN DE VIDA</t>
  </si>
  <si>
    <t>12.2.2 TERRITORIO QUE RESPIRA</t>
  </si>
  <si>
    <t>347. Implementar una estartegia tendiente a mejorar la calidad del aire en la región Cundinamarca-Bogotá.</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</si>
  <si>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</si>
  <si>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</si>
  <si>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</si>
  <si>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</si>
  <si>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</si>
  <si>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</si>
  <si>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</si>
  <si>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</si>
  <si>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</si>
  <si>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</si>
  <si>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</si>
  <si>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</si>
  <si>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</si>
  <si>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</si>
  <si>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</si>
  <si>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</si>
  <si>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11.1 SEGURIDAD HÍDRICA Y RECURSOS NATURALES PARA LA VIDA</t>
  </si>
  <si>
    <t>11.1.1 CUNDINAMARCA AL NATURAL</t>
  </si>
  <si>
    <t>283. Sembrar 1.000.000 de árboles</t>
  </si>
  <si>
    <t>Programa de Ecosistemas Estratégicos para la Sostenibilidad Territorial y Adaptación al Cambio Climático</t>
  </si>
  <si>
    <t>RECUPERACIÓN DE COBERTURA VEGETAL MEDIANTE REVEGETALIZACIÓN EN ÁREAS AICA INTERVENIDAS</t>
  </si>
  <si>
    <t>*Definir el área a revegetalizar para cada municipio.                          * Siembra de entre 5 y 20 especies de flora nativa teniendo en cuenta las rondas hídricas                                                        * Instalación de 60.000 a 100.000 metros lineales de aislamiento en las áreas de Revegetalización.                                          * Sensibilización del 95% de comunidad objetivo</t>
  </si>
  <si>
    <t>1.1.4. Manejo integrado de microcuencas abastecedoras de agua</t>
  </si>
  <si>
    <t>Recuperación y enriquecimiento forestal de las áreas de microcuencas abastecedoras de la Cuenca (Número de hectáreas incrementadas de coberturas boscosas. Número de hectáreas conservadas)</t>
  </si>
  <si>
    <t>Gestión integral del riesgo de desastre y adaptación al cambio climático.</t>
  </si>
  <si>
    <t>Estrategia para la reducción de las emisiones debidas a la deforestación y la degradación forestal.</t>
  </si>
  <si>
    <t xml:space="preserve">Reforestando mi hogar Lenguazaque mi lugar
</t>
  </si>
  <si>
    <t xml:space="preserve">
Gestionar y realizar la reforestación de 20 Ha degradadas el páramo de rabanal.
</t>
  </si>
  <si>
    <t xml:space="preserve">PROTECCIÓN DE FUENTES DE AGUA 
</t>
  </si>
  <si>
    <t xml:space="preserve">ARTICULO 267 Reforestación de áreas productoras de agua 
</t>
  </si>
  <si>
    <t xml:space="preserve">CORTE DE CESPED Y PODA DE ÁRBOLES 
</t>
  </si>
  <si>
    <t xml:space="preserve">Siembra de árboles para mantener el ornato de la ciudad
</t>
  </si>
  <si>
    <t xml:space="preserve">Realizar campañas con los sectores educativos, comerciales, industriales, ONGs, para la siembra y mantenimiento de árboles en el área urbana del municipio.
</t>
  </si>
  <si>
    <t>Reforestación como estrategia de apropiación, sensibilización en el territorio y conservación de la estructura ecológica del Páramo Rabanal.</t>
  </si>
  <si>
    <t xml:space="preserve">TÍTULO 11. 
Metas Nacionales para la Carbono Neutralidad, la Resiliencia  Climática y el Desarrollo Bajo en Carbono </t>
  </si>
  <si>
    <t xml:space="preserve">ARTÍCULO 6. Metas en materia de adaptación al cambio climático.
Sector Ambiente y Desarrollo Sostenible 
Numero 5. Incrementar al 2030, en 100.000 hectáreas, las áreas en proceso de rehabilitación, recuperación o restauración en las áreas del Sistema de Parques Nacionales y sus zonas de influencia. </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</si>
  <si>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</si>
  <si>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</si>
  <si>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</si>
  <si>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 xml:space="preserve">Fortalecimiento de la gobernanza forestal para la cuenca del río Seco y otros directos al Magdalena </t>
  </si>
  <si>
    <t xml:space="preserve">MANEJO INTEGRADO DE MICROCUENCAS 
</t>
  </si>
  <si>
    <t xml:space="preserve">ARTICULO 272 Proyecto establecimiento de vivero 
</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</si>
  <si>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</si>
  <si>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</si>
  <si>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</si>
  <si>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</si>
  <si>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</si>
  <si>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</si>
  <si>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</si>
  <si>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</si>
  <si>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</si>
  <si>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</si>
  <si>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</si>
  <si>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Orientación ambiental productiva de la cuenca.</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</si>
  <si>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</si>
  <si>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</si>
  <si>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Actividades Productivas</t>
  </si>
  <si>
    <t>Fortalecimiento de negocios verdes</t>
  </si>
  <si>
    <t xml:space="preserve">Capacitar a la población sobre la huella hídrica y la huella ecológica.
</t>
  </si>
  <si>
    <t xml:space="preserve">TÍTULO I 
Disposiciones Generales </t>
  </si>
  <si>
    <t>ARTÍCULO 3. Pilares de la transición a la carbono neutralidad, la resiliencia climática y el desarrollo bajo en carbono. 
Numeral 9. La necesidad de definir e implementar metas y medidas de adaptación al cambio climático y mitigación de emisiones de gases de efecto invernadero que promuevan la conservación de la biodiversidad y el recurso hídrico, a partir del reconocimiento de su valor intrínseco y de los servicios ecosistémicos que proporcionan.</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</si>
  <si>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</si>
  <si>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</si>
  <si>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</si>
  <si>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</si>
  <si>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</si>
  <si>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</si>
  <si>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9. MÁS BIEN ESTAR</t>
  </si>
  <si>
    <t>9.2 TODA UNA VIDA CONTIGO</t>
  </si>
  <si>
    <t>9.2.1 CONSTRUYENDO FUTURO</t>
  </si>
  <si>
    <t>75. Beneficiar al 100% de las IED de los municipios no certificados con estrategias para consolidar los proyectos pedagógicos en PGER y PRAES.</t>
  </si>
  <si>
    <t>Soporte hídrico para la competitividad de la cuenca del río Alto Suárez</t>
  </si>
  <si>
    <t>GESTIÓN AMBIENTAL DE VERTIMIENTOS Y RESIDUOS SÓLIDOS</t>
  </si>
  <si>
    <t>Ejecutar las actividades de los Planes de Gestión
Integral de Residuos Sólidos PGRIS por parte de los
municipios</t>
  </si>
  <si>
    <t>Saneamiento conducente a una Seguridad Hídrica - Calidad hídrica</t>
  </si>
  <si>
    <t>Focalización de áreas e Implementación de proyectos para el aprovechamiento sostenible de residuos sólidos.</t>
  </si>
  <si>
    <t xml:space="preserve">Gente y mente para lenguazaque conciente con el ambiente 
</t>
  </si>
  <si>
    <t xml:space="preserve">Capacitar a un 10% de las instituciones del municipio en el manejo de residuos sólidos.
</t>
  </si>
  <si>
    <t>Fortalecimiento institucional</t>
  </si>
  <si>
    <t xml:space="preserve">Fortalecimiento administrativo </t>
  </si>
  <si>
    <t>Educación sanitaria y ambiental manejo de residuos líquidos y sólidos</t>
  </si>
  <si>
    <t xml:space="preserve">
IMPLEMENTACIÓN DE PROCESOS DE TRANSFORMACIÓN Y APROVECHAMIENTO DE RESIDUOS SÓLIDOS
</t>
  </si>
  <si>
    <t>Concientizar y sensibilizar a los diferentes sectores del municipio para minimizar la producción de residuos, actividades de separación en la fuente y reciclaje de residuos</t>
  </si>
  <si>
    <t xml:space="preserve">Realizar capacitación en procesos de reciclaje y aprovechamiento dirigidos a los diferentes actores, enfocado a minimizar los residuos sólidos.
</t>
  </si>
  <si>
    <t>Proceso formativo y acciones integrales en el manejo adecuado de los residuos sólidos.</t>
  </si>
  <si>
    <t>Disminuir en un 30% la contaminación por residuos sólidos en el Río Lenguazaque.</t>
  </si>
  <si>
    <t xml:space="preserve">
ARTÍCULO 7. Metas en materia de medios de implementación. 
Ámbito de Educación, Formación y Sensibilización 
Numeral 2.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t>
  </si>
  <si>
    <t xml:space="preserve">Realizar seguimiento a 100% a los PGIRS </t>
  </si>
  <si>
    <t xml:space="preserve">CONSTRUYENDO INFRAESTRUCTURA ESTRATEGICA PARA EL DESARROLLO Y BIENESTAR COLECTIVO
</t>
  </si>
  <si>
    <t xml:space="preserve">Espacios limpios para el desarrollo correctivo 
</t>
  </si>
  <si>
    <t>Optimizar en un 30% la cantidad de residuos dispuestos en el relleno sanitario</t>
  </si>
  <si>
    <t xml:space="preserve">Mejoramiento del Habitat </t>
  </si>
  <si>
    <t>mejoramiento de las condiciones de vida de los pobladores</t>
  </si>
  <si>
    <t>*Ampliar y terminar la construcción de la Planta de Tratamiento de residuos líquidos. Incluye la puesta en funcionamiento de la misma. *Iniciar un programa de reciclaje que disminuirá sustancialmente la cantidad de residuos sólidos en el municipio.</t>
  </si>
  <si>
    <t xml:space="preserve">
IMPLEMENTACIÓN DE PROCESOS DE TRANSFORMACIÓN Y APROVECHAMIENTO DE RESIDUOS SÓLIDOS
</t>
  </si>
  <si>
    <t xml:space="preserve">Diseñar e implementar manual para el aprovechamiento y reciclaje de los residuos generados en el municipio de acuerdo a sus características.
</t>
  </si>
  <si>
    <t>1.1.1     Acciones de sensibilización y buenas prácticas ambientales en el manejo integral de los residuos sólidos y responsabilidad pos consumo.</t>
  </si>
  <si>
    <t>Aumentar en un 30% la selección de materiales potencialmente recuperables en el municipio.</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</si>
  <si>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</si>
  <si>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</si>
  <si>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</si>
  <si>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</si>
  <si>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</si>
  <si>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</si>
  <si>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11.1.4 RESIDUOS SÓLIDOS AMIGABLES ALTERNATIVOS</t>
  </si>
  <si>
    <t>305. Ejecutar 3 proyectos de innovación en manejo de residuos sólidos y cambio climático.</t>
  </si>
  <si>
    <t>Desarrollar acciones de educación ambiental con el fin de mejorar los indicadores de calidad del agua y
manejo de integral de residuos sólidos en la cuenca</t>
  </si>
  <si>
    <t xml:space="preserve">Coadyuvar en la gestión integral de los residuos sólidos municipales
</t>
  </si>
  <si>
    <t>Capacitar a las Instituciones educativas en un 60% sobre el adecuado manejo de los residuos sólidos</t>
  </si>
  <si>
    <t>Desarrollo de programas de reciclaje y separación en la fuente.</t>
  </si>
  <si>
    <t xml:space="preserve">CONSTRUYENDO CRECIMIENTO ECONÓMICO PARA LA PRODUCTIVIDAD Y EL BIENESTAR AMBIENTAL
</t>
  </si>
  <si>
    <t xml:space="preserve">RECI–ZAQUE 
</t>
  </si>
  <si>
    <t xml:space="preserve">Generar una campaña que fomente el reciclaje en el municipio.
</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</si>
  <si>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</si>
  <si>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</si>
  <si>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</si>
  <si>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</si>
  <si>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</si>
  <si>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11.3.3 CUNDINAMARCA, RESILIENTE AL CAMBIO CLIMÁTICO</t>
  </si>
  <si>
    <t>329. Recolectar y llevar a destino final 120 toneladas de residuos de aparatos eléctricos y electrónicos.</t>
  </si>
  <si>
    <t>Población de la microcuenca capacitada en manejo de residuos sólidos y líquidos (Número de talleres realizados)</t>
  </si>
  <si>
    <t xml:space="preserve">Reducir el factor de contaminación en la cuenca </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</si>
  <si>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</si>
  <si>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</si>
  <si>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</si>
  <si>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12.3 REGIÓN, CONEXIÓN INTELIGENTE</t>
  </si>
  <si>
    <t>12.3.3 TERRITORIO CON SERVICIO PÚBLICO PARA TODOS</t>
  </si>
  <si>
    <t>359. Acompañar una nueva estrategia para determinar nuevos espacios de aprovechamiento de residuos en la región Cundinamarca-Bogotá.</t>
  </si>
  <si>
    <t>Programa de Seguridad hídrica en la cuenca del río Bogotá</t>
  </si>
  <si>
    <t xml:space="preserve">Mejora en la calidad hídrica de las subcuencas priorizadas de la cuenca del río Bogotá </t>
  </si>
  <si>
    <t xml:space="preserve">El 98% de los municipios formularan e implementar los Planes de Gestión de Residuos Sólidos.
</t>
  </si>
  <si>
    <t xml:space="preserve">Optimizar el manejo de los residuos sólidos del municipio de Lenguazaque 
</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</si>
  <si>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</si>
  <si>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</si>
  <si>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</si>
  <si>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</si>
  <si>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</si>
  <si>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</si>
  <si>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</si>
  <si>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</si>
  <si>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10.2.1 CUNDINAMARCA CREA E INNOCA</t>
  </si>
  <si>
    <t>202. Realizar una investigación para la innovación en el abastecimiento de agua potable en zonas rurales.</t>
  </si>
  <si>
    <t>Programa de gobernanza del agua al interior de la cuenca del río Alto Suárez</t>
  </si>
  <si>
    <t>GESTIÓN DEL CONOCIMIENTO PARA LA GESTIÓN INTEGRAL DEL AGUA</t>
  </si>
  <si>
    <t xml:space="preserve">Gestionar mínimo dos (2) alianzas o convenios interinstitucionales (academia, institutos o centros de investigación, secretaría de ciencia y tecnología, entre otros. </t>
  </si>
  <si>
    <t>1.3.1. Gestión del conocimiento para la gestión integral del recurso hídrico de la cuenca</t>
  </si>
  <si>
    <t>Gestionar mínimo dos (2) alianzas o convenios interinstitucionales (academia, institutos o centros de investigación, secretaría de ciencia y tecnología, entre otros)</t>
  </si>
  <si>
    <t xml:space="preserve">Promover mínimo dos (2) mecanismo o espacio de articulación o intervención, para compartir conocimiento. </t>
  </si>
  <si>
    <t>Gestionar recursos externos con mínimo dos (2) organismos multilaterales, Fondo de Regalías o COLCIENCIAS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</si>
  <si>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</si>
  <si>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</si>
  <si>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</si>
  <si>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 xml:space="preserve">Gestionar recursos externos con mínimo dos (2) organismos multilaterales, Fondo de Regalías o COLCIENCIAS. </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</si>
  <si>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</si>
  <si>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</si>
  <si>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</si>
  <si>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</si>
  <si>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</si>
  <si>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</si>
  <si>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Gestión integral del riesgo de desastre y adaptación al cambio climático</t>
  </si>
  <si>
    <t>Educación, formación y sensibilización social para el desarrollo de acciones de mitigación y estrategias de adaptación al cambio climático.</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</si>
  <si>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</si>
  <si>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</si>
  <si>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</si>
  <si>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</si>
  <si>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</si>
  <si>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11.2 RUTA DE GESTIÓN DEL RIESGO</t>
  </si>
  <si>
    <t>11.2.1 CONOCIMIENTO DEL RIESGO</t>
  </si>
  <si>
    <t>308. Realizar con la unidad móvil, 80 jornadas para el fortalecimiento de las capacidades de gestión del riesgo.</t>
  </si>
  <si>
    <t xml:space="preserve">Programa de gestión integral del riesgo </t>
  </si>
  <si>
    <t>ESTUDIOS DE DETALLE EN ZONAS DE RIESGO DE INTERÉS PRIORITARIO PARA LA RELOCALIZACIÓN Y/O MODIFICACIÓN DE VIVIENDAS, ASENTAMIENTOS, ACTIVIDADES ECONÓMICAS E INFRAESTRUCTURA EN ZONAS DE ALTO RIESGO.</t>
  </si>
  <si>
    <t>Identificar las zonas de riesgo en las que existan asentamientos humanos, infraestructura o actividades productivas, priorizadas para desarrollar estudios de
detalle.</t>
  </si>
  <si>
    <t>Gestión Integral del Riesgo de Desastres y Adaptación al Cambio Climático: hacia un territorio seguro y ambientalmente sostenible en la cuenca del Río Bogotá.</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</si>
  <si>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</si>
  <si>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</si>
  <si>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9. MAS BIEN ESTAR</t>
  </si>
  <si>
    <t>9.2.2 JÓVENES, FUERZA DEL PROGRESO</t>
  </si>
  <si>
    <t>122. Conformar 4 redes departamentales en comunicación popular juvenil, jóvenes rurales y jóvenes ambientales   (COMUNICACIÓN EDUCATIVA).</t>
  </si>
  <si>
    <t>Elaborar los estudios de detalle realizados en las zonas en las que existan asentamientos humanos, infraestructura o actividades productivas, según la
priorización.</t>
  </si>
  <si>
    <t>Ampliación e incremento del conocimiento y la tecnología en el territorio para la gestión integral del riesgo y la adaptación al cambio climático</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</si>
  <si>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</si>
  <si>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</si>
  <si>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</si>
  <si>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</si>
  <si>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</si>
  <si>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</si>
  <si>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Diseñar/Formular el plan de modificación y/o relocalización de viviendas, asentamientos, áreas productivas e infraestructura en zonas de riesgo, el cual debe incluir una estrategia de educación ambiental y gestión social orientada a la creación de conciencia sobre la planificación de la ocupación del territorio con criterio técnico para disminuir la vulnerabilidad y el riesgo</t>
  </si>
  <si>
    <t>Implementación de planes de modificación y/o relocalización de viviendas, asentamientos, áreas productivas e infraestructura en zonas de riesgo.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</si>
  <si>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</si>
  <si>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</si>
  <si>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</si>
  <si>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</si>
  <si>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</si>
  <si>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</si>
  <si>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Gestión Integral del Riesgo</t>
  </si>
  <si>
    <t>CONSTRUCCIÓN COLECTIVA DE LA GESTIÓN DEL RIESGO</t>
  </si>
  <si>
    <t>Establecer como mínimo 3 mesas de trabajo (con los CMGRD y los CDGR para la formulación de la estrategia de participación comunitaria para la gestión del riesgo, con énfasis en el cambio climático.</t>
  </si>
  <si>
    <t xml:space="preserve">Gestión del conocimiento </t>
  </si>
  <si>
    <t>Conoce y aprópiate de la Cuenca
Nuestra cultura de la Cuenca
Por un Consejo de Cuenca fortalecido</t>
  </si>
  <si>
    <t xml:space="preserve">CONSTRUYENDO CALIDAD DE VIDA Y BIENESTAR SOCIAL
</t>
  </si>
  <si>
    <t xml:space="preserve">Turismo una apuesta para el futuro 
</t>
  </si>
  <si>
    <t>Fortalecer los procesos de formación cultural mediante la presentación de muestras culturales en el marco de las actividades de los mercados campesinos realizados con el municipio.</t>
  </si>
  <si>
    <t xml:space="preserve">SENSIBILIZACIÓN Y ADECUACIÓN PGIRS
</t>
  </si>
  <si>
    <t xml:space="preserve">Educación comunitaria
</t>
  </si>
  <si>
    <t xml:space="preserve">Publicidad radial, Talleres, Material publicitario, Capacitación puerta a puerta
</t>
  </si>
  <si>
    <t>TÍTULO I 
Disposiciones Generales</t>
  </si>
  <si>
    <t>ARTÍCULO 3. Pilares de la transición a la carbono neutralidad, la resiliencia climática
y el desarrollo bajo en carbono. 
Numeral 15. El reconocimiento del rol fundamental que tienen los jóvenes en la sociedad como sujetos con necesidad de formación en las acciones de protección del
entorno ambiental para el logro de los objetivos de carbono neutralidad, resiliencia climática y desarrollo bajo en carbono.</t>
  </si>
  <si>
    <t xml:space="preserve">Estrategia de participación comunitaria con los CMGRD y los CDGR. </t>
  </si>
  <si>
    <t xml:space="preserve">Programa de gobernanza del agua al interior de la cuenca del río Alto Suárez </t>
  </si>
  <si>
    <t>PROMOCIÓN DE CULTURA AMBIENTAL EN LA CUENCA</t>
  </si>
  <si>
    <t>Planificar e implementar mínimo tres estrategias educativas anualmente en cada municipio a través de procesos formativos que permitan la promoción y el fortalecimiento de la cultura ambiental.</t>
  </si>
  <si>
    <t xml:space="preserve">Generar como mínimo tres espacios de interacción que permitan promover el fortalecimiento de cultura ambiental. </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</si>
  <si>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</si>
  <si>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</si>
  <si>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</si>
  <si>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</si>
  <si>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</si>
  <si>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</si>
  <si>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</si>
  <si>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</si>
  <si>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</si>
  <si>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</si>
  <si>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284. Implementar 6 proyectos encaminados al buen uso y manejo de los recursos naturales en cuencas prioritarias del departamento.</t>
  </si>
  <si>
    <t xml:space="preserve">Soporte hídrico para la competitividad de la cuenca del río Alto Suárez </t>
  </si>
  <si>
    <t>REGULACIÓN HÍDRICA</t>
  </si>
  <si>
    <t>Seleccionar y priorizar el 100% de los predios a
adquirir, con fines de conservación y protección
que aporten a la regulación hídrica</t>
  </si>
  <si>
    <t>Conservación, restauración ecológica y uso sostenible de las coberturas naturales, los ecosistemas estratégicos y la biodiversidad</t>
  </si>
  <si>
    <t>Acuerdos para la conservación y el uso sostenible de los recursos naturales</t>
  </si>
  <si>
    <t xml:space="preserve">Guardianes de los paramos 
</t>
  </si>
  <si>
    <t xml:space="preserve">Generar 20 talleres sobre la diversidad ambiental del municipio.
</t>
  </si>
  <si>
    <t xml:space="preserve">
PROTECCIÓN DE PARAMOS 
</t>
  </si>
  <si>
    <t>ARTICULO 264 Utilización especial a las zonas aledañas a la reserva forestal protectora del páramo de Rabanal, buscando su conservación, mediante acciones que se deberán tomar las cuales serán de obligatorio cumplimiento para los tenedores de las tierras que se encuentren ubicadas dentro de esta zona.</t>
  </si>
  <si>
    <t>Correcto funcionamiento del sistema hídrico y
distribución del agua oportunamente</t>
  </si>
  <si>
    <t>Realizar los estudios físico-bióticos y socioeconómicos de los humedales naturales presentes en la cuenca.</t>
  </si>
  <si>
    <t>Ejecutar las actividades de aislamiento de humedales priorizados para esta actividad</t>
  </si>
  <si>
    <t>Definir las zonas de amortiguación de los humedales naturales en la cuenca del río Bogotá.
Ejecutar las actividades de aislamiento de humedales priorizados para esta actividad.</t>
  </si>
  <si>
    <t>Identificación, protección, recuperación y conservación de los humedales de la cuenca del río Seco y otros directos al Magdalena.</t>
  </si>
  <si>
    <t>META 23.3. Implementar el 100% de las estrategias socioambientales de Cultura del Agua para la Conformación de la Red de Protectores del Agua con actores sociales en diez (10) microcuencas, contribuyendo a la protección y recuperación del recurso hídrico.</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</si>
  <si>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</si>
  <si>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</si>
  <si>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</si>
  <si>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</si>
  <si>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</si>
  <si>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122. Conformar 4 redes departamentales en comunicación popular juvenil, jóvenes rurales y jóvenes ambientales.</t>
  </si>
  <si>
    <t>De acuerdo a los estudios realizados, seleccionar y
priorizar el 100% de las áreas para la construcción
de embalses y obras de control hídrico.</t>
  </si>
  <si>
    <t>Gestión y manejo integrado del recurso hídrico</t>
  </si>
  <si>
    <t>Gestión del agua en comunidades rurales: medidas y sistemas efectivos para garantizar el acceso y el abastecimiento sostenible del agua tanto, para fines domésticos como productivos a pequeña escala</t>
  </si>
  <si>
    <t xml:space="preserve">CONSTRUYENDO INFRAESTRUCTURA ESTRATEGICA PARA EL DESARROLLO Y BIENESTAR COLECTIVO
</t>
  </si>
  <si>
    <t xml:space="preserve">
Con agua potable y saneamiento básico, pactamos la construcción de Lenguazaque sostenible y en equidad.
</t>
  </si>
  <si>
    <t xml:space="preserve">Garantizar el uso adecuado del recurso hídrico a través del programa de uso eficiente y ahorro del agua 
</t>
  </si>
  <si>
    <t xml:space="preserve">
FORTALECIMIENTO INSTITUCIONAL 
</t>
  </si>
  <si>
    <t>PLAN MAESTRO DE ACUEDUCTO Y ALCANTARILLADO</t>
  </si>
  <si>
    <t xml:space="preserve">Elaboración del plan de ahorro y uso eficiente de agua de acuerdo a los términos de la autoridad ambiental competente incluye elaboración de programas de reducción de pérdidas y atención de fuerzas.                                                                                                                                                                                                                                                                                                    
</t>
  </si>
  <si>
    <t>Construcción del 100% de las obras de control hídrico, reservorios y/o embalses priorizados acorde con los estudios realizados de viabilidad técnica, económica, social y ambiental.</t>
  </si>
  <si>
    <t>Capacitar el 100% de los habitantes de la cuenca que hayan sido identificados en el estudio</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</si>
  <si>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</si>
  <si>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</si>
  <si>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</si>
  <si>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</si>
  <si>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</si>
  <si>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</si>
  <si>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</si>
  <si>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Programa de Gobernanza y gestión pública del agua en la cuenca del río Bogotá.</t>
  </si>
  <si>
    <t>Construyendo Cultura de Cuidado y Protección del río Bogotá</t>
  </si>
  <si>
    <t xml:space="preserve">FORTALECIMIENTO INSTITUCIONAL 
</t>
  </si>
  <si>
    <t xml:space="preserve">
PLAN MAESTRO DE ACUEDUCTO Y ALCANTARILLADO
</t>
  </si>
  <si>
    <t xml:space="preserve">Implementar sistemas diferentes para la respectiva separación de las aguas lluvias para el sistema alcantarillado del área urbana garantizando el tratamiento de las aguas negras y el vertimiento directo a las fuentes superficiales de las aguas lluvias generando la disminución del caudal a tratar por lo mismo un ahorro significativo del sistema.
</t>
  </si>
  <si>
    <t>Formulación e implementación de Programas de uso eficiente y ahorro de agua.</t>
  </si>
  <si>
    <t>Conservación, recuperación y mantenimiento del recurso hídrico en la cantidad y calidad necesaria que requiere el consumo humano y/o las actividades agroeconómicas y mineras</t>
  </si>
  <si>
    <t>Reajuste de la red hidrometeorológica de La Cuenca Río Carare Minero, o potencialización de la red existente meteorológica e hidrometeorológica</t>
  </si>
  <si>
    <t>Captación y manejo de aguas lluvias
Proyectos para  incentivar la reducción de Consumo Residencial de Agua</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</si>
  <si>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</si>
  <si>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</si>
  <si>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</si>
  <si>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</si>
  <si>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</si>
  <si>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</si>
  <si>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</si>
  <si>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328. Implementar estrategías de energías renovables en 50 entornos en el departamento</t>
  </si>
  <si>
    <t>Proyectos para incentivar la reducción al Consumo Residencial de Energía y la implementación de Energías Alternativas.</t>
  </si>
  <si>
    <t xml:space="preserve">Lenguazaque se viste de energías alternativas 
</t>
  </si>
  <si>
    <t xml:space="preserve">Realizar un proyecto de energías renovables en el municipio 
</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</si>
  <si>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</si>
  <si>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</si>
  <si>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</si>
  <si>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</si>
  <si>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</si>
  <si>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</si>
  <si>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</si>
  <si>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</si>
  <si>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</si>
  <si>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</si>
  <si>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</si>
  <si>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</si>
  <si>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</si>
  <si>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</si>
  <si>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</si>
  <si>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</si>
  <si>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</si>
  <si>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</si>
  <si>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</si>
  <si>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</si>
  <si>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</si>
  <si>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</si>
  <si>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</si>
  <si>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</si>
  <si>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</si>
  <si>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324. Potencializar la estrategia huella de carbono departamental.</t>
  </si>
  <si>
    <t>AVANZAR HACIA UN DIAGNÓSTICO E IMPLEMENTACIÓN DE ESTRATEGIAS DE CONSERVACIÓN DEL ALTO SUÁREZ ECOLÓGICA Y SOCIALMENTE REPRESENTATIVAS</t>
  </si>
  <si>
    <t xml:space="preserve">Fomentar las iniciativas voluntarias para la conservación mediante la firma de al menos 10 acuerdos con los actores de la Cuenca, a través de esquemas como incentivos a la conservación, compensaciones, pagos por servicios ambientales, banCO2, etc. </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</si>
  <si>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</si>
  <si>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Gestión sostenible del suelo</t>
  </si>
  <si>
    <t xml:space="preserve">La cultura de la produccion sostenible </t>
  </si>
  <si>
    <t xml:space="preserve">Seguridad agrícola
</t>
  </si>
  <si>
    <t xml:space="preserve">Consolidar una campaña de buenas prácticas agrícolas  
</t>
  </si>
  <si>
    <t xml:space="preserve">ARTICULO 271 Proyecto de optimización de unidades productivas, plan de apoyo al proyecto CHECUA.
</t>
  </si>
  <si>
    <t>Aumentar las medidas en 15% de la población sobre el cálculo de la huella hídrica y huella ecológica en el municipio de Lenguazaque, para su disminución durante este periodo.</t>
  </si>
  <si>
    <t xml:space="preserve">TÍTULO 11. 
Metas Nacionales para la Carbono Neutralidad, la Resiliencia 
Climática y el Desarrollo Bajo en Carbono </t>
  </si>
  <si>
    <t>ARTÍCULO 6. Metas en materia de adaptación al cambio climático. 
Sector Agropecuario, Pesquero y de Desarrollo Rural 
Numeral 3. Implementar a 2030, en al menos once (11) subsectores agropecuarios (arroz, maíz, papa, ganadería de carne, ganadería de leche, caña panelera, cacao, banano, café, caña de azúcar y palma de aceite), modelos que mejoren sus capacidades para adaptarse a la variabilidad y cambio climático, a través de la investigación, el desarrollo tecnológico y la adopción de prácticas de transformación productiva de las actividades agrícolas y ganaderas para hacerlas más resilientes.</t>
  </si>
  <si>
    <t>Sensibilización del 100% de los actores sobre la importancia y el papel de la conservación y protección de las coberturas naturales de las áreas protegidas del Alto Suárez</t>
  </si>
  <si>
    <t>Fomento de prácticas productivas sostenibles</t>
  </si>
  <si>
    <t>Compatibilización ambiental de las actividades productivas de la cuenca del río Alto Suárez</t>
  </si>
  <si>
    <t>PROCESOS AMIGABLES CON EL MEDIO AMBIENTE Y LA ECONOMÍA DEL PEQUEÑO PRODUCTOR</t>
  </si>
  <si>
    <t>Tener por lo menos a través de un convenio o alianza un sistema de procesamiento diversificado para las prácticas productivas que se adapten a la capacidad de uso del territorio en un espacio mínimo de 1000 ha de cada subcuenca, enfocándose en pequeños productores cercanos a rondas y áreas protegidas</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</si>
  <si>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</si>
  <si>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Implementación de programas para actividades productivas sostenibles.</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</si>
  <si>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</si>
  <si>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</si>
  <si>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</si>
  <si>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</si>
  <si>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</si>
  <si>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</si>
  <si>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</si>
  <si>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</si>
  <si>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El 70% de los productores lácteos de cada subcuenca, se han sumado al proceso de tecnificación, aportando con el crecimiento de las áreas restauradas de ecosistemas estratégicos en un 60%; regenerando suelos, implementando arreglos agrosilvopastoriles, y otros modelos agroecológicos.
Establecer mínimo un conglomerado de procesamiento en cada municipio descentralizado de las cabeceras, pero apoyado con ellas, con por lo menos 1000 ha de tierras de producción láctea integradas en los procesos de procesamiento y un 80% de pequeños productores que hagan parte de ello, así como con su respectiva alianza o convenio para lograr apoyos de ejecución puntuales</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</si>
  <si>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</si>
  <si>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</si>
  <si>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Conocimiento, seguimiento y monitoreo de la calidad de los suelos para la cuenca, como herramienta para tomar decisiones referentes al uso y manejo</t>
  </si>
  <si>
    <t xml:space="preserve">Construyendo desarrollo económico en el sector rural
</t>
  </si>
  <si>
    <t xml:space="preserve">Capacitar 30 productores en prácticas agrícolas 
</t>
  </si>
  <si>
    <t>Realizar capacitaciones en buenas prácticas en un (30%) en las zonas agrícolas y ganaderas.</t>
  </si>
  <si>
    <t>Tener en ejecución del 100% por lo menos un sistema de monitoreo por cada subcuenca, en sus áreas de influencia generadoras de riesgo para la cuenca</t>
  </si>
  <si>
    <t>Proyecto piloto agricultura alternativa sostenible</t>
  </si>
  <si>
    <t xml:space="preserve">Fortalecer tres asociaciones de productores agropecuarios   </t>
  </si>
  <si>
    <t>CONSERVACIÓN DE SUELO Y AGUA EN ACTIVIDADES DE PRODUCCIÓN AGROPECUARIA</t>
  </si>
  <si>
    <t>Implementar actividades de agricultura y/o ganadería de conservación en 400 Fincas Modelo</t>
  </si>
  <si>
    <t>Conservacion de suelo y agua en actividades de producción agropecuaria</t>
  </si>
  <si>
    <t xml:space="preserve">Del campo a la mesa Lenguazaque prospera  
</t>
  </si>
  <si>
    <t xml:space="preserve">Promover las buenas prácticas agrícolas y ganaderas a través de procesos formativos y estrategias sostenibles que minimicen el impacto ambiental en el municipio.
</t>
  </si>
  <si>
    <t>Intervenir 200 hectáreas con técnicas de bioingeniería del suelo.</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</si>
  <si>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</si>
  <si>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</si>
  <si>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Agricultura y ganadería de conservación</t>
  </si>
  <si>
    <t>COMPATIBILIZANDO LO PRODUCTIVO CON UN AMBIENTE SANO Y FUERTE</t>
  </si>
  <si>
    <t>Establecer agendas de trabajo o convenios o alianzas para transformar conflictos socioambientales por tipo de cobertura y conflicto de uso, según viabilidad, disposición de los propietarios y posibilidades de alianzas con financistas que permitan promover procesos de investigación.
Apoyar y fomentar la diversificación y reconversión de la práctica productiva del espacio veredal sobre utilizado.
Cubrir mínimo el 50% de las áreas identificadas en conflicto de la cuenca con convenios y alianzas que apoyen este proyecto</t>
  </si>
  <si>
    <t>5.2.1. Promover prácticas productivas sostenibles en el sector pecuario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</si>
  <si>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</si>
  <si>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Agricultura familiar con bases agroecológicas: medio de vida para la rentabilidad socioambiental en el territorio</t>
  </si>
  <si>
    <t>Lograr como mínimo vincular a una unidad productiva por vereda dentro de las áreas de sobre utilización logrando su participación en estos procesos, en mínimo una agenda de trabajo o alianza o convenio para la tecnificación compatibilizada con un ecosistema cada vez más resiliente.
Ubicar las zonas veredales estratégicas para centros de acopio, de procesamiento, disposición para el mercado, transporte y venta.</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</si>
  <si>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</si>
  <si>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</si>
  <si>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</si>
  <si>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</si>
  <si>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278. Reforestar 150 hectáreas de áreas degradadas en los municipios de la Cuenca del Río Bogotá</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</si>
  <si>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</si>
  <si>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</si>
  <si>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</si>
  <si>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Acciones para la protección de la biodiversidad y ecosistemas estratégicos.</t>
  </si>
  <si>
    <t>12.a.1 Cantidad de apoyo en materia de investigación y desarrollo prestado a los países en desarrollo para el consumo y la producción sostenibles y las tecnologíasecológicamente racionales.</t>
  </si>
  <si>
    <t>10.1 PRODUCTIVIDAD, UN CAMINO DE DESARROLLO</t>
  </si>
  <si>
    <t>10.1.1 CUNDINAMARCA PRODUCTIVA, REGIÓN QUE PROGRESA</t>
  </si>
  <si>
    <t>187. Implementar 3 estrategias para incentivar proyectos productivos de impacto social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</si>
  <si>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</si>
  <si>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</si>
  <si>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</si>
  <si>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196. Intervenir 30000 unidades productivas agropecuarias con el fortalecimiento de cadenas productivas a través de estrategias tecnológicas, programas de riego intrapredial y de producción en ambientes controlados, mano de obra calificada y soporte empresarial</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</si>
  <si>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</si>
  <si>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</si>
  <si>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Sensibilización y apropiación del territorio para el mejoramiento y manejo sostenible de los sistemas productivos de la microcuenca (Numero de talleres realizados)</t>
  </si>
  <si>
    <t xml:space="preserve">Gestionar y desarrollar estrategias que incentiven la promoción de dos negocios verdes en el municipio.
</t>
  </si>
  <si>
    <t>ARTÍCULO 3. Pilares de la transición a la carbono neutralidad, la resiliencia climática
y el desarrollo bajo en carbono.
Numeral 2. La transición justa de la fuerza laboral que contribuya con la transformación  de la economía hacia mecanismos de producción sostenibles, y que apunte a la reconversión de empleos verdes que otorguen calidad de vida e inclusión social.</t>
  </si>
  <si>
    <t>197. Potencializar 150 organizaciones de productores agropecuarios</t>
  </si>
  <si>
    <t>330. Beneficiar a 3000 familias mediante la estrategia ZODAS para el abastecimiento agroalimentario de Cundinamarca y la región</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</si>
  <si>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</si>
  <si>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</si>
  <si>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</si>
  <si>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</si>
  <si>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</si>
  <si>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</si>
  <si>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</si>
  <si>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</si>
  <si>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</si>
  <si>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</si>
  <si>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</si>
  <si>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</si>
  <si>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</si>
  <si>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</si>
  <si>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Asistencia técnica al campesino para  optimizar los recursos de producción.</t>
  </si>
  <si>
    <t xml:space="preserve">
MANEJO INTEGRADO DE MICROCUENCAS 
</t>
  </si>
  <si>
    <t xml:space="preserve">ARTICULO 270  Proyecto producción sostenible: Implementar sistemas de agroforestería como alternativa de protección – producción.
</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</si>
  <si>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</si>
  <si>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</si>
  <si>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 xml:space="preserve">Construyendo desarrollo económico en el sector rural 
</t>
  </si>
  <si>
    <t xml:space="preserve">Realizar cuatro proyectos de producción sostenible.
</t>
  </si>
  <si>
    <t>319. Articular con el sector privado una estrategia de responsabilidad ambiental empresarial</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</si>
  <si>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</si>
  <si>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</si>
  <si>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Diseño e implementación de actividades productivas tecnificadas y de producción limpia en sectores industriales.</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</si>
  <si>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</si>
  <si>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</si>
  <si>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</si>
  <si>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</si>
  <si>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</si>
  <si>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</si>
  <si>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</si>
  <si>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</si>
  <si>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 xml:space="preserve">INCORPORAR Y FORTALECER A LOS RECICLADORES DEL MUNICIPIO
</t>
  </si>
  <si>
    <t xml:space="preserve">Desarrollar programas de capacitación, sensibilización y educación, dirigidos a recicladores informales, para que tengan la posibilidad de conformasen en una cadena productiva que mejore su calidad de vida.
</t>
  </si>
  <si>
    <t>Garantizar la participación de los recicladores y del sector solidario, en las actividades de recuperación y aprovechamiento, con el fin de consolidar productivamente estas actividades y mejorar sus condiciones de vida, Apoyar el proceso de transformación empresarial de los recicladores y comercializadores de residuos recuperables e inorgánicos.</t>
  </si>
  <si>
    <t xml:space="preserve">Realizar capacitación en procesos de reciclaje y aprovechamiento dirigidos a los diferentes actores, enfocado a minimizar los residuos sólidos.
Realizar capacitación en procesos de
reciclaje y aprovechamiento dirigidos
a los diferentes actores, enfocado a
minimizar los residuos sólidos.
</t>
  </si>
  <si>
    <t>Manejo de residuos sólidos ordinarios y peligrosos</t>
  </si>
  <si>
    <t>El 98% de los municipios formularan e implementar los Planes de Gestión de Residuos Sólidos.</t>
  </si>
  <si>
    <t>Promover mínimo dos (2) mecanismos o espacios de articulación o intervención, para compartir conocimiento.</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</si>
  <si>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</si>
  <si>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</si>
  <si>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</si>
  <si>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</si>
  <si>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307. Implementar la Política Pública para la Gestión del Riesgo de Desastres, priorizando las 5 provincias con mayor frecuencia de riesgo.</t>
  </si>
  <si>
    <t>Efectuar jornadas anuales de difusión de los PMGR y simulacros de emergencias en todos los municipios. (Número de talleres de difusión y de simulacros realizados).</t>
  </si>
  <si>
    <t>Capacitar a la comunidad de Lenguazaque en al menos un 30% en temáticas de gestión del riesgo y el cambio climático.</t>
  </si>
  <si>
    <t>4.1.3. Creación de un Sistema Integrado de Información para la Gestión del Riesgo de Desastres y el Cambio Climático de la Cuenca del Río Bogotá (SIGR-CC Cuenca Río Bogotá)</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</si>
  <si>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</si>
  <si>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</si>
  <si>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</si>
  <si>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</si>
  <si>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</si>
  <si>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</si>
  <si>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Implementación del sistema de alerta temprana con articulación institucional y comunitaria.</t>
  </si>
  <si>
    <t>Involucrar minimo al 10% de los actores de la comunidad en el desarrollo de las alertas tempranas en los 4 sitios piloto seleccionados. (Número de personas involucradas en cada prototipo de SCAT.)</t>
  </si>
  <si>
    <t>Integrar de manera eficiente las redes de alertas tempranas, fortaleciendo la comunicación y el trabajo interinstitucional de los organismos encargados de las redes.</t>
  </si>
  <si>
    <t>Realizar el análisis de los resultados de aplicación de los 4 prototipos de SCAT implementados. (Número de sistemas de alerta temprana evaluados a partir de los resultados obtenidos)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</si>
  <si>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</si>
  <si>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</si>
  <si>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2.2.2. Protección de la estructura ecológica principal (EEP) que sustentan la oferta de biodiversidad y los servicios ecosistémicos, para la cuenca del río Bogotá</t>
  </si>
  <si>
    <t>1. La innovación social y la identidad regional hacia la sostenibilidad ambiental
2. Tejido social para la corresponsabilidad ambiental</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</si>
  <si>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</si>
  <si>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</si>
  <si>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</si>
  <si>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</si>
  <si>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</si>
  <si>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203. Crear un centro de desarrollo para la innovación turística y cultural.</t>
  </si>
  <si>
    <t>Restauración, recuperación y rehabilitación ecológica participativa de las áreas y ecosistemas estratégicos degradados de la cuenca del río Seco y otros directos al Magdalena</t>
  </si>
  <si>
    <t xml:space="preserve">
Turismo una apuesta para el futuro 
</t>
  </si>
  <si>
    <t xml:space="preserve">Mantener los festivales de integración regional como ventana a enaltecer las tradiciones culturales del municipio y proyectar el comercio, turismo, ganadería, artesanías y demás productos del municipio.
</t>
  </si>
  <si>
    <t xml:space="preserve">
TURISMO ECOLÓGICO EN LENGUAZAQUE 
</t>
  </si>
  <si>
    <t xml:space="preserve">ARTICULO 288 Proyecto de promoción y divulgación de ecoturismo en la zona paramuna   
</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</si>
  <si>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</si>
  <si>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Realizar los estudios físico-bióticos y socioeconómicos de los humedales naturales presentes en la cuenca</t>
  </si>
  <si>
    <t xml:space="preserve">Conservación, restauración ecológica y uso sostenible de las coberturas naturales, los ecosistemas estratégicos y la biodiversidad </t>
  </si>
  <si>
    <t xml:space="preserve">Identificación, protección, recuperación y conservación de los humedales de la cuenca del río Seco y otros directos al Magdalena </t>
  </si>
  <si>
    <t>ARTICULO 290 Proyecto de investigación y conservación de la flora y fauna del municipio</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</si>
  <si>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</si>
  <si>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</si>
  <si>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</si>
  <si>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</si>
  <si>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Turismo de naturaleza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</si>
  <si>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</si>
  <si>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</si>
  <si>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</si>
  <si>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</si>
  <si>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</si>
  <si>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CUANTIFICACIÓN Y MONITOREO DE LA OFERTA HÍDRICA SUPERFICIAL</t>
  </si>
  <si>
    <t>Diagnosticar el 100% de la red de monitoreo existente en la cuenca.                                                                                                                    * Implementar el 100% de las medidas establecidas en el diagnóstico de la red de monitoreo hidrometeorológico.                                                                    * Procesar en una base de datos el 100% de la información hidrometeorológica.                                                                                 * Aumentar en un 30% el seguimiento y control en las corrientes hídricas priorizadas.</t>
  </si>
  <si>
    <t>Definir las zonas de amortiguación de los humedales naturales en la cuenca del río Bogotá
Ejecutar las actividades de aislamiento de humedales priorizados para esta actividad</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</si>
  <si>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</si>
  <si>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</si>
  <si>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9.3 CUNDINAMARCA SIN ESTEREOTIPOS</t>
  </si>
  <si>
    <t>9.3.1 MUJER EMPODERADA Y CON DERECHOS</t>
  </si>
  <si>
    <t>151. Promover la operación de 117 instancias de participación de la mujer en el departamento.</t>
  </si>
  <si>
    <t>Fortalecimiento de la articulación institucional e intersectorial</t>
  </si>
  <si>
    <t>Articulación y seguimiento de los procesos de gestión ambiental participativa y de educación ambiental para el manejo sostenible de la cuenca</t>
  </si>
  <si>
    <t xml:space="preserve">
CAPITULO II COMPONENTE RURAL 
</t>
  </si>
  <si>
    <t xml:space="preserve">
TURISMO ECOLÓGICO EN LENGUAZAQUE 
</t>
  </si>
  <si>
    <t>Agenda común interinstitucional e intersectorial para la gestión ambiental de la cuenca del río Seco y otros directos al Magdalena</t>
  </si>
  <si>
    <t>Fortalecimiento de la gestión socio ambiental del Consejo de Cuenca del río Seco y otros directos al Magdalena</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</si>
  <si>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</si>
  <si>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</si>
  <si>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</si>
  <si>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</si>
  <si>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</si>
  <si>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</si>
  <si>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Incluir dentro de las acciones de la estrategia acciones y medidas para la trasformación de conflictos relacionados con el recurso hídrico. (Número de Planes y Programas articulados con la metodología para la transformación de conflictos)</t>
  </si>
  <si>
    <t>Proyectos para la Generación de Áreas Verdes dentro de la Estructura Ecológica.</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</si>
  <si>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</si>
  <si>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</si>
  <si>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</si>
  <si>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</si>
  <si>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</si>
  <si>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</si>
  <si>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Compra de predios y pago por servicios ambientales en predios de importancia ambiental.</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</si>
  <si>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</si>
  <si>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</si>
  <si>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Población capacitada en la importancia de la conservación de las microcuencas abastecedoras (Numero de talleres realizados)</t>
  </si>
  <si>
    <t>Determinación de zonas de protección de nacimientos.</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</si>
  <si>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</si>
  <si>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</si>
  <si>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</si>
  <si>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</si>
  <si>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</si>
  <si>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</si>
  <si>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</si>
  <si>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</si>
  <si>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370. Implementar una estrategía para la creación y puesta en marcha de una estructura de gobernanza subregional.</t>
  </si>
  <si>
    <t>Cultura del agua enfocada en la distribución equitativa y legalización del recurso hídrico, así como la conciencia con relación a la distribución del recurso y el balance entre el interés individual y el colectivo por parte de los habitantes de la cuenca.</t>
  </si>
  <si>
    <t xml:space="preserve">Fortalecimiento Minero
</t>
  </si>
  <si>
    <t xml:space="preserve">Capacitar a los mineros en temas de legalización 
</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</si>
  <si>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</si>
  <si>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</si>
  <si>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6.B - Apoyar el compromiso local en el manejo de agua y saneamiento</t>
  </si>
  <si>
    <t>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</si>
  <si>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</si>
  <si>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</si>
  <si>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</si>
  <si>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278. Reforestar150 hectáreas de áreas degradadas en los municipios de la Cuenca del Río Bogotá</t>
  </si>
  <si>
    <t>BARRIDO Y LIMPIEZA DE VÍAS Y ÁREAS PÚBLICAS</t>
  </si>
  <si>
    <t xml:space="preserve">
Consolidación del sistema de barrido, limpieza de vías y áreas públicas 
</t>
  </si>
  <si>
    <t xml:space="preserve">Realizar limpiezas de áreas públicas 
</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</si>
  <si>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</si>
  <si>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</si>
  <si>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</si>
  <si>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</si>
  <si>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</si>
  <si>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Ampliación e incremento del conocimiento y la tecnología en el territorio para la gestión integral del riesgo y la adaptación al cambio climático.</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</si>
  <si>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</si>
  <si>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280. Implementar 2 proyectos de recuperación de ecosistemas lagunares en el departamento.</t>
  </si>
  <si>
    <t xml:space="preserve">Definir las zonas de amortiguación de los humedales naturales en la cuenca del río Bogotá
Ejecutar las actividades de aislamiento de humedales priorizados para esta actividad </t>
  </si>
  <si>
    <t>Con las acciones diseñadas por el Gobierno nacional, en 2022, 8.573.951 personas tendrán acceso a soluciones de agua potable, mientras que 8.516.482 personas tendrán soluciones adecuadas para el manejo de aguas residuales en la zona rural del país.</t>
  </si>
  <si>
    <t>12. Producción y Consumo responsables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</si>
  <si>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</si>
  <si>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</si>
  <si>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</si>
  <si>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</si>
  <si>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</si>
  <si>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</si>
  <si>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</si>
  <si>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</si>
  <si>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</si>
  <si>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</si>
  <si>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</si>
  <si>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</si>
  <si>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</si>
  <si>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</si>
  <si>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</si>
  <si>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</si>
  <si>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</si>
  <si>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</si>
  <si>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</si>
  <si>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N/A</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</si>
  <si>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</si>
  <si>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</si>
  <si>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</si>
  <si>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</si>
  <si>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</si>
  <si>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Implementación del SIGAM y del Expediente Municipal.</t>
  </si>
  <si>
    <t>Implementación del SIGAM y del Expediente Municipal.
Fomento de prácticas productivas sostenibles.</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</si>
  <si>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</si>
  <si>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</si>
  <si>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</si>
  <si>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</si>
  <si>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</si>
  <si>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</si>
  <si>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9.5 SOCIOCULTURA, RAZA Y TRADICIÓN</t>
  </si>
  <si>
    <t>9.5.1 CUNDINAMARCA INDÍGENA</t>
  </si>
  <si>
    <t>180. Articular el 100% de los asentamientos indígenas con los mecanismos de gobernabilidad indígena, municipal, departamental y nacional.</t>
  </si>
  <si>
    <t xml:space="preserve">Acuerdos Protocolizados Comunidad Kichwa de Sesquilé. </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</si>
  <si>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</si>
  <si>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Acuerdos Protocolizados Parcialidad Muisca de Sesquilé.</t>
  </si>
  <si>
    <t xml:space="preserve"> 2 jornadas de capacitación a la comunidad en políticas ambientales y buenas prácticas agrícolas y ganaderas.</t>
  </si>
  <si>
    <t>Cabildo Muisca de Cota  Acuerdos Protocolizados Resguardo Muisca de Chía.</t>
  </si>
  <si>
    <t xml:space="preserve"> Implementar un programa de educación y sensibilización ambiental, étnico - cultural.</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</si>
  <si>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</si>
  <si>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</si>
  <si>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</si>
  <si>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12.1.2 INDUSTRIA TURÍSTICA DIVERSA Y POTENTE</t>
  </si>
  <si>
    <t>335. Potencializar 7 atractivos turísticos en el marco de la región Cundinamarca-Bogotá.</t>
  </si>
  <si>
    <t>191. Impulsar 1200 proyectos productivos de mujeres u organizaciones de mujeres,  mediante el fortalecimiento técnico, económico y productivo.</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</si>
  <si>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</si>
  <si>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Conservación, restauración ecológica y uso sostenible de las coberturas naturales, los ecosistemas estratégicos y la biodiversidad .</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</si>
  <si>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</si>
  <si>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</si>
  <si>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Adoptar medidas urgentes y significativas para reducir la degradación de los hábitats naturales, detener la pérdida de la diversidad biológica y para 2020, proteger las especies amenazadas y evitar su extinción.</t>
  </si>
  <si>
    <t>Cultura del agua enfocada en la distribución equitativa y legalización del recurso hídrico, así como la conciencia con relación a la distribución del recurso y el balance entre el interés individual y el colectivo por parte de los habitantes de la cuenca</t>
  </si>
  <si>
    <t>Gestión para la reducción del riesgo en zonas de amenaza alta y media</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</si>
  <si>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</si>
  <si>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</si>
  <si>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</si>
  <si>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PLAN NACIONAL DE DESARROLLO 2022-2026
LEY 2294 DE 2023 (Mayo 19) “POR EL CUAL SE EXPIDE EL PLAN NACIONAL DE DESARROLLO 2022- 2026 “COLOMBIA POTENCIA MUNDIAL DE LA VIDA”</t>
  </si>
  <si>
    <t>EJE</t>
  </si>
  <si>
    <t>SESIÓN</t>
  </si>
  <si>
    <t>ARTÍCULO</t>
  </si>
  <si>
    <t>RESUMEN ARTÍCULO</t>
  </si>
  <si>
    <t>1. Ordenamiento del territorio alrededor del agua y justicia ambiental</t>
  </si>
  <si>
    <t>Capitulo II ORDENAMIENTO DEL TERRITORIO ALREDEDOR DEL AGUA Y JUSTICIA AMBIENTAL</t>
  </si>
  <si>
    <t>SECCIÓN I JUSTICIA AMBIENTAL Y GOBERNANZA INCLUSIVA</t>
  </si>
  <si>
    <t>ARTÍCULO 26°. Modifíquese el artículo 9 de la Ley 1955 de 2019, el cual quedará así: ARTÍCULO 9. COORDINACIÓN INTERINSTITUCIONAL PARA EL CONTROL Y VIGILANCIA CONTRA LA DEFORESTACIÓN Y OTROS CRÍMENES AMBIENTALES.</t>
  </si>
  <si>
    <r>
      <t xml:space="preserve">Créese el Consejo Nacional de Lucha contra la Deforestación y otros crímenes ambientales asociados que se constituyen en motores de deforestación, afectando los recursos naturales y el medio ambiente Colombiano CONALDEF- para la defensa del agua y la biodiversidad, encaminado a concretar acciones para detener la deforestación y coordinar la implementación de estrategias de rehabilitación, recuperación y restauración ecológica.
Para el logro de su objetivo el Consejo ejercerá las siguientes funciones:
1. Proponer la </t>
    </r>
    <r>
      <rPr>
        <b/>
        <sz val="10"/>
        <color theme="1"/>
        <rFont val="Arial"/>
        <family val="2"/>
      </rPr>
      <t>política, planes, programas y estrategias</t>
    </r>
    <r>
      <rPr>
        <sz val="10"/>
        <color theme="1"/>
        <rFont val="Arial"/>
        <family val="2"/>
      </rPr>
      <t xml:space="preserve"> de lucha contra la deforestación y otros delitos ambientales asociados, así como definir y coordinar las medidas interinstitucionales para su control. 
2. Articular junto con los institutos de </t>
    </r>
    <r>
      <rPr>
        <b/>
        <sz val="10"/>
        <color theme="1"/>
        <rFont val="Arial"/>
        <family val="2"/>
      </rPr>
      <t>investigación científica que integran el SINA, la formulación y ejecución de nuevas estrategias y acciones de rehabilitación, recuperación y restauración ecológica.</t>
    </r>
    <r>
      <rPr>
        <sz val="10"/>
        <color theme="1"/>
        <rFont val="Arial"/>
        <family val="2"/>
      </rPr>
      <t xml:space="preserve"> 
3. Adoptar mediante acuerdo su propio reglamento, dictar las normas necesarias para el debido cumplimiento de sus funciones y proponer al Gobierno nacional la expedición de las que fueren de competencia de éste. 
4. Evaluar avances en la lucha contra la deforestación y otros crímenes ambientales asociados.
5. Mantener contactos con Gobiernos o entidades extranjeras en asuntos de su competencia y adelantar gestiones ante los mismos con el fin de coordinar la acción con la de otros Estados y de obtener la asistencia que fuere del caso. 
6. Las demás relacionadas con su objetivo.</t>
    </r>
  </si>
  <si>
    <t>ARTÍCULO 27°. ESTRATEGIA NACIONAL PARA EL CONTROL DEL TRÁFICO ILEGAL DE FAUNA SILVESTRE</t>
  </si>
  <si>
    <r>
      <t xml:space="preserve">Créese la Estrategia Nacional para el Control de Tráfico Ilegal de </t>
    </r>
    <r>
      <rPr>
        <b/>
        <sz val="10"/>
        <color theme="1"/>
        <rFont val="Arial"/>
        <family val="2"/>
      </rPr>
      <t>Fauna Silvestre</t>
    </r>
    <r>
      <rPr>
        <sz val="10"/>
        <color theme="1"/>
        <rFont val="Arial"/>
        <family val="2"/>
      </rPr>
      <t xml:space="preserve"> cuyo objetivo será establecer una línea de acciones conjuntas para controlar, prevenir y evitar esta práctica ilegal, a partir de la </t>
    </r>
    <r>
      <rPr>
        <b/>
        <sz val="10"/>
        <color theme="1"/>
        <rFont val="Arial"/>
        <family val="2"/>
      </rPr>
      <t>educación</t>
    </r>
    <r>
      <rPr>
        <sz val="10"/>
        <color theme="1"/>
        <rFont val="Arial"/>
        <family val="2"/>
      </rPr>
      <t xml:space="preserve"> en los derechos de los animales, la generación y respuesta de alertas tempranas, la presencia e intervención permanente en los territorios donde la actividad es recurrente y la generación e implementación de protocolos para la rehabilitación y restablecimiento de los animales incautados a sus ecosistemas de referencia. 
La estrategia nacional deberá contar con la participación activa de las siguientes entidades: Ministerio de Ambiente y Desarrollo Sostenible, Ministerio de Defensa Nacional, Parques Naturales Nacionales de Colombia, Instituto Alexander Von Humbolt, Dirección General Marítima y Portuaria y las </t>
    </r>
    <r>
      <rPr>
        <b/>
        <sz val="10"/>
        <color theme="1"/>
        <rFont val="Arial"/>
        <family val="2"/>
      </rPr>
      <t>Corporaciones Autónomas Regionales y de Desarrollo Sostenible</t>
    </r>
    <r>
      <rPr>
        <sz val="10"/>
        <color theme="1"/>
        <rFont val="Arial"/>
        <family val="2"/>
      </rPr>
      <t xml:space="preserve"> y las demás relacionadas en el artículo 55 de la Ley 99 de 1993</t>
    </r>
  </si>
  <si>
    <t>ARTÍCULO 28°. REGIONES AUTONÓMICAS</t>
  </si>
  <si>
    <r>
      <t>El Gobierno Nacional desarrollará, articulará e impulsará las Regiones Autonómicas, como un pilar que permita una gestión pública eficiente para el desarrollo económico,</t>
    </r>
    <r>
      <rPr>
        <b/>
        <sz val="10"/>
        <color theme="1"/>
        <rFont val="Arial"/>
        <family val="2"/>
      </rPr>
      <t xml:space="preserve"> social, ambiental, cultural y étnico</t>
    </r>
    <r>
      <rPr>
        <sz val="10"/>
        <color theme="1"/>
        <rFont val="Arial"/>
        <family val="2"/>
      </rPr>
      <t xml:space="preserve"> que redunde en el mejoramiento de la calidad de vida de los habitantes. Podrán adelantarse los siguientes lineamientos:
1. Facilitar la coordinación articulación de acciones e inversiones sectoriales en el territorio, con el fin de estructurar programas y proyectos integrales que atiendan las particularidades regionales y promuevan su desarrollo. 
2. Diseñar e implementar políticas públicas que faciliten el desarrollo regional de corto, mediano y largo plazo. 
3. Orientar los presupuestos de inversión anual, focalizando el gasto público en las regiones de menores condiciones sociales y económicas para elevar la calidad de vida de la población y movilizar sus capacidades de desarrollo.
4. Disminuir las brechas regionales institucionales, a través de asistencia técnica diferenciada que facilite el empoderamiento y autonomía regional. 
5. Estructurar un sistema de indicadores que permita el análisis y la </t>
    </r>
    <r>
      <rPr>
        <b/>
        <sz val="10"/>
        <color theme="1"/>
        <rFont val="Arial"/>
        <family val="2"/>
      </rPr>
      <t>planificación con enfoque territorial y regional</t>
    </r>
    <r>
      <rPr>
        <sz val="10"/>
        <color theme="1"/>
        <rFont val="Arial"/>
        <family val="2"/>
      </rPr>
      <t xml:space="preserve">, así como su seguimiento y evaluación.
6. Incorporar de manera integral, la </t>
    </r>
    <r>
      <rPr>
        <b/>
        <sz val="10"/>
        <color theme="1"/>
        <rFont val="Arial"/>
        <family val="2"/>
      </rPr>
      <t>atención y prevención del riesgo</t>
    </r>
    <r>
      <rPr>
        <sz val="10"/>
        <color theme="1"/>
        <rFont val="Arial"/>
        <family val="2"/>
      </rPr>
      <t xml:space="preserve"> por efecto de fenómenos naturales en la </t>
    </r>
    <r>
      <rPr>
        <b/>
        <sz val="10"/>
        <color theme="1"/>
        <rFont val="Arial"/>
        <family val="2"/>
      </rPr>
      <t>planificación y gestión del desarrollo regional</t>
    </r>
    <r>
      <rPr>
        <sz val="10"/>
        <color theme="1"/>
        <rFont val="Arial"/>
        <family val="2"/>
      </rPr>
      <t xml:space="preserve">. 
Facilitar estrategias y acciones regionales para articular los </t>
    </r>
    <r>
      <rPr>
        <b/>
        <sz val="10"/>
        <color theme="1"/>
        <rFont val="Arial"/>
        <family val="2"/>
      </rPr>
      <t>planes de desarrollo de las entidades territoriales con las políticas nacionales</t>
    </r>
    <r>
      <rPr>
        <sz val="10"/>
        <color theme="1"/>
        <rFont val="Arial"/>
        <family val="2"/>
      </rPr>
      <t>. 
7. Formular y distribuir el presupuesto con criterios regionales. 
8. Fortalecer la institucionalidad para el diseño e implementación de políticas regionales diferenciadas y autónomas. 
9. Ampliar la conectividad y comunicación local y regional para reducir las brechas económicas y sociales.</t>
    </r>
  </si>
  <si>
    <t>ARTÍCULO 30°. Modifíquese el literal a) del artículo 50 de la Ley 2056 de 2020, el cual quedará así: ARTÍCULO 50. DESTINACIÓN DE LOS RECURSOS PARA LA FINANCIACIÓN DE PROYECTOS DE INVERSIÓN EN AMBIENTE Y DESARROLLO SOSTENIBLE.</t>
  </si>
  <si>
    <r>
      <t xml:space="preserve">a) Los recursos de la Asignación para la Inversión Local en Ambiente y Desarrollo Sostenible financiarán proyectos de inversión de acuerdo con la estrategia nacional de protección de áreas ambientales estratégicas, o con los </t>
    </r>
    <r>
      <rPr>
        <b/>
        <sz val="10"/>
        <color theme="1"/>
        <rFont val="Arial"/>
        <family val="2"/>
      </rPr>
      <t xml:space="preserve">planes o instrumentos </t>
    </r>
    <r>
      <rPr>
        <sz val="10"/>
        <color theme="1"/>
        <rFont val="Arial"/>
        <family val="2"/>
      </rPr>
      <t>de manejo ambiental de las</t>
    </r>
    <r>
      <rPr>
        <b/>
        <sz val="10"/>
        <color theme="1"/>
        <rFont val="Arial"/>
        <family val="2"/>
      </rPr>
      <t xml:space="preserve"> áreas protegidas o ecosistemas estratégicos formulados y adoptados por las Corporaciones Autónomas Regionales</t>
    </r>
    <r>
      <rPr>
        <sz val="10"/>
        <color theme="1"/>
        <rFont val="Arial"/>
        <family val="2"/>
      </rPr>
      <t xml:space="preserve"> y las Corporaciones de Desarrollo Sostenible en sus respectivas jurisdicciones, con base en los lineamientos establecidos por la Ministerio de Ambiente y Desarrollo Sostenible. También podrán </t>
    </r>
    <r>
      <rPr>
        <b/>
        <sz val="10"/>
        <color theme="1"/>
        <rFont val="Arial"/>
        <family val="2"/>
      </rPr>
      <t>financiar proyectos dirigidos a la formulación y/o actualización de los Planes o instrumentos de Manejo de las áreas protegidas regionales o ecosistemas estratégicos.</t>
    </r>
    <r>
      <rPr>
        <sz val="10"/>
        <color theme="1"/>
        <rFont val="Arial"/>
        <family val="2"/>
      </rPr>
      <t xml:space="preserve"> Para la ejecución de estos recursos podrán ser entidades ejecutoras las entidades territoriales, Corporaciones Autónomas Regionales, las Corporaciones de Desarrollo Sostenible y las Autoridades Ambientales Urbanas.</t>
    </r>
  </si>
  <si>
    <t>ARTÍCULO 31°. SISTEMA NACIONAL DE PROTECCIÓN Y BIENESTAR
ANIMAL -SINAPYBA.</t>
  </si>
  <si>
    <t>Créese el Sistema Nacional de Protección y Bienestar Animal - SINAPYBA, como el conjunto de políticas, orientaciones, normas, actividades, programas, instituciones y actores que permiten la protección y el bienestar animal, así como la implementación de la política nacional de protección y bienestar animal.</t>
  </si>
  <si>
    <t>SECCIÓN II EL AGUA Y LAS PERSONAS, EN EL CENTRO DEL ORDENAMIENTO TERRITORIAL</t>
  </si>
  <si>
    <t>ARTÍCULO 32°. Modifíquese el artículo 10 de la Ley 388 de 1997, el cual quedará así: ARTÍCULO 10. DETERMINANTES DE ORDENAMIENTO TERRITORIAL Y SU ORDEN DE PREVALENCIA.</t>
  </si>
  <si>
    <r>
      <t xml:space="preserve">En la elaboración y adopción de sus </t>
    </r>
    <r>
      <rPr>
        <b/>
        <sz val="10"/>
        <color theme="1"/>
        <rFont val="Arial"/>
        <family val="2"/>
      </rPr>
      <t>planes de ordenamiento territorial, los municipios y distritos</t>
    </r>
    <r>
      <rPr>
        <sz val="10"/>
        <color theme="1"/>
        <rFont val="Arial"/>
        <family val="2"/>
      </rPr>
      <t xml:space="preserve"> deberán tener en cuenta las siguientes determinantes, que constituyen normas de superior jerarquía en sus propios ámbitos de competencia, de acuerdo con la Constitución y las leyes.
1.Nivel 1. Las determinantes relacionadas con la </t>
    </r>
    <r>
      <rPr>
        <b/>
        <sz val="10"/>
        <color theme="1"/>
        <rFont val="Arial"/>
        <family val="2"/>
      </rPr>
      <t>conservación, la protección del ambiente y los ecosistemas, el ciclo del agua, los recursos naturales, la prevención de amenazas y riesgos de desastres, la gestión del cambio climático y la soberanía alimentaria.</t>
    </r>
  </si>
  <si>
    <t>ARTÍCULO 33°. REGLAMENTACIÓN DE LAS ZONAS DE INVERSIÓN ESPECIAL PARA SUPERAR LA POBREZA.</t>
  </si>
  <si>
    <r>
      <t>El Gobierno nacional tendrá hasta el 31 de diciembre de 2024 para definir las zonas de inversión especial para superar la pobreza de las que trata el artículo 34 de la Ley 1454 de 2011. En el marco de lo dispuesto por la Ley 1454 de 2011, la definición de las zonas de inversión especial incluirá la definición de</t>
    </r>
    <r>
      <rPr>
        <b/>
        <sz val="10"/>
        <color theme="1"/>
        <rFont val="Arial"/>
        <family val="2"/>
      </rPr>
      <t xml:space="preserve"> instrumentos metodológicos </t>
    </r>
    <r>
      <rPr>
        <sz val="10"/>
        <color theme="1"/>
        <rFont val="Arial"/>
        <family val="2"/>
      </rPr>
      <t xml:space="preserve">que, desde el </t>
    </r>
    <r>
      <rPr>
        <b/>
        <sz val="10"/>
        <color theme="1"/>
        <rFont val="Arial"/>
        <family val="2"/>
      </rPr>
      <t>ordenamiento territorial</t>
    </r>
    <r>
      <rPr>
        <sz val="10"/>
        <color theme="1"/>
        <rFont val="Arial"/>
        <family val="2"/>
      </rPr>
      <t xml:space="preserve">, sirvan a los municipios para potenciar el desarrollo de actividades económicas, sociales y </t>
    </r>
    <r>
      <rPr>
        <b/>
        <sz val="10"/>
        <color theme="1"/>
        <rFont val="Arial"/>
        <family val="2"/>
      </rPr>
      <t>ambientales</t>
    </r>
    <r>
      <rPr>
        <sz val="10"/>
        <color theme="1"/>
        <rFont val="Arial"/>
        <family val="2"/>
      </rPr>
      <t xml:space="preserve"> que permitan la generación de empleo y que sean acordes con la vocación de los territorios donde se desarrollen.</t>
    </r>
  </si>
  <si>
    <t>ARTÍCULO 34°. CONSEJOS TERRITORIALES DEL AGUA.</t>
  </si>
  <si>
    <r>
      <t xml:space="preserve">Créense </t>
    </r>
    <r>
      <rPr>
        <b/>
        <sz val="10"/>
        <color theme="1"/>
        <rFont val="Arial"/>
        <family val="2"/>
      </rPr>
      <t>Consejos Territoriales del Agua</t>
    </r>
    <r>
      <rPr>
        <sz val="10"/>
        <color theme="1"/>
        <rFont val="Arial"/>
        <family val="2"/>
      </rPr>
      <t xml:space="preserve"> en cada una de las eco regiones y territorios estratégicos priorizados en el Plan Nacional de Desarrollo “Colombia Potencia Mundial de la Vida 2022-2026”, cuyo objeto será fortalecer la </t>
    </r>
    <r>
      <rPr>
        <b/>
        <sz val="10"/>
        <color theme="1"/>
        <rFont val="Arial"/>
        <family val="2"/>
      </rPr>
      <t>gobernanza multinivel, diferencial, inclusiva y justa del agua y el ordenamiento del territorio en torno al agua</t>
    </r>
    <r>
      <rPr>
        <sz val="10"/>
        <color theme="1"/>
        <rFont val="Arial"/>
        <family val="2"/>
      </rPr>
      <t xml:space="preserve"> buscando la consolidación de territorios funcionales con enfoque de </t>
    </r>
    <r>
      <rPr>
        <b/>
        <sz val="10"/>
        <color theme="1"/>
        <rFont val="Arial"/>
        <family val="2"/>
      </rPr>
      <t>adaptabilidad al cambio climático y gestión del riesgo</t>
    </r>
    <r>
      <rPr>
        <sz val="10"/>
        <color theme="1"/>
        <rFont val="Arial"/>
        <family val="2"/>
      </rPr>
      <t xml:space="preserve">. Para tal efecto, el Gobierno nacional, a través del Ministerio de Ambiente y Desarrollo Sostenible, reglamentará la conformación, funcionamiento y articulación de estos Consejos con otros espacios de participación y consulta previstos en los </t>
    </r>
    <r>
      <rPr>
        <b/>
        <sz val="10"/>
        <color theme="1"/>
        <rFont val="Arial"/>
        <family val="2"/>
      </rPr>
      <t>instrumentos de la política nacional de gestión integral del recurso hídrico</t>
    </r>
    <r>
      <rPr>
        <sz val="10"/>
        <color theme="1"/>
        <rFont val="Arial"/>
        <family val="2"/>
      </rPr>
      <t xml:space="preserve">, o la que haga sus veces, y en los instrumentos de </t>
    </r>
    <r>
      <rPr>
        <b/>
        <sz val="10"/>
        <color theme="1"/>
        <rFont val="Arial"/>
        <family val="2"/>
      </rPr>
      <t>ordenamiento del territorio</t>
    </r>
    <r>
      <rPr>
        <sz val="10"/>
        <color theme="1"/>
        <rFont val="Arial"/>
        <family val="2"/>
      </rPr>
      <t>.</t>
    </r>
  </si>
  <si>
    <t>SECCIÓN IV CAPACIDADES DE LOS GOBIERNOS LOCALES Y LAS COMUNIDADES PARA LA TOMA DE DECISIONES DE ORDENAMIENTO Y PLANIFICACIÓN TERRITORIAL</t>
  </si>
  <si>
    <t>ARTÍCULO 38°. ESTRATEGIA NACIONAL DE COORDINACIÓN PARA LA ADAPTACIÓN AL CAMBIO CLIMÁTICO DE LOS ASENTAMIENTOS Y REASENTAMIENTOS HUMANOS.</t>
  </si>
  <si>
    <r>
      <t xml:space="preserve">La </t>
    </r>
    <r>
      <rPr>
        <b/>
        <sz val="10"/>
        <color theme="1"/>
        <rFont val="Arial"/>
        <family val="2"/>
      </rPr>
      <t>Unidad Nacional de Gestión del Riesgo de Desastres</t>
    </r>
    <r>
      <rPr>
        <sz val="10"/>
        <color theme="1"/>
        <rFont val="Arial"/>
        <family val="2"/>
      </rPr>
      <t xml:space="preserve">, coordinará con las entidades sectoriales del nivel nacional y </t>
    </r>
    <r>
      <rPr>
        <b/>
        <sz val="10"/>
        <color theme="1"/>
        <rFont val="Arial"/>
        <family val="2"/>
      </rPr>
      <t>entidades territoriales</t>
    </r>
    <r>
      <rPr>
        <sz val="10"/>
        <color theme="1"/>
        <rFont val="Arial"/>
        <family val="2"/>
      </rPr>
      <t xml:space="preserve">, la estrategia nacional de reasentamiento, legalización urbanística, mejoramiento de asentamientos humanos y gestión del suelo, como acción directa de </t>
    </r>
    <r>
      <rPr>
        <b/>
        <sz val="10"/>
        <color theme="1"/>
        <rFont val="Arial"/>
        <family val="2"/>
      </rPr>
      <t>reducción del riesgo de desastres, mitigación y adaptación al cambio climático</t>
    </r>
    <r>
      <rPr>
        <sz val="10"/>
        <color theme="1"/>
        <rFont val="Arial"/>
        <family val="2"/>
      </rPr>
      <t>.</t>
    </r>
  </si>
  <si>
    <t xml:space="preserve">SECCIÓN VI TENENCIA EN LAS ZONAS RURAL, URBANA Y SUBURBANA FORMALIZADA, ADJUDICADA Y REGULARIZADA </t>
  </si>
  <si>
    <t>ARTÍCULO 55. CONCESIÓN FORESTAL CAMPESINA.</t>
  </si>
  <si>
    <r>
      <t xml:space="preserve">Modo por medio del cual se otorga el uso del recurso forestal y de la biodiversidad en los baldíos de la Nación, ubicados al interior de las zonas de reserva de Ley 2ª de 1959, y con acompañamiento del Estado, sin perjuicio de los otros modos establecidos para el aprovechamiento forestal.
La concesión forestal campesina será de carácter persistente y tendrá por objeto </t>
    </r>
    <r>
      <rPr>
        <b/>
        <sz val="10"/>
        <color theme="1"/>
        <rFont val="Arial"/>
        <family val="2"/>
      </rPr>
      <t>conservar el bosque con las comunidades</t>
    </r>
    <r>
      <rPr>
        <sz val="10"/>
        <color theme="1"/>
        <rFont val="Arial"/>
        <family val="2"/>
      </rPr>
      <t>, dignificando sus modos de vida, para lo cual se promoverá la</t>
    </r>
    <r>
      <rPr>
        <b/>
        <sz val="10"/>
        <color theme="1"/>
        <rFont val="Arial"/>
        <family val="2"/>
      </rPr>
      <t xml:space="preserve"> economía forestal comunitaria y de la biodiversidad</t>
    </r>
    <r>
      <rPr>
        <sz val="10"/>
        <color theme="1"/>
        <rFont val="Arial"/>
        <family val="2"/>
      </rPr>
      <t xml:space="preserve">, el desarrollo de </t>
    </r>
    <r>
      <rPr>
        <b/>
        <sz val="10"/>
        <color theme="1"/>
        <rFont val="Arial"/>
        <family val="2"/>
      </rPr>
      <t>actividades</t>
    </r>
    <r>
      <rPr>
        <sz val="10"/>
        <color theme="1"/>
        <rFont val="Arial"/>
        <family val="2"/>
      </rPr>
      <t xml:space="preserve"> de </t>
    </r>
    <r>
      <rPr>
        <b/>
        <sz val="10"/>
        <color theme="1"/>
        <rFont val="Arial"/>
        <family val="2"/>
      </rPr>
      <t>recuperación, rehabilitación y restauración y el manejo forestal sostenible</t>
    </r>
    <r>
      <rPr>
        <sz val="10"/>
        <color theme="1"/>
        <rFont val="Arial"/>
        <family val="2"/>
      </rPr>
      <t xml:space="preserve"> de productos maderables, no maderables y servicios ecosistémicos, respetando los usos definidos para las zonas de reserva de la Ley 2 de 1959, con el fin de contribuir a controlar la pérdida de bosque en los núcleos activos de deforestación y la degradación de ecosistemas naturales.</t>
    </r>
  </si>
  <si>
    <t>2. Seguridad humana y justicia social</t>
  </si>
  <si>
    <t>CAPÍTULO III SEGURIDAD HUMANA Y JUSTICIA SOCIAL</t>
  </si>
  <si>
    <t>SECCIÓN I HACIA UN SISTEMA DE PROTECCIÓN SOCIAL CON COBERTURA UNIVERSAL DE RIESGOS. CUIDADO COMO PILAR DEL BIENESTAR</t>
  </si>
  <si>
    <t>ARTÍCULO 72°. FONDO PARA LA SUPERACIÓN DE BRECHAS DE DESIGUALDAD POBLACIONAL E INEQUIDAD TERRITORIAL.</t>
  </si>
  <si>
    <r>
      <t xml:space="preserve">Créese el Fondo para la Superación de Brechas de Desigualdad Poblacional e Inequidad Territorial como un patrimonio autónomo constituido mediante la celebración de un contrato de fiducia mercantil entre el Ministerio de Igualdad y Equidad y una sociedad fiduciaria pública.
El objeto de este Fondo será la administración eficiente de los recursos destinados al desarrollo de </t>
    </r>
    <r>
      <rPr>
        <b/>
        <sz val="10"/>
        <color theme="1"/>
        <rFont val="Arial"/>
        <family val="2"/>
      </rPr>
      <t>programas, planes y proyectos</t>
    </r>
    <r>
      <rPr>
        <sz val="10"/>
        <color theme="1"/>
        <rFont val="Arial"/>
        <family val="2"/>
      </rPr>
      <t xml:space="preserve"> para el sector de </t>
    </r>
    <r>
      <rPr>
        <b/>
        <sz val="10"/>
        <color theme="1"/>
        <rFont val="Arial"/>
        <family val="2"/>
      </rPr>
      <t>Igualdad y Equidad</t>
    </r>
    <r>
      <rPr>
        <sz val="10"/>
        <color theme="1"/>
        <rFont val="Arial"/>
        <family val="2"/>
      </rPr>
      <t xml:space="preserve">, dirigidos a superar la desigualdad poblacional e inequidad territorial y poblacional a través de: ix) Promoción para la </t>
    </r>
    <r>
      <rPr>
        <b/>
        <sz val="10"/>
        <color theme="1"/>
        <rFont val="Arial"/>
        <family val="2"/>
      </rPr>
      <t>adaptación climática igualitaria a través del Programa Agua es Vida</t>
    </r>
    <r>
      <rPr>
        <sz val="10"/>
        <color theme="1"/>
        <rFont val="Arial"/>
        <family val="2"/>
      </rPr>
      <t>.</t>
    </r>
  </si>
  <si>
    <t>ARTÍCULO 73°. PROMOCIÓN DE LA AUTONOMÍA Y EL EMPRENDIMIENTO DE LA MUJER.</t>
  </si>
  <si>
    <r>
      <t xml:space="preserve">Transfórmese el Fondo Mujer Emprende, creado mediante el Decreto Legislativo 810 de 2020 y la Ley 2069 de 2020, en el Fondo para la Promoción de la Autonomía y el Emprendimiento de la Mujer, el cual se denominará Mujer Libre y Productiva.
El objeto del Fondo será diseñar e implementar acciones e instrumentos financieros y no financieros destinados a apoyar y financiar los </t>
    </r>
    <r>
      <rPr>
        <b/>
        <sz val="10"/>
        <color theme="1"/>
        <rFont val="Arial"/>
        <family val="2"/>
      </rPr>
      <t>proyectos e iniciativas</t>
    </r>
    <r>
      <rPr>
        <sz val="10"/>
        <color theme="1"/>
        <rFont val="Arial"/>
        <family val="2"/>
      </rPr>
      <t xml:space="preserve"> que promuevan la autonomía, el empoderamiento económico y la dignificación del trabajo de las mujeres en Colombia, a través del emprendimiento, la formalización y el fortalecimiento empresarial en </t>
    </r>
    <r>
      <rPr>
        <b/>
        <sz val="10"/>
        <color theme="1"/>
        <rFont val="Arial"/>
        <family val="2"/>
      </rPr>
      <t>condiciones de sostenibilidad ambiental, adaptación al cambio climático y considerando las dinámicas económicas y sociales de las regiones</t>
    </r>
    <r>
      <rPr>
        <sz val="10"/>
        <color theme="1"/>
        <rFont val="Arial"/>
        <family val="2"/>
      </rPr>
      <t xml:space="preserve">, con el propósito de contribuir al </t>
    </r>
    <r>
      <rPr>
        <b/>
        <sz val="10"/>
        <color theme="1"/>
        <rFont val="Arial"/>
        <family val="2"/>
      </rPr>
      <t>cierre de las brechas de género</t>
    </r>
    <r>
      <rPr>
        <sz val="10"/>
        <color theme="1"/>
        <rFont val="Arial"/>
        <family val="2"/>
      </rPr>
      <t>. La financiación que otorgue el Fondo podrá efectuarse mediante el aporte de recursos reembolsables o no reembolsables.</t>
    </r>
  </si>
  <si>
    <t>SECCIÓN III GARANTÍA DE DERECHOS COMO FUNDAMENTO DE LA DIGNIDAD HUMANA Y CONDICIONES PARA EL BIENESTAR</t>
  </si>
  <si>
    <t>ARTÍCULO 125°. ESTRATEGIAS DE RESIGNIFICACIÓN DEL TIEMPO ESCOLAR PARA EL DESARROLLO INTEGRAL Y LA PROTECCIÓN DE TRAYECTORIAS DE VIDA Y EDUCATIVAS.</t>
  </si>
  <si>
    <r>
      <t xml:space="preserve">El Gobierno nacional, fortalecerá las estrategias de ampliación y uso significativo del tiempo escolar y la </t>
    </r>
    <r>
      <rPr>
        <b/>
        <sz val="10"/>
        <color theme="1"/>
        <rFont val="Arial"/>
        <family val="2"/>
      </rPr>
      <t>protección de las trayectorias de vida y educativas</t>
    </r>
    <r>
      <rPr>
        <sz val="10"/>
        <color theme="1"/>
        <rFont val="Arial"/>
        <family val="2"/>
      </rPr>
      <t xml:space="preserve"> para aumentar las oportunidades de aprendizaje de los estudiantes, a través de una oferta educativa más diversa con formación integral que integre la cultura, el deporte, la recreación, la actividad física, las artes, la ciencia, la programación, la ciudadanía y la educación para la paz. 
Para tal fin se garantizará la construcción colectiva de lineamientos curriculares para la formación integral con enfoque diferencial, </t>
    </r>
    <r>
      <rPr>
        <b/>
        <sz val="10"/>
        <color theme="1"/>
        <rFont val="Arial"/>
        <family val="2"/>
      </rPr>
      <t>territorial, ambiental, de género</t>
    </r>
    <r>
      <rPr>
        <sz val="10"/>
        <color theme="1"/>
        <rFont val="Arial"/>
        <family val="2"/>
      </rPr>
      <t xml:space="preserve"> y antirracial.</t>
    </r>
  </si>
  <si>
    <t>ARTÍCULO 171°. DEMOCRATIZACIÓN DE LA CIENCIA A TRAVÉS DEL ACCESO A RESULTADOS DERIVADOS DE INVESTIGACIÓN FINANCIADA CON RECURSOS PÚBLICOS.</t>
  </si>
  <si>
    <r>
      <t xml:space="preserve">Con el propósito de fomentar la </t>
    </r>
    <r>
      <rPr>
        <b/>
        <sz val="10"/>
        <color theme="1"/>
        <rFont val="Arial"/>
        <family val="2"/>
      </rPr>
      <t>Ciencia Abierta en Colombia</t>
    </r>
    <r>
      <rPr>
        <sz val="10"/>
        <color theme="1"/>
        <rFont val="Arial"/>
        <family val="2"/>
      </rPr>
      <t xml:space="preserve">, quien con recursos públicos adelante o ejecute </t>
    </r>
    <r>
      <rPr>
        <b/>
        <sz val="10"/>
        <color theme="1"/>
        <rFont val="Arial"/>
        <family val="2"/>
      </rPr>
      <t>proyectos de investigación y desarrollo de ciencia, tecnología e innovación</t>
    </r>
    <r>
      <rPr>
        <sz val="10"/>
        <color theme="1"/>
        <rFont val="Arial"/>
        <family val="2"/>
      </rPr>
      <t>, se obliga a poner a disposición de la ciudadanía los resultados, productos, publicaciones y datos derivados de la investigación a través de infraestructuras y sistemas de información científicos estandarizados e interoperables que garanticen el acceso a los resultados científicos, tecnológicos e innovación del país.</t>
    </r>
  </si>
  <si>
    <t>ARTÍCULO 192°. GARANTÍA DEL ACCESO A AGUA Y SANEAMIENTO BÁSICO.</t>
  </si>
  <si>
    <r>
      <t>El Ministerio de Vivienda, Ciudad y Territorio definirá las condiciones para asegurar de manera efectiva al</t>
    </r>
    <r>
      <rPr>
        <b/>
        <sz val="10"/>
        <color theme="1"/>
        <rFont val="Arial"/>
        <family val="2"/>
      </rPr>
      <t xml:space="preserve"> acceso a agua</t>
    </r>
    <r>
      <rPr>
        <sz val="10"/>
        <color theme="1"/>
        <rFont val="Arial"/>
        <family val="2"/>
      </rPr>
      <t xml:space="preserve"> y al </t>
    </r>
    <r>
      <rPr>
        <b/>
        <sz val="10"/>
        <color theme="1"/>
        <rFont val="Arial"/>
        <family val="2"/>
      </rPr>
      <t>saneamiento básico</t>
    </r>
    <r>
      <rPr>
        <sz val="10"/>
        <color theme="1"/>
        <rFont val="Arial"/>
        <family val="2"/>
      </rPr>
      <t xml:space="preserve"> en aquellos eventos en donde no sea posible mediante la prestación del servicio público de acueducto, alcantarillado y aseo y/o los esquemas diferenciales, incluyendo la posibilidad de garantía a través de medios alternos y los lineamientos del mínimo vital.</t>
    </r>
  </si>
  <si>
    <t>SECCIÓN IV PROTECCIÓN DE LA VIDA Y CONTROL INSTITUCIONAL DE LOS TERRITORIOS PARA LA CONSTRUCCIÓN DE UNA SOCIEDAD SEGURA Y SIN VIOLENCIAS</t>
  </si>
  <si>
    <t>ARTÍCULO 196° Fondo para la Sustentabilidad y la Resiliencia Climática – FONSUREC</t>
  </si>
  <si>
    <r>
      <t xml:space="preserve">El </t>
    </r>
    <r>
      <rPr>
        <b/>
        <sz val="10"/>
        <color theme="1"/>
        <rFont val="Arial"/>
        <family val="2"/>
      </rPr>
      <t>Fondo para la Sustentabilidad y la Resiliencia Climática – FONSUREC</t>
    </r>
    <r>
      <rPr>
        <sz val="10"/>
        <color theme="1"/>
        <rFont val="Arial"/>
        <family val="2"/>
      </rPr>
      <t xml:space="preserve"> de que trata el artículo 223 de la Ley 1819 de 2016 se denominará en adelante </t>
    </r>
    <r>
      <rPr>
        <b/>
        <sz val="10"/>
        <color theme="1"/>
        <rFont val="Arial"/>
        <family val="2"/>
      </rPr>
      <t>Fondo para la vida y la biodiversidad</t>
    </r>
    <r>
      <rPr>
        <sz val="10"/>
        <color theme="1"/>
        <rFont val="Arial"/>
        <family val="2"/>
      </rPr>
      <t xml:space="preserve"> y tendrá por objeto </t>
    </r>
    <r>
      <rPr>
        <b/>
        <sz val="10"/>
        <color theme="1"/>
        <rFont val="Arial"/>
        <family val="2"/>
      </rPr>
      <t>articular, focalizar y financiar</t>
    </r>
    <r>
      <rPr>
        <sz val="10"/>
        <color theme="1"/>
        <rFont val="Arial"/>
        <family val="2"/>
      </rPr>
      <t xml:space="preserve"> la ejecución de </t>
    </r>
    <r>
      <rPr>
        <b/>
        <sz val="10"/>
        <color theme="1"/>
        <rFont val="Arial"/>
        <family val="2"/>
      </rPr>
      <t xml:space="preserve">planes, programas y proyectos </t>
    </r>
    <r>
      <rPr>
        <sz val="10"/>
        <color theme="1"/>
        <rFont val="Arial"/>
        <family val="2"/>
      </rPr>
      <t>de índole</t>
    </r>
    <r>
      <rPr>
        <b/>
        <sz val="10"/>
        <color theme="1"/>
        <rFont val="Arial"/>
        <family val="2"/>
      </rPr>
      <t xml:space="preserve"> nacional o territorial, </t>
    </r>
    <r>
      <rPr>
        <sz val="10"/>
        <color theme="1"/>
        <rFont val="Arial"/>
        <family val="2"/>
      </rPr>
      <t xml:space="preserve">encaminados a la </t>
    </r>
    <r>
      <rPr>
        <b/>
        <sz val="10"/>
        <color theme="1"/>
        <rFont val="Arial"/>
        <family val="2"/>
      </rPr>
      <t>acción y resiliencia climática, la gestión ambiental, la educación y participación ambiental y la recuperación, conservación, protección, ordenamiento, manejo, uso y aprovechamiento de los recursos naturales renovables; y la biodiversidad</t>
    </r>
    <r>
      <rPr>
        <sz val="10"/>
        <color theme="1"/>
        <rFont val="Arial"/>
        <family val="2"/>
      </rPr>
      <t>, así como las finalidades establecidas para el impuesto Nacional al Carbono en el inciso primero del artículo 223 de la Ley 1819 de 2016.</t>
    </r>
  </si>
  <si>
    <t>3. Derecho humano a la alimentación</t>
  </si>
  <si>
    <t>CAPÍTULO IV DERECHO HUMANO A LA ALIMENTACIÓN</t>
  </si>
  <si>
    <t>4.  Transformación productiva, internacionalización y acción climática</t>
  </si>
  <si>
    <t>CAPÍTULO V TRANSFORMACIÓN PRODUCTIVA, INTERNACIONALIZACIÓN Y ACCIÓN CLIMÁTICA</t>
  </si>
  <si>
    <t>SECCIÓN I TRANSICIÓN ENERGÉTICA SEGURA, CONFIABLE Y EFICIENTE PARA ALCANZAR CARBONO NEUTRALIDAD Y CONSOLIDAR TERRITORIOS RESILIENTES AL CLIMA</t>
  </si>
  <si>
    <t>ARTÍCULO 223°. PROMOCIÓN DE LA MOVILIDAD ESCOLAR ELÉCTRICA</t>
  </si>
  <si>
    <r>
      <t>Las autoridades de transporte de orden municipal, distrital, metropolitano o regional podrán autorizar, por necesidades de cobertura y servicio, directamente a los operadores públicos de sus sistemas de transporte masivo de pasajeros, para prestar el servicio de transporte escolar exclusivamente para sedes educativas públicas en su jurisdicción, siempre y cuando la prestación del servicio se realice en vehículos de</t>
    </r>
    <r>
      <rPr>
        <b/>
        <sz val="10"/>
        <color theme="1"/>
        <rFont val="Arial"/>
        <family val="2"/>
      </rPr>
      <t xml:space="preserve"> cero emisiones</t>
    </r>
    <r>
      <rPr>
        <sz val="10"/>
        <color theme="1"/>
        <rFont val="Arial"/>
        <family val="2"/>
      </rPr>
      <t xml:space="preserve"> y cumpliendo los reglamentos de transporte escolar vigentes expedidos por el Ministerio de Transporte , sin que se requiera de habilitación adicional ni que un porcentaje de la flota vehicular sea de su propiedad. En todo caso, los ingresos que perciban los operadores públicos por esta actividad deberán ser suficientes para cubrir los costos en los que incurran en su desarrollo.</t>
    </r>
  </si>
  <si>
    <t>ARTÍCULO 224°. PAGOS POR SERVICIOS AMBIENTALES PARA LA PAZ.</t>
  </si>
  <si>
    <r>
      <t xml:space="preserve">Los </t>
    </r>
    <r>
      <rPr>
        <b/>
        <sz val="10"/>
        <color theme="1"/>
        <rFont val="Arial"/>
        <family val="2"/>
      </rPr>
      <t>pagos por servicios ambientales</t>
    </r>
    <r>
      <rPr>
        <sz val="10"/>
        <color theme="1"/>
        <rFont val="Arial"/>
        <family val="2"/>
      </rPr>
      <t xml:space="preserve"> dispuestos en el </t>
    </r>
    <r>
      <rPr>
        <b/>
        <sz val="10"/>
        <color theme="1"/>
        <rFont val="Arial"/>
        <family val="2"/>
      </rPr>
      <t>Decreto Ley 870 de 2017</t>
    </r>
    <r>
      <rPr>
        <sz val="10"/>
        <color theme="1"/>
        <rFont val="Arial"/>
        <family val="2"/>
      </rPr>
      <t xml:space="preserve">, se podrán implementar en el marco de los trabajos, obras y actividades con contenido restaurador reparador -TOAR-, de conformidad con lo establecido en la Ley 1957 de 2019, siempre y cuando las acciones de </t>
    </r>
    <r>
      <rPr>
        <b/>
        <sz val="10"/>
        <color theme="1"/>
        <rFont val="Arial"/>
        <family val="2"/>
      </rPr>
      <t>preservación y/o restauración</t>
    </r>
    <r>
      <rPr>
        <sz val="10"/>
        <color theme="1"/>
        <rFont val="Arial"/>
        <family val="2"/>
      </rPr>
      <t xml:space="preserve"> de que trata el presente artículo se desarrollen en predios cuyo propietario, poseedor u ocupante de buena fe exenta de culpa acredite su condición de víctima del conflicto armado. En estos casos, el costo de las acciones de </t>
    </r>
    <r>
      <rPr>
        <b/>
        <sz val="10"/>
        <color theme="1"/>
        <rFont val="Arial"/>
        <family val="2"/>
      </rPr>
      <t>preservación y/o restauración</t>
    </r>
    <r>
      <rPr>
        <sz val="10"/>
        <color theme="1"/>
        <rFont val="Arial"/>
        <family val="2"/>
      </rPr>
      <t xml:space="preserve"> podrá formar parte del valor del incentivo </t>
    </r>
    <r>
      <rPr>
        <b/>
        <sz val="10"/>
        <color theme="1"/>
        <rFont val="Arial"/>
        <family val="2"/>
      </rPr>
      <t>pago por servicios ambientales</t>
    </r>
    <r>
      <rPr>
        <sz val="10"/>
        <color theme="1"/>
        <rFont val="Arial"/>
        <family val="2"/>
      </rPr>
      <t xml:space="preserve"> de que trata el Decreto Ley 870 de 2017, siempre que se adelante el seguimiento y verificación de las acciones de preservación y/o restauración a cargo del compareciente ante la Jurisdicción Especial para la Paz -JEP-, por parte del Mecanismo de Monitoreo y Verificación determinado por ésta.
Para los </t>
    </r>
    <r>
      <rPr>
        <b/>
        <sz val="10"/>
        <color theme="1"/>
        <rFont val="Arial"/>
        <family val="2"/>
      </rPr>
      <t>pagos por servicios ambientales</t>
    </r>
    <r>
      <rPr>
        <sz val="10"/>
        <color theme="1"/>
        <rFont val="Arial"/>
        <family val="2"/>
      </rPr>
      <t xml:space="preserve"> que se implementen en desarrollo de los TOAR, al compareciente ante la JEP se le suministrarán los insumos, elementos o equipos que se requieran para la ejecución de las respectivas acciones de </t>
    </r>
    <r>
      <rPr>
        <b/>
        <sz val="10"/>
        <color theme="1"/>
        <rFont val="Arial"/>
        <family val="2"/>
      </rPr>
      <t>preservación y/o restauración</t>
    </r>
    <r>
      <rPr>
        <sz val="10"/>
        <color theme="1"/>
        <rFont val="Arial"/>
        <family val="2"/>
      </rPr>
      <t>; mientras que el respectivo propietario, poseedor u ocupante de buena fe exenta de culpa del predio objeto del incentivo, recibirá su valor, en dinero o en especie, correspondiente al costo de oportunidad de que trata el literal d) del artículo 5 del Decreto Ley 870 de 2017.</t>
    </r>
  </si>
  <si>
    <t>ARTÍCULO 225°. FORTALECIMIENTO DE LA INSTITUCIONALIDAD PARA EL SECTOR DE CIENCIA, TECNOLOGÍA E INNOVACIÓN.</t>
  </si>
  <si>
    <r>
      <t xml:space="preserve">El Ministerio de Ciencia, Tecnología e Innovación diseñará el arreglo institucional para fortalecer el sector de </t>
    </r>
    <r>
      <rPr>
        <b/>
        <sz val="10"/>
        <color theme="1"/>
        <rFont val="Arial"/>
        <family val="2"/>
      </rPr>
      <t>ciencia, tecnología e innovación</t>
    </r>
    <r>
      <rPr>
        <sz val="10"/>
        <color theme="1"/>
        <rFont val="Arial"/>
        <family val="2"/>
      </rPr>
      <t xml:space="preserve">, que contemple la creación de una Agencia responsable de ejecutar la política de ciencia, tecnología e innovación a través de </t>
    </r>
    <r>
      <rPr>
        <b/>
        <sz val="10"/>
        <color theme="1"/>
        <rFont val="Arial"/>
        <family val="2"/>
      </rPr>
      <t>programas, proyectos y estrategias</t>
    </r>
    <r>
      <rPr>
        <sz val="10"/>
        <color theme="1"/>
        <rFont val="Arial"/>
        <family val="2"/>
      </rPr>
      <t xml:space="preserve"> destinados a fomentar las vocaciones y formación en CTeI, a generar conocimiento y capacidades científicas, tecnológicas y de innovación de alta calidad, así como a promover la transferencia y apropiación del conocimiento, con el fin de generar impactos positivos en los ámbitos </t>
    </r>
    <r>
      <rPr>
        <b/>
        <sz val="10"/>
        <color theme="1"/>
        <rFont val="Arial"/>
        <family val="2"/>
      </rPr>
      <t>social, ambiental</t>
    </r>
    <r>
      <rPr>
        <sz val="10"/>
        <color theme="1"/>
        <rFont val="Arial"/>
        <family val="2"/>
      </rPr>
      <t xml:space="preserve"> y económico del país.</t>
    </r>
  </si>
  <si>
    <t>ARTÍCULO 226. POLÍTICAS DE INVESTIGACIÓN E INNOVACIÓN ORIENTADAS POR MISIONES.</t>
  </si>
  <si>
    <r>
      <t>La política de Ciencia, Tecnología e Innovación estará basada principalmente en el enfoque de políticas de</t>
    </r>
    <r>
      <rPr>
        <b/>
        <sz val="10"/>
        <color theme="1"/>
        <rFont val="Arial"/>
        <family val="2"/>
      </rPr>
      <t xml:space="preserve"> investigación e innovación</t>
    </r>
    <r>
      <rPr>
        <sz val="10"/>
        <color theme="1"/>
        <rFont val="Arial"/>
        <family val="2"/>
      </rPr>
      <t xml:space="preserve"> orientadas por misiones, encaminadas a resolver grandes desafíos </t>
    </r>
    <r>
      <rPr>
        <b/>
        <sz val="10"/>
        <color theme="1"/>
        <rFont val="Arial"/>
        <family val="2"/>
      </rPr>
      <t>sociales</t>
    </r>
    <r>
      <rPr>
        <sz val="10"/>
        <color theme="1"/>
        <rFont val="Arial"/>
        <family val="2"/>
      </rPr>
      <t xml:space="preserve">, económicos y </t>
    </r>
    <r>
      <rPr>
        <b/>
        <sz val="10"/>
        <color theme="1"/>
        <rFont val="Arial"/>
        <family val="2"/>
      </rPr>
      <t>ambientales</t>
    </r>
    <r>
      <rPr>
        <sz val="10"/>
        <color theme="1"/>
        <rFont val="Arial"/>
        <family val="2"/>
      </rPr>
      <t xml:space="preserve"> del país asociados a la transición energética, el derecho humano a la alimentación, la innovación agropecuaria, la salud de la población, el desarrollo de la bioeconomía, la gestión del riesgo de desastres, el reconocimiento de la diversidad natural, cultural y</t>
    </r>
    <r>
      <rPr>
        <b/>
        <sz val="10"/>
        <color theme="1"/>
        <rFont val="Arial"/>
        <family val="2"/>
      </rPr>
      <t xml:space="preserve"> territorial</t>
    </r>
    <r>
      <rPr>
        <sz val="10"/>
        <color theme="1"/>
        <rFont val="Arial"/>
        <family val="2"/>
      </rPr>
      <t>, la paz total, entre otros, que articule las ciencias y los saberes diversos para sustentar una Colombia Potencia Mundial de la Vida. Para su puesta en marcha, el Gobierno nacional liderará e implementará políticas orientadas por misión a partir de articulaciones interinstitucionales.</t>
    </r>
  </si>
  <si>
    <t>ARTÍCULO 227°. PROGRAMA BASURA CERO.</t>
  </si>
  <si>
    <r>
      <t xml:space="preserve">Créese el Programa Basura Cero, en cabeza del Ministerio de Vivienda, Ciudad y Territorio, en un término máximo de 1 año a partir de la entrada en vigencia de la presente ley, el cual articulará las instancias de Gobierno nacional, las entidades territoriales, las empresas de servicios públicos y la sociedad civil; garantizará la participación de la población recicladora y sus organizaciones, impulsando su inclusión e inserción socioeconómica; determinará los aspectos regulatorios, de supervisión y control, y las inversiones requeridas para avanzar en la eliminación del enterramiento hacia la </t>
    </r>
    <r>
      <rPr>
        <b/>
        <sz val="10"/>
        <color theme="1"/>
        <rFont val="Arial"/>
        <family val="2"/>
      </rPr>
      <t>implementación de parques tecnológicos y ambientales, de tratamiento y valorización de residuos, promoción del desarrollo tecnológico, conservación del ambiente y mitigación del cambio climático</t>
    </r>
    <r>
      <rPr>
        <sz val="10"/>
        <color theme="1"/>
        <rFont val="Arial"/>
        <family val="2"/>
      </rPr>
      <t>; definirá un plan estratégico para el cierre definitivo de los botaderos a cielo abierto y las celdas transitorias, promoviendo soluciones que prioricen el</t>
    </r>
    <r>
      <rPr>
        <b/>
        <sz val="10"/>
        <color theme="1"/>
        <rFont val="Arial"/>
        <family val="2"/>
      </rPr>
      <t xml:space="preserve"> tratamiento y aprovechamiento de residuos</t>
    </r>
    <r>
      <rPr>
        <sz val="10"/>
        <color theme="1"/>
        <rFont val="Arial"/>
        <family val="2"/>
      </rPr>
      <t>; e impulsará la economía circular.</t>
    </r>
  </si>
  <si>
    <t>ARTÍCULO 228°. PROMOCIÓN DE LA INVESTIGACIÓN CIENTÍFICA.</t>
  </si>
  <si>
    <r>
      <t xml:space="preserve">El Gobierno nacional promoverá la </t>
    </r>
    <r>
      <rPr>
        <b/>
        <sz val="10"/>
        <color theme="1"/>
        <rFont val="Arial"/>
        <family val="2"/>
      </rPr>
      <t>investigación científica</t>
    </r>
    <r>
      <rPr>
        <sz val="10"/>
        <color theme="1"/>
        <rFont val="Arial"/>
        <family val="2"/>
      </rPr>
      <t xml:space="preserve"> colombiana en la Antártida con el propósito de contribuir al avance del conocimiento de los </t>
    </r>
    <r>
      <rPr>
        <b/>
        <sz val="10"/>
        <color theme="1"/>
        <rFont val="Arial"/>
        <family val="2"/>
      </rPr>
      <t>fenómenos climáticos y ambientales</t>
    </r>
    <r>
      <rPr>
        <sz val="10"/>
        <color theme="1"/>
        <rFont val="Arial"/>
        <family val="2"/>
      </rPr>
      <t xml:space="preserve"> del planeta, entre otros, los efectos del </t>
    </r>
    <r>
      <rPr>
        <b/>
        <sz val="10"/>
        <color theme="1"/>
        <rFont val="Arial"/>
        <family val="2"/>
      </rPr>
      <t>agujero en la capa de ozono y de los gases de efecto invernadero</t>
    </r>
    <r>
      <rPr>
        <sz val="10"/>
        <color theme="1"/>
        <rFont val="Arial"/>
        <family val="2"/>
      </rPr>
      <t xml:space="preserve"> que permitan afianzar el desarrollo de </t>
    </r>
    <r>
      <rPr>
        <b/>
        <sz val="10"/>
        <color theme="1"/>
        <rFont val="Arial"/>
        <family val="2"/>
      </rPr>
      <t>estrategias de adaptación, mitigación y conservación de las condiciones ambientales</t>
    </r>
    <r>
      <rPr>
        <sz val="10"/>
        <color theme="1"/>
        <rFont val="Arial"/>
        <family val="2"/>
      </rPr>
      <t xml:space="preserve"> mundiales en procura de la paz total global. Lo anterior, de acuerdo con las disponibilidades presupuestales, el Marco Fiscal de Mediano Plazo y el Marco de Gasto de Mediano Plazo y acorde con el esfuerzo articulado de todas las instituciones públicas y privadas del país en esta materia y en concordancia con el Programa Antártico Colombiano, y la política nacional del océano y los espacios costeros.</t>
    </r>
  </si>
  <si>
    <t>ARTÍCULO 229°. FORMULACIÓN DE PLAN DE CONOCIMIENTO GEOCIENTÍFICO Y ÁREAS DE RESERVA ESTRATÉGICA MINERA PARA EL DESARROLLO DE PROYECTOS ASOCIATIVOS.</t>
  </si>
  <si>
    <r>
      <t xml:space="preserve">El Ministerio de Minas y Energía junto con el Servicio Geológico Colombiano estructurarán el Plan Nacional de Conocimiento Geocientífico, con el objeto de proveer conocimiento e información geocientífica a escalas adecuadas para la </t>
    </r>
    <r>
      <rPr>
        <b/>
        <sz val="10"/>
        <color theme="1"/>
        <rFont val="Arial"/>
        <family val="2"/>
      </rPr>
      <t>planificación y uso del suelo y el subsuelo, el cuidado y la gestión del agua</t>
    </r>
    <r>
      <rPr>
        <sz val="10"/>
        <color theme="1"/>
        <rFont val="Arial"/>
        <family val="2"/>
      </rPr>
      <t xml:space="preserve">, la evaluación y monitoreo de amenazas de origen geológico, la investigación y prospección de los recursos minerales estratégicos para la </t>
    </r>
    <r>
      <rPr>
        <b/>
        <sz val="10"/>
        <color theme="1"/>
        <rFont val="Arial"/>
        <family val="2"/>
      </rPr>
      <t>transición energética</t>
    </r>
    <r>
      <rPr>
        <sz val="10"/>
        <color theme="1"/>
        <rFont val="Arial"/>
        <family val="2"/>
      </rPr>
      <t>, la industrialización, la seguridad alimentaria y la infraestructura pública.</t>
    </r>
  </si>
  <si>
    <t>ARTÍCULO 230°. Modifíquese el artículo 175 de la Ley 1753 de 2015, el cual quedará así:</t>
  </si>
  <si>
    <r>
      <t xml:space="preserve">Modifíquese el artículo 175 de la Ley 1753 de 2015, el cual quedará así: 
Artículo 175. REGISTRO NACIONAL DE </t>
    </r>
    <r>
      <rPr>
        <b/>
        <sz val="10"/>
        <color theme="1"/>
        <rFont val="Arial"/>
        <family val="2"/>
      </rPr>
      <t>REDUCCIÓN DE LAS EMISIONES Y REMOCIÓN DE GASES DE EFECTO INVERNADERO</t>
    </r>
    <r>
      <rPr>
        <sz val="10"/>
        <color theme="1"/>
        <rFont val="Arial"/>
        <family val="2"/>
      </rPr>
      <t xml:space="preserve">. Créese el Registro Nacional de </t>
    </r>
    <r>
      <rPr>
        <b/>
        <sz val="10"/>
        <color theme="1"/>
        <rFont val="Arial"/>
        <family val="2"/>
      </rPr>
      <t>Reducción de las Emisiones y Remoción de Gases de Efecto Invernadero - RENARE-</t>
    </r>
    <r>
      <rPr>
        <sz val="10"/>
        <color theme="1"/>
        <rFont val="Arial"/>
        <family val="2"/>
      </rPr>
      <t>. El Ministerio de Ambiente y Desarrollo Sostenible reglamentará el funcionamiento y definirá la administración de este registro, y podrá implementar las soluciones tecnológicas y condiciones de operatividad con otras herramientas tecnológicas del Sistema Nacional de Información Ambiental -SIAC- o con otras herramientas tecnológicas que se requieran para su funcionamiento.</t>
    </r>
  </si>
  <si>
    <t>ARTÍCULO 231°. DISTRITOS MINEROS ESPECIALES PARA LA DIVERSIFICACIÓN PRODUCTIVA.</t>
  </si>
  <si>
    <r>
      <t>Créense los Distritos Mineros Especiales para la Diversificación Productiva, como un</t>
    </r>
    <r>
      <rPr>
        <b/>
        <sz val="10"/>
        <color theme="1"/>
        <rFont val="Arial"/>
        <family val="2"/>
      </rPr>
      <t xml:space="preserve"> instrumento de planificación socioambiental, gestión y articulación institucional</t>
    </r>
    <r>
      <rPr>
        <sz val="10"/>
        <color theme="1"/>
        <rFont val="Arial"/>
        <family val="2"/>
      </rPr>
      <t xml:space="preserve"> para alcanzar la sustentabilidad de las regiones donde se desarrollan operaciones y proyectos mineros, promover la asociatividad entre mineros y mineras de pequeña escala, así como la industrialización a partir de minerales estratégicos, el desarrollo de nuevas alternativas productivas, la reconversión laboral, de ser necesaria, la solución concertada de los </t>
    </r>
    <r>
      <rPr>
        <b/>
        <sz val="10"/>
        <color theme="1"/>
        <rFont val="Arial"/>
        <family val="2"/>
      </rPr>
      <t>conflictos</t>
    </r>
    <r>
      <rPr>
        <sz val="10"/>
        <color theme="1"/>
        <rFont val="Arial"/>
        <family val="2"/>
      </rPr>
      <t xml:space="preserve"> ocasionados por la minería, y generar condiciones para garantizar la soberanía alimentaria de las poblaciones.</t>
    </r>
  </si>
  <si>
    <t>ARTÍCULO 232°. Modifíquese el inciso primero y adiciónese un parágrafo al artículo 7 de la Ley 2128 de 2021, el cual quedará así:</t>
  </si>
  <si>
    <r>
      <t>Modifíquese el inciso primero y adiciónese un parágrafo al artículo 7 de la Ley 2128 de 2021, el cual quedará así:
ARTÍCULO 7.</t>
    </r>
    <r>
      <rPr>
        <b/>
        <sz val="10"/>
        <color theme="1"/>
        <rFont val="Arial"/>
        <family val="2"/>
      </rPr>
      <t xml:space="preserve"> PROGRAMA DE SUSTITUCIÓN DE LEÑA, CARBÓN Y RESIDUOS POR ENERGÉTICOS DE TRANSICIÓN</t>
    </r>
    <r>
      <rPr>
        <sz val="10"/>
        <color theme="1"/>
        <rFont val="Arial"/>
        <family val="2"/>
      </rPr>
      <t xml:space="preserve">. El Ministerio de Minas y Energía desarrollará el </t>
    </r>
    <r>
      <rPr>
        <b/>
        <sz val="10"/>
        <color theme="1"/>
        <rFont val="Arial"/>
        <family val="2"/>
      </rPr>
      <t>programa de sustitución de leña, carbón y residuos por energéticos de transición</t>
    </r>
    <r>
      <rPr>
        <sz val="10"/>
        <color theme="1"/>
        <rFont val="Arial"/>
        <family val="2"/>
      </rPr>
      <t xml:space="preserve"> para la cocción de alimentos, el cual tendrá una duración de hasta diez (10) años y a través de este se podrá subsidiar, financiar o cofinanciar la conexión de cada usuario al servicio público de gas combustible u otras fuentes como el biogás u otros energéticos de transición, tal conexión podrá incluir mangueras, reguladores y estufas, así como los demás equipos, elementos actividades necesarios para utilizar dichos energéticos.
(...) PARÁGRAFO. La implementación del programa de sustitución de leña, carbón y residuos por energéticos de transición que se adelante en territorios y territorialidades indígenas y de los territorios colectivos de comunidades negras, afrocolombianas, raizales y palenqueras, se coordinará con las respectivas autoridades de los pueblos y comunidades.</t>
    </r>
  </si>
  <si>
    <t>ARTÍCULO 237°. Modifíquese el artículo 30 de la Ley 1715 de 2014, el cual quedará así:</t>
  </si>
  <si>
    <r>
      <t xml:space="preserve">Modifíquese el artículo 30 de la Ley 1715 de 2014, el cual quedará así:
ARTÍCULO 30. EDIFICIOS PERTENECIENTES A LAS ADMINISTRACIONES PÚBLICAS. El Gobierno nacional, y el resto de las administraciones públicas, en un término no superior a un (1) año, a partir de la entrada en vigencia de la presente Ley realizarán una </t>
    </r>
    <r>
      <rPr>
        <b/>
        <sz val="10"/>
        <color theme="1"/>
        <rFont val="Arial"/>
        <family val="2"/>
      </rPr>
      <t>auditoría energética de sus instalaciones, con una periodicidad de cada cuatro (4) años y establecerán objetivos de ahorro de energía a ser alcanzados a través de medidas de eficiencia energética y la implementación de Fuentes No Convencionales de Energía Renovable -FNCER</t>
    </r>
    <r>
      <rPr>
        <sz val="10"/>
        <color theme="1"/>
        <rFont val="Arial"/>
        <family val="2"/>
      </rPr>
      <t>-.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r>
  </si>
  <si>
    <t>ARTÍCULO 239°. PROYECTOS DE ASOCIACIONES PÚBLICO PRIVADAS PARA EL DESARROLLO SOCIAL, ECONÓMICO, PRODUCTIVO Y SOSTENIBLE DEL PAÍS.</t>
  </si>
  <si>
    <r>
      <t xml:space="preserve">Se podrán desarrollar </t>
    </r>
    <r>
      <rPr>
        <b/>
        <sz val="10"/>
        <color theme="1"/>
        <rFont val="Arial"/>
        <family val="2"/>
      </rPr>
      <t>proyectos</t>
    </r>
    <r>
      <rPr>
        <sz val="10"/>
        <color theme="1"/>
        <rFont val="Arial"/>
        <family val="2"/>
      </rPr>
      <t xml:space="preserve"> bajo esquemas de Asociaciones Público-Privadas -APP-, enmarcados dentro de la</t>
    </r>
    <r>
      <rPr>
        <b/>
        <sz val="10"/>
        <color theme="1"/>
        <rFont val="Arial"/>
        <family val="2"/>
      </rPr>
      <t xml:space="preserve"> Ley 1508 de 2012</t>
    </r>
    <r>
      <rPr>
        <sz val="10"/>
        <color theme="1"/>
        <rFont val="Arial"/>
        <family val="2"/>
      </rPr>
      <t>, que tengan por objeto el desarrollo de infraestructura económica, productiva,</t>
    </r>
    <r>
      <rPr>
        <b/>
        <sz val="10"/>
        <color theme="1"/>
        <rFont val="Arial"/>
        <family val="2"/>
      </rPr>
      <t xml:space="preserve"> social y de protección ambiental </t>
    </r>
    <r>
      <rPr>
        <sz val="10"/>
        <color theme="1"/>
        <rFont val="Arial"/>
        <family val="2"/>
      </rPr>
      <t xml:space="preserve">del país. Asimismo, se podrán desarrollar proyectos bajo este esquema, que propendan por el desarrollo tecnológico y educativo en el país, la mejora en las condiciones de la prestación de los servicios de salud, la reducción de la </t>
    </r>
    <r>
      <rPr>
        <b/>
        <sz val="10"/>
        <color theme="1"/>
        <rFont val="Arial"/>
        <family val="2"/>
      </rPr>
      <t>pérdida de la biodiversidad y la lucha contra el cambio climático</t>
    </r>
    <r>
      <rPr>
        <sz val="10"/>
        <color theme="1"/>
        <rFont val="Arial"/>
        <family val="2"/>
      </rPr>
      <t>. El Gobierno nacional reglamentará la materia.</t>
    </r>
  </si>
  <si>
    <t>ARTÍCULO 240°. APROVECHAMIENTO DE MATERIAL DE DRAGADOS.</t>
  </si>
  <si>
    <r>
      <t xml:space="preserve">En los proyectos de dragado de mantenimiento y profundización de los canales de acceso a puertos marítimos y de canales fluviales se deberá aprovechar el material de dragado, cumpliendo la </t>
    </r>
    <r>
      <rPr>
        <b/>
        <sz val="10"/>
        <color theme="1"/>
        <rFont val="Arial"/>
        <family val="2"/>
      </rPr>
      <t>normativa ambiental</t>
    </r>
    <r>
      <rPr>
        <sz val="10"/>
        <color theme="1"/>
        <rFont val="Arial"/>
        <family val="2"/>
      </rPr>
      <t xml:space="preserve"> y minera expedida para el efecto, priorizando la recuperación de zonas afectadas por erosión costera y recuperación de zonas de manglar o zonas afectadas por procesos de inundación, priorizando el área de influencia del proyecto. 
En el caso en el que el material de dragado que se encuentre contaminado no sea susceptible de ser aprovechado en las condiciones y requisitos legales ambientales, este se deberá disponer en lugares de depósito seguro en las condiciones que para el efecto defina el Ministerio de Ambiente y Desarrollo Sostenible.</t>
    </r>
  </si>
  <si>
    <t>ARTÍCULO 254°. PROGRAMA NACIONAL DE FOMENTO AL USO DE LA BICICLETA EN EL TERRITORIO NACIONAL.</t>
  </si>
  <si>
    <r>
      <t xml:space="preserve">Con el fin de fomentar el uso de la bicicleta en el territorio nacional, créese el </t>
    </r>
    <r>
      <rPr>
        <b/>
        <sz val="10"/>
        <color theme="1"/>
        <rFont val="Arial"/>
        <family val="2"/>
      </rPr>
      <t>programa de fomento al uso de la bicicleta en el territorio nacional</t>
    </r>
    <r>
      <rPr>
        <sz val="10"/>
        <color theme="1"/>
        <rFont val="Arial"/>
        <family val="2"/>
      </rPr>
      <t xml:space="preserve">, encabeza del Ministerio de Salud y la Protección Social y el Ministerio de Transporte, el cual articulará las instancias de Gobierno nacional, las </t>
    </r>
    <r>
      <rPr>
        <b/>
        <sz val="10"/>
        <color theme="1"/>
        <rFont val="Arial"/>
        <family val="2"/>
      </rPr>
      <t>entidades territoriales</t>
    </r>
    <r>
      <rPr>
        <sz val="10"/>
        <color theme="1"/>
        <rFont val="Arial"/>
        <family val="2"/>
      </rPr>
      <t xml:space="preserve"> y la sociedad civil para lograr aumentar la </t>
    </r>
    <r>
      <rPr>
        <b/>
        <sz val="10"/>
        <color theme="1"/>
        <rFont val="Arial"/>
        <family val="2"/>
      </rPr>
      <t>bici infraestructura en los municipios</t>
    </r>
    <r>
      <rPr>
        <sz val="10"/>
        <color theme="1"/>
        <rFont val="Arial"/>
        <family val="2"/>
      </rPr>
      <t>, promover la creación de asociaciones público privadas para la instalación de estaciones de bicicletas compartidas así como el fomento a la producción nacional de partes y ensamblaje de bicicletas y el disfrute de beneficios e incentivos por el uso de la bicicleta en línea y complementando lo dispuesto en la ley 1811 de 2016. 
El Ministerio de Salud y de Transporte y otras entidades del orden nacional, al igual que las entidades territoriales, podrán destinar recursos de sus presupuestos para el cumplimiento del objetivo del programa.</t>
    </r>
  </si>
  <si>
    <t>SECCIÓN III GOBERNANZA INCLUSIVA Y FINANCIAMIENTO DEL DESARROLLO COMO MECANISMO HABILITANTE PARA UNA ECONOMÍA PRODUCTIVA</t>
  </si>
  <si>
    <t>ARTÍCULO 264°. Modifíquese el parágrafo 1° del artículo 22 de la Ley 2099 de 2021, el cual quedará así:</t>
  </si>
  <si>
    <r>
      <t xml:space="preserve">Modifíquese el parágrafo 1° del artículo 22 de la Ley 2099 de 2021, el cual quedará así:
ARTÍCULO 22. TECNOLOGÍA DE </t>
    </r>
    <r>
      <rPr>
        <b/>
        <sz val="10"/>
        <color theme="1"/>
        <rFont val="Arial"/>
        <family val="2"/>
      </rPr>
      <t>CAPTURA, UTILIZACIÓN Y ALMACENAMIENTO DE CARBONO</t>
    </r>
    <r>
      <rPr>
        <sz val="10"/>
        <color theme="1"/>
        <rFont val="Arial"/>
        <family val="2"/>
      </rPr>
      <t xml:space="preserve">. (…) PARÁGRAFO 1°. Se entiende por CCUS, el conjunto de procesos tecnológicos cuyo propósito es reducir las </t>
    </r>
    <r>
      <rPr>
        <b/>
        <sz val="10"/>
        <color theme="1"/>
        <rFont val="Arial"/>
        <family val="2"/>
      </rPr>
      <t>emisiones de carbono</t>
    </r>
    <r>
      <rPr>
        <sz val="10"/>
        <color theme="1"/>
        <rFont val="Arial"/>
        <family val="2"/>
      </rPr>
      <t xml:space="preserve"> en la atmósfera, </t>
    </r>
    <r>
      <rPr>
        <b/>
        <sz val="10"/>
        <color theme="1"/>
        <rFont val="Arial"/>
        <family val="2"/>
      </rPr>
      <t>capturando el CO2</t>
    </r>
    <r>
      <rPr>
        <sz val="10"/>
        <color theme="1"/>
        <rFont val="Arial"/>
        <family val="2"/>
      </rPr>
      <t xml:space="preserve"> generado a grandes escalas para almacenarlo en el subsuelo de manera segura y permanente o usarlo como insumo en diferentes procesos productivos o en la prestación de servicios en los que se requiera. Para el desarrollo de </t>
    </r>
    <r>
      <rPr>
        <b/>
        <sz val="10"/>
        <color theme="1"/>
        <rFont val="Arial"/>
        <family val="2"/>
      </rPr>
      <t>proyectos de captura, uso y almacenamiento de dióxido de carbono en el subsuelo</t>
    </r>
    <r>
      <rPr>
        <sz val="10"/>
        <color theme="1"/>
        <rFont val="Arial"/>
        <family val="2"/>
      </rPr>
      <t>, el Ministerio de Minas y Energía establecerá los lineamientos generales que deberán desarrollar las entidades competentes con el fin de determinar sus requisitos y condiciones técnicas. El Ministerio de Minas y Energía reglamentará lo correspondiente al almacenamiento del CO2 en el subsuelo para todos los sectores de la economía.</t>
    </r>
  </si>
  <si>
    <t>5.  Convergencia regional</t>
  </si>
  <si>
    <t>CAPÍTULO VI CONVERGENCIA REGIONAL</t>
  </si>
  <si>
    <t>SECCIÓN I CONSTRUCCIÓN E IMPLEMENTACIÓN DE MODELOS DE DESARROLLO SUPRAMUNICIPALES PARA EL FORTALECIMIENTO DE VÍNCULOS URBANO- RURALES Y LA INTEGRACIÓN DE LOS TERRITORIOS</t>
  </si>
  <si>
    <t>ARTÍCULO 267°.</t>
  </si>
  <si>
    <r>
      <t xml:space="preserve">El interesado en el trámite de solicitud de </t>
    </r>
    <r>
      <rPr>
        <b/>
        <sz val="10"/>
        <color theme="1"/>
        <rFont val="Arial"/>
        <family val="2"/>
      </rPr>
      <t xml:space="preserve">licencia ambiental </t>
    </r>
    <r>
      <rPr>
        <sz val="10"/>
        <color theme="1"/>
        <rFont val="Arial"/>
        <family val="2"/>
      </rPr>
      <t xml:space="preserve">para proyectos de construcción de infraestructura de energía que sean requeridos para la transición energética justa, podrán iniciar el trámite de licenciamiento ambiental con el cumplimiento de los requisitos establecidos en el artículo 2.2.2.3.6.2 del </t>
    </r>
    <r>
      <rPr>
        <b/>
        <sz val="10"/>
        <color theme="1"/>
        <rFont val="Arial"/>
        <family val="2"/>
      </rPr>
      <t>Decreto 1076 de 2015</t>
    </r>
    <r>
      <rPr>
        <sz val="10"/>
        <color theme="1"/>
        <rFont val="Arial"/>
        <family val="2"/>
      </rPr>
      <t xml:space="preserve"> o las normas que lo modifiquen o sustituyan. En todo caso, para el inicio del trámite será suficiente allegar el acto administrativo de procedencia o no procedencia de la consulta previa expedido por la Dirección de la Autoridad de Consulta Previa – DANCP. 
Para expedir la licencia ambiental, el ejecutor del proyecto, obra o actividad deberá allegar la certificación de no procedencia de consulta previa, o, en caso de que proceda, su respectiva acta de protocolización o de decisión de la autoridad competente, siempre en garantía de la </t>
    </r>
    <r>
      <rPr>
        <b/>
        <sz val="10"/>
        <color theme="1"/>
        <rFont val="Arial"/>
        <family val="2"/>
      </rPr>
      <t>protección de la identidad étnica y cultural</t>
    </r>
    <r>
      <rPr>
        <sz val="10"/>
        <color theme="1"/>
        <rFont val="Arial"/>
        <family val="2"/>
      </rPr>
      <t>.</t>
    </r>
  </si>
  <si>
    <t>ARTÍCULO 269°. Modifíquese el artículo 18 de la Ley 1101 de 2006, el cual quedará así:</t>
  </si>
  <si>
    <r>
      <t xml:space="preserve">Modifíquese el artículo 18 de la Ley 1101 de 2006, el cual quedará así:
</t>
    </r>
    <r>
      <rPr>
        <b/>
        <sz val="10"/>
        <color theme="1"/>
        <rFont val="Arial"/>
        <family val="2"/>
      </rPr>
      <t>ARTÍCULO 18. LÍNEA DE INVERSIÓN TERRITORIAL.</t>
    </r>
    <r>
      <rPr>
        <sz val="10"/>
        <color theme="1"/>
        <rFont val="Arial"/>
        <family val="2"/>
      </rPr>
      <t xml:space="preserve"> Como parte de la </t>
    </r>
    <r>
      <rPr>
        <b/>
        <sz val="10"/>
        <color theme="1"/>
        <rFont val="Arial"/>
        <family val="2"/>
      </rPr>
      <t>Política de Turismo</t>
    </r>
    <r>
      <rPr>
        <sz val="10"/>
        <color theme="1"/>
        <rFont val="Arial"/>
        <family val="2"/>
      </rPr>
      <t xml:space="preserve"> créase la Línea de Inversión Territorial en la cual, para cada vigencia anual, deben presentarse los </t>
    </r>
    <r>
      <rPr>
        <b/>
        <sz val="10"/>
        <color theme="1"/>
        <rFont val="Arial"/>
        <family val="2"/>
      </rPr>
      <t>proyectos de las entidades territoriales,</t>
    </r>
    <r>
      <rPr>
        <sz val="10"/>
        <color theme="1"/>
        <rFont val="Arial"/>
        <family val="2"/>
      </rPr>
      <t xml:space="preserve"> </t>
    </r>
    <r>
      <rPr>
        <b/>
        <sz val="10"/>
        <color theme="1"/>
        <rFont val="Arial"/>
        <family val="2"/>
      </rPr>
      <t>Cabildos Indígenas</t>
    </r>
    <r>
      <rPr>
        <sz val="10"/>
        <color theme="1"/>
        <rFont val="Arial"/>
        <family val="2"/>
      </rPr>
      <t xml:space="preserve">, las asociaciones de Cabildos Indígenas y/o Autoridades Tradicionales Indígenas, Consejos Indígenas y Organizaciones Indígenas de derecho público de carácter especial que los represente desde el gobierno propio, respecto de los cuales se demanden </t>
    </r>
    <r>
      <rPr>
        <b/>
        <sz val="10"/>
        <color theme="1"/>
        <rFont val="Arial"/>
        <family val="2"/>
      </rPr>
      <t>recursos para promoción y competitividad, sostenibilidad ambiental y social</t>
    </r>
    <r>
      <rPr>
        <sz val="10"/>
        <color theme="1"/>
        <rFont val="Arial"/>
        <family val="2"/>
      </rPr>
      <t>, provenientes de las fuentes fiscales previstas en esta ley, o del Presupuesto General de la Nación.</t>
    </r>
  </si>
  <si>
    <t>ARTÍCULO 274°. GESTIÓN COMUNITARIA DEL AGUA Y SANEAMIENTO BÁSICO.</t>
  </si>
  <si>
    <r>
      <t xml:space="preserve">La política de gestión comunitaria del agua y el saneamiento básico deberá incluir, entre otros, los siguientes lineamientos necesarios para promover y fortalecer las dinámicas organizativas alrededor del agua y el saneamiento básico:
4. Las comunidades organizadas que requieran consumos de </t>
    </r>
    <r>
      <rPr>
        <b/>
        <sz val="10"/>
        <color theme="1"/>
        <rFont val="Arial"/>
        <family val="2"/>
      </rPr>
      <t>agua</t>
    </r>
    <r>
      <rPr>
        <sz val="10"/>
        <color theme="1"/>
        <rFont val="Arial"/>
        <family val="2"/>
      </rPr>
      <t xml:space="preserve"> con caudales inferiores a 1,0 litros por segundo (lps), no requerirán </t>
    </r>
    <r>
      <rPr>
        <b/>
        <sz val="10"/>
        <color theme="1"/>
        <rFont val="Arial"/>
        <family val="2"/>
      </rPr>
      <t>concesión de aguas</t>
    </r>
    <r>
      <rPr>
        <sz val="10"/>
        <color theme="1"/>
        <rFont val="Arial"/>
        <family val="2"/>
      </rPr>
      <t xml:space="preserve">; sin embargo, deberán inscribirse en el Registro de Usuarios del Recurso Hídrico. Para esta excepción, se deben cumplir las siguientes condiciones: El uso del agua será exclusivamente para consumo humano en comunidades organizadas localizadas en el área urbana y, en el caso de las ubicadas en área rural, el uso será exclusivo para la subsistencia de la familia rural, siempre y cuando la fuente de abastecimiento no se encuentre declarada en agotamiento o en proceso de reglamentación. 
Las </t>
    </r>
    <r>
      <rPr>
        <b/>
        <sz val="10"/>
        <color theme="1"/>
        <rFont val="Arial"/>
        <family val="2"/>
      </rPr>
      <t>comunidades organizadas</t>
    </r>
    <r>
      <rPr>
        <sz val="10"/>
        <color theme="1"/>
        <rFont val="Arial"/>
        <family val="2"/>
      </rPr>
      <t xml:space="preserve"> que requieran consumos de agua para uso doméstico con caudales entre 1,0 lps y 4,0 lps, no requerirán presentar el </t>
    </r>
    <r>
      <rPr>
        <b/>
        <sz val="10"/>
        <color theme="1"/>
        <rFont val="Arial"/>
        <family val="2"/>
      </rPr>
      <t>Programa de Uso Eficiente y Ahorro del Agua -PUEAA</t>
    </r>
    <r>
      <rPr>
        <sz val="10"/>
        <color theme="1"/>
        <rFont val="Arial"/>
        <family val="2"/>
      </rPr>
      <t xml:space="preserve">-, como tampoco la autorización sanitaria como prerrequisito para el otorgamiento de la respectiva concesión. 
5. Los </t>
    </r>
    <r>
      <rPr>
        <b/>
        <sz val="10"/>
        <color theme="1"/>
        <rFont val="Arial"/>
        <family val="2"/>
      </rPr>
      <t>proyectos de reúso de aguas provenientes de sistemas de tratamiento de aguas residuales domésticas</t>
    </r>
    <r>
      <rPr>
        <sz val="10"/>
        <color theme="1"/>
        <rFont val="Arial"/>
        <family val="2"/>
      </rPr>
      <t xml:space="preserve"> que cumplan con los </t>
    </r>
    <r>
      <rPr>
        <b/>
        <sz val="10"/>
        <color theme="1"/>
        <rFont val="Arial"/>
        <family val="2"/>
      </rPr>
      <t>criterios de calidad vigentes</t>
    </r>
    <r>
      <rPr>
        <sz val="10"/>
        <color theme="1"/>
        <rFont val="Arial"/>
        <family val="2"/>
      </rPr>
      <t xml:space="preserve"> para el uso en actividades agrícolas e industriales, no requerirán de concesión de aguas.</t>
    </r>
  </si>
  <si>
    <t>ARTÍCULO 275°. PROGRAMA AGUA ES VIDA.</t>
  </si>
  <si>
    <r>
      <t xml:space="preserve">El Ministerio de Igualdad y Equidad y el Ministerio de Vivienda, Ciudad y Territorio formularán e implementarán, dentro de los seis (6) meses siguientes a la entrada en vigencia de la presente ley, el </t>
    </r>
    <r>
      <rPr>
        <b/>
        <sz val="10"/>
        <color theme="1"/>
        <rFont val="Arial"/>
        <family val="2"/>
      </rPr>
      <t>Programa Agua es Vida</t>
    </r>
    <r>
      <rPr>
        <sz val="10"/>
        <color theme="1"/>
        <rFont val="Arial"/>
        <family val="2"/>
      </rPr>
      <t xml:space="preserve"> en los territorios marginados y excluidos. Este programa brindará </t>
    </r>
    <r>
      <rPr>
        <b/>
        <sz val="10"/>
        <color theme="1"/>
        <rFont val="Arial"/>
        <family val="2"/>
      </rPr>
      <t>soluciones de agua potable y saneamiento básico</t>
    </r>
    <r>
      <rPr>
        <sz val="10"/>
        <color theme="1"/>
        <rFont val="Arial"/>
        <family val="2"/>
      </rPr>
      <t xml:space="preserve"> a los sujetos de especial protección constitucional, a la población vulnerable, aplicando enfoques diferenciales y de género, de derechos, territorial e interseccional.</t>
    </r>
  </si>
  <si>
    <t>ARTÍCULO 279°. Modifíquese el artículo 250 de la Ley 1955 de 2019, el cual quedará así:</t>
  </si>
  <si>
    <r>
      <t xml:space="preserve">Modifíquese el artículo 250 de la Ley 1955 de 2019, el cual quedará así:
ARTÍCULO 250. PACTOS TERRITORIALES. Los departamentos, los municipios, los Esquemas Asociativos Territoriales y la Nación podrán suscribir </t>
    </r>
    <r>
      <rPr>
        <b/>
        <sz val="10"/>
        <color theme="1"/>
        <rFont val="Arial"/>
        <family val="2"/>
      </rPr>
      <t>Pactos Territoriales</t>
    </r>
    <r>
      <rPr>
        <sz val="10"/>
        <color theme="1"/>
        <rFont val="Arial"/>
        <family val="2"/>
      </rPr>
      <t xml:space="preserve">, definidos como un </t>
    </r>
    <r>
      <rPr>
        <b/>
        <sz val="10"/>
        <color theme="1"/>
        <rFont val="Arial"/>
        <family val="2"/>
      </rPr>
      <t>instrumento de articulación para la concertación de inversiones estratégicas de alto impacto</t>
    </r>
    <r>
      <rPr>
        <sz val="10"/>
        <color theme="1"/>
        <rFont val="Arial"/>
        <family val="2"/>
      </rPr>
      <t xml:space="preserve"> que contribuyan a consolidar el desarrollo regional definido en el Plan Nacional de Desarrollo y la construcción de la Paz Total, promoviendo para ello, la adopción de metodologías con enfoque de género a través del trabajo articulado con la Consejería Presidencial para la Equidad de la Mujer, y la concurrencia de recursos del orden nacional y territorial, público, privado y/o de cooperación internacional, bajo la coordinación del Departamento Nacional de Planeación.</t>
    </r>
  </si>
  <si>
    <t>ARTÍCULO 283°. EJECUCIÓN DE PROYECTOS DE SISTEMAS DE TRANSPORTE PÚBLICO BAJO PRINCIPIOS DE DESARROLLO ORIENTADO AL TRANSPORTE SOSTENIBLE -DOT-.</t>
  </si>
  <si>
    <r>
      <t xml:space="preserve">La revisión del Plan de Ordenamiento Territorial y/o los instrumentos de planeación de los que trata el presente artículo, establecerán los lineamientos y reglamentación de los proyectos urbanos de Desarrollo Orientado al </t>
    </r>
    <r>
      <rPr>
        <b/>
        <sz val="10"/>
        <color theme="1"/>
        <rFont val="Arial"/>
        <family val="2"/>
      </rPr>
      <t>Transporte Sostenible</t>
    </r>
    <r>
      <rPr>
        <sz val="10"/>
        <color theme="1"/>
        <rFont val="Arial"/>
        <family val="2"/>
      </rPr>
      <t>, incluyendo las normas urbanísticas aplicables a la infraestructura de transporte y sus áreas de influencia, los mecanismos de captura de valor y de gestión del suelo, de mitigación de impactos urbanísticos en la movilidad, espacio público y servicios públicos, y los instrumentos para habilitar el suelo requerido para la infraestructura de transporte y otras infraestructuras urbanas asociadas.</t>
    </r>
  </si>
  <si>
    <t>SECCIÓN II TERRITORIOS MÁS HUMANOS: HÁBITAT INTEGRAL</t>
  </si>
  <si>
    <t>ARTÍCULO 294°. Modifíquese el inciso segundo del artículo 800-1 del Estatuto Tributario, el cual quedará así:</t>
  </si>
  <si>
    <r>
      <t xml:space="preserve">Modifíquese el inciso segundo del artículo 800-1 del Estatuto Tributario, el cual quedará así:
ARTÍCULO 800-1. OBRAS POR IMPUESTOS. (…) 
El objeto de los convenios será la inversión directa en la ejecución de proyectos de trascendencia económica y social en los diferentes municipios definidos como las Zonas Más Afectadas por el Conflicto Armado (Zomac) y en los municipios con Programas de Desarrollo con Enfoque Territorial (PDET), relacionados con agua potable y saneamiento básico, energía, salud pública, educación pública, bienes públicos rurales, </t>
    </r>
    <r>
      <rPr>
        <b/>
        <sz val="10"/>
        <color theme="1"/>
        <rFont val="Arial"/>
        <family val="2"/>
      </rPr>
      <t>adaptación al cambio climático y gestión del riesgo, pagos por servicios ambientales</t>
    </r>
    <r>
      <rPr>
        <sz val="10"/>
        <color theme="1"/>
        <rFont val="Arial"/>
        <family val="2"/>
      </rPr>
      <t>, tecnologías de la información y comunicaciones, infraestructura de transporte, infraestructura productiva, infraestructura cultural, infraestructura deportiva, vivienda de interés social rural y las demás que defina el manual operativo de Obras por Impuestos, todo de conformidad con lo establecido en la evaluación de viabilidad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</si>
</sst>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quot;$&quot;\ * #,##0_-;\-&quot;$&quot;\ * #,##0_-;_-&quot;$&quot;\ * &quot;-&quot;_-;_-@_-"/>
    <numFmt numFmtId="165" formatCode="d/m/yyyy"/>
    <numFmt numFmtId="166" formatCode="_-&quot;$&quot;\ * #,##0_-;\-&quot;$&quot;\ * #,##0_-;_-&quot;$&quot;\ * &quot;-&quot;_-;_-@"/>
    <numFmt numFmtId="167" formatCode="&quot;$&quot;\ #,##0"/>
  </numFmts>
  <fonts count="65" x14ac:knownFonts="1">
    <font>
      <sz val="11"/>
      <color theme="1"/>
      <name val="Calibri"/>
      <scheme val="minor"/>
    </font>
    <font>
      <sz val="11"/>
      <color theme="1"/>
      <name val="Calibri"/>
      <family val="2"/>
      <scheme val="minor"/>
    </font>
    <font>
      <b/>
      <sz val="14"/>
      <color theme="1"/>
      <name val="Calibri"/>
      <family val="2"/>
    </font>
    <font>
      <sz val="11"/>
      <name val="Calibri"/>
      <family val="2"/>
    </font>
    <font>
      <b/>
      <sz val="12"/>
      <color theme="1"/>
      <name val="Arial"/>
      <family val="2"/>
    </font>
    <font>
      <sz val="11"/>
      <color theme="1"/>
      <name val="Calibri"/>
      <family val="2"/>
    </font>
    <font>
      <u/>
      <sz val="11"/>
      <color theme="10"/>
      <name val="Calibri"/>
      <family val="2"/>
    </font>
    <font>
      <u/>
      <sz val="11"/>
      <color theme="10"/>
      <name val="Calibri"/>
      <family val="2"/>
    </font>
    <font>
      <u/>
      <sz val="11"/>
      <color theme="10"/>
      <name val="Arial"/>
      <family val="2"/>
    </font>
    <font>
      <u/>
      <sz val="11"/>
      <color theme="10"/>
      <name val="Arial"/>
      <family val="2"/>
    </font>
    <font>
      <u/>
      <sz val="11"/>
      <color theme="10"/>
      <name val="Arial"/>
      <family val="2"/>
    </font>
    <font>
      <u/>
      <sz val="11"/>
      <color theme="10"/>
      <name val="Arial"/>
      <family val="2"/>
    </font>
    <font>
      <sz val="9"/>
      <color rgb="FF000000"/>
      <name val="Arial"/>
      <family val="2"/>
    </font>
    <font>
      <u/>
      <sz val="11"/>
      <color theme="10"/>
      <name val="Arial"/>
      <family val="2"/>
    </font>
    <font>
      <u/>
      <sz val="11"/>
      <color rgb="FF0000FF"/>
      <name val="Arial"/>
      <family val="2"/>
    </font>
    <font>
      <u/>
      <sz val="11"/>
      <color theme="10"/>
      <name val="Arial"/>
      <family val="2"/>
    </font>
    <font>
      <u/>
      <sz val="11"/>
      <color theme="10"/>
      <name val="Calibri"/>
      <family val="2"/>
    </font>
    <font>
      <u/>
      <sz val="11"/>
      <color theme="10"/>
      <name val="Calibri"/>
      <family val="2"/>
    </font>
    <font>
      <u/>
      <sz val="11"/>
      <color theme="1"/>
      <name val="Arial"/>
      <family val="2"/>
    </font>
    <font>
      <b/>
      <sz val="12"/>
      <color theme="0"/>
      <name val="Arial"/>
      <family val="2"/>
    </font>
    <font>
      <sz val="12"/>
      <color theme="1"/>
      <name val="Arial"/>
      <family val="2"/>
    </font>
    <font>
      <sz val="12"/>
      <color theme="1"/>
      <name val="Calibri"/>
      <family val="2"/>
    </font>
    <font>
      <b/>
      <sz val="18"/>
      <color theme="1"/>
      <name val="Calibri"/>
      <family val="2"/>
    </font>
    <font>
      <b/>
      <sz val="16"/>
      <color theme="1"/>
      <name val="Arial"/>
      <family val="2"/>
    </font>
    <font>
      <u/>
      <sz val="11"/>
      <color theme="10"/>
      <name val="Arial"/>
      <family val="2"/>
    </font>
    <font>
      <u/>
      <sz val="11"/>
      <color theme="10"/>
      <name val="Arial"/>
      <family val="2"/>
    </font>
    <font>
      <u/>
      <sz val="11"/>
      <color theme="1"/>
      <name val="Arial"/>
      <family val="2"/>
    </font>
    <font>
      <u/>
      <sz val="11"/>
      <color theme="1"/>
      <name val="Arial"/>
      <family val="2"/>
    </font>
    <font>
      <u/>
      <sz val="11"/>
      <color rgb="FF0000FF"/>
      <name val="Arial"/>
      <family val="2"/>
    </font>
    <font>
      <b/>
      <sz val="11"/>
      <color theme="1"/>
      <name val="Arial"/>
      <family val="2"/>
    </font>
    <font>
      <b/>
      <sz val="8"/>
      <color rgb="FF000000"/>
      <name val="Arial"/>
      <family val="2"/>
    </font>
    <font>
      <b/>
      <sz val="11"/>
      <color theme="1"/>
      <name val="Calibri"/>
      <family val="2"/>
    </font>
    <font>
      <sz val="8"/>
      <color rgb="FF000000"/>
      <name val="Arial"/>
      <family val="2"/>
    </font>
    <font>
      <b/>
      <sz val="8"/>
      <color theme="1"/>
      <name val="Arial"/>
      <family val="2"/>
    </font>
    <font>
      <b/>
      <sz val="11"/>
      <color rgb="FF000000"/>
      <name val="Calibri"/>
      <family val="2"/>
    </font>
    <font>
      <sz val="8"/>
      <color theme="1"/>
      <name val="Arial"/>
      <family val="2"/>
    </font>
    <font>
      <b/>
      <sz val="20"/>
      <color theme="1"/>
      <name val="Calibri"/>
      <family val="2"/>
    </font>
    <font>
      <b/>
      <sz val="12"/>
      <color theme="1"/>
      <name val="Calibri"/>
      <family val="2"/>
    </font>
    <font>
      <u/>
      <sz val="11"/>
      <color rgb="FF0563C1"/>
      <name val="Calibri"/>
      <family val="2"/>
    </font>
    <font>
      <sz val="11"/>
      <color rgb="FF000000"/>
      <name val="Calibri"/>
      <family val="2"/>
    </font>
    <font>
      <u/>
      <sz val="11"/>
      <color rgb="FF0563C1"/>
      <name val="Calibri"/>
      <family val="2"/>
    </font>
    <font>
      <u/>
      <sz val="11"/>
      <color rgb="FF0563C1"/>
      <name val="Calibri"/>
      <family val="2"/>
    </font>
    <font>
      <u/>
      <sz val="11"/>
      <color rgb="FF0563C1"/>
      <name val="Arial"/>
      <family val="2"/>
    </font>
    <font>
      <sz val="11"/>
      <color theme="1"/>
      <name val="Arial"/>
      <family val="2"/>
    </font>
    <font>
      <sz val="11"/>
      <color theme="1"/>
      <name val="Calibri"/>
      <family val="2"/>
      <scheme val="minor"/>
    </font>
    <font>
      <sz val="11"/>
      <color rgb="FF000000"/>
      <name val="Roboto"/>
    </font>
    <font>
      <u/>
      <sz val="11"/>
      <color rgb="FF000000"/>
      <name val="Calibri"/>
      <family val="2"/>
    </font>
    <font>
      <sz val="11"/>
      <color rgb="FF000000"/>
      <name val="Arial"/>
      <family val="2"/>
    </font>
    <font>
      <sz val="11"/>
      <color rgb="FF222222"/>
      <name val="Arial"/>
      <family val="2"/>
    </font>
    <font>
      <u/>
      <sz val="11"/>
      <color rgb="FF0563C1"/>
      <name val="Calibri"/>
      <family val="2"/>
    </font>
    <font>
      <sz val="11"/>
      <color rgb="FF222222"/>
      <name val="Calibri"/>
      <family val="2"/>
    </font>
    <font>
      <b/>
      <sz val="9"/>
      <color theme="0"/>
      <name val="Arial"/>
      <family val="2"/>
    </font>
    <font>
      <sz val="12"/>
      <color theme="0"/>
      <name val="Arial"/>
      <family val="2"/>
    </font>
    <font>
      <b/>
      <sz val="12"/>
      <color rgb="FFFF0000"/>
      <name val="Calibri"/>
      <family val="2"/>
    </font>
    <font>
      <sz val="11"/>
      <color theme="1"/>
      <name val="Arial"/>
      <family val="2"/>
    </font>
    <font>
      <b/>
      <sz val="10"/>
      <color theme="1"/>
      <name val="Arial"/>
      <family val="2"/>
    </font>
    <font>
      <sz val="12"/>
      <name val="Arial"/>
      <family val="2"/>
    </font>
    <font>
      <b/>
      <sz val="11"/>
      <color theme="0"/>
      <name val="Calibri"/>
      <family val="2"/>
      <scheme val="minor"/>
    </font>
    <font>
      <sz val="10"/>
      <color theme="1"/>
      <name val="Arial"/>
      <family val="2"/>
    </font>
    <font>
      <sz val="12"/>
      <color rgb="FF000000"/>
      <name val="Arial"/>
      <family val="2"/>
    </font>
    <font>
      <b/>
      <sz val="12"/>
      <color theme="0"/>
      <name val="Calibri"/>
      <family val="2"/>
      <scheme val="minor"/>
    </font>
    <font>
      <b/>
      <sz val="12"/>
      <name val="Arial"/>
      <family val="2"/>
    </font>
    <font>
      <sz val="12"/>
      <color theme="1"/>
      <name val="Trebuchet MS"/>
      <family val="2"/>
    </font>
    <font>
      <sz val="10"/>
      <name val="Arial"/>
      <family val="2"/>
    </font>
    <font>
      <sz val="11"/>
      <name val="Calibri"/>
      <family val="2"/>
      <scheme val="minor"/>
    </font>
  </fonts>
  <fills count="61">
    <fill>
      <patternFill patternType="none"/>
    </fill>
    <fill>
      <patternFill patternType="gray125"/>
    </fill>
    <fill>
      <patternFill patternType="solid">
        <fgColor rgb="FFFFE598"/>
        <bgColor rgb="FFFFE598"/>
      </patternFill>
    </fill>
    <fill>
      <patternFill patternType="solid">
        <fgColor rgb="FFCEFEF6"/>
        <bgColor rgb="FFCEFEF6"/>
      </patternFill>
    </fill>
    <fill>
      <patternFill patternType="solid">
        <fgColor rgb="FFFFCC99"/>
        <bgColor rgb="FFFFCC99"/>
      </patternFill>
    </fill>
    <fill>
      <patternFill patternType="solid">
        <fgColor rgb="FFBDD6EE"/>
        <bgColor rgb="FFBDD6EE"/>
      </patternFill>
    </fill>
    <fill>
      <patternFill patternType="solid">
        <fgColor rgb="FFC5E0B3"/>
        <bgColor rgb="FFC5E0B3"/>
      </patternFill>
    </fill>
    <fill>
      <patternFill patternType="solid">
        <fgColor rgb="FFF4B083"/>
        <bgColor rgb="FFF4B083"/>
      </patternFill>
    </fill>
    <fill>
      <patternFill patternType="solid">
        <fgColor rgb="FFDEEAF6"/>
        <bgColor rgb="FFDEEAF6"/>
      </patternFill>
    </fill>
    <fill>
      <patternFill patternType="solid">
        <fgColor rgb="FFF7CAAC"/>
        <bgColor rgb="FFF7CAAC"/>
      </patternFill>
    </fill>
    <fill>
      <patternFill patternType="solid">
        <fgColor rgb="FFFBE4D5"/>
        <bgColor rgb="FFFBE4D5"/>
      </patternFill>
    </fill>
    <fill>
      <patternFill patternType="solid">
        <fgColor rgb="FFFFC000"/>
        <bgColor rgb="FFFFC000"/>
      </patternFill>
    </fill>
    <fill>
      <patternFill patternType="solid">
        <fgColor theme="7"/>
        <bgColor theme="7"/>
      </patternFill>
    </fill>
    <fill>
      <patternFill patternType="solid">
        <fgColor rgb="FFB4C6E7"/>
        <bgColor rgb="FFB4C6E7"/>
      </patternFill>
    </fill>
    <fill>
      <patternFill patternType="solid">
        <fgColor rgb="FFECECEC"/>
        <bgColor rgb="FFECECEC"/>
      </patternFill>
    </fill>
    <fill>
      <patternFill patternType="solid">
        <fgColor rgb="FFCCFFFF"/>
        <bgColor rgb="FFCCFFFF"/>
      </patternFill>
    </fill>
    <fill>
      <patternFill patternType="solid">
        <fgColor rgb="FF5DAEC1"/>
        <bgColor rgb="FF5DAEC1"/>
      </patternFill>
    </fill>
    <fill>
      <patternFill patternType="solid">
        <fgColor rgb="FFFEF2CB"/>
        <bgColor rgb="FFFEF2CB"/>
      </patternFill>
    </fill>
    <fill>
      <patternFill patternType="solid">
        <fgColor rgb="FF51CFB7"/>
        <bgColor rgb="FF51CFB7"/>
      </patternFill>
    </fill>
    <fill>
      <patternFill patternType="solid">
        <fgColor rgb="FFFFFFFF"/>
        <bgColor rgb="FFFFFFFF"/>
      </patternFill>
    </fill>
    <fill>
      <patternFill patternType="solid">
        <fgColor rgb="FFFFFF00"/>
        <bgColor rgb="FFFFFF00"/>
      </patternFill>
    </fill>
    <fill>
      <patternFill patternType="solid">
        <fgColor rgb="FF92D050"/>
        <bgColor rgb="FF92D050"/>
      </patternFill>
    </fill>
    <fill>
      <patternFill patternType="solid">
        <fgColor theme="0"/>
        <bgColor theme="0"/>
      </patternFill>
    </fill>
    <fill>
      <patternFill patternType="solid">
        <fgColor rgb="FFF2F2F2"/>
        <bgColor rgb="FFF2F2F2"/>
      </patternFill>
    </fill>
    <fill>
      <patternFill patternType="solid">
        <fgColor theme="5"/>
        <bgColor theme="5"/>
      </patternFill>
    </fill>
    <fill>
      <patternFill patternType="solid">
        <fgColor rgb="FFD9E2F3"/>
        <bgColor rgb="FFD9E2F3"/>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bgColor indexed="64"/>
      </patternFill>
    </fill>
    <fill>
      <patternFill patternType="solid">
        <fgColor theme="5" tint="0.39997558519241921"/>
        <bgColor indexed="64"/>
      </patternFill>
    </fill>
    <fill>
      <patternFill patternType="solid">
        <fgColor rgb="FF00808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rgb="FFCC9900"/>
        <bgColor indexed="64"/>
      </patternFill>
    </fill>
    <fill>
      <patternFill patternType="solid">
        <fgColor theme="9" tint="-0.249977111117893"/>
        <bgColor indexed="64"/>
      </patternFill>
    </fill>
    <fill>
      <patternFill patternType="solid">
        <fgColor rgb="FF0058B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9"/>
        <bgColor indexed="64"/>
      </patternFill>
    </fill>
    <fill>
      <patternFill patternType="solid">
        <fgColor rgb="FF008080"/>
        <bgColor rgb="FF00B050"/>
      </patternFill>
    </fill>
    <fill>
      <patternFill patternType="solid">
        <fgColor theme="8" tint="0.39997558519241921"/>
        <bgColor rgb="FF00B050"/>
      </patternFill>
    </fill>
    <fill>
      <patternFill patternType="solid">
        <fgColor theme="9" tint="-0.249977111117893"/>
        <bgColor rgb="FF00B050"/>
      </patternFill>
    </fill>
    <fill>
      <patternFill patternType="solid">
        <fgColor theme="8" tint="-0.249977111117893"/>
        <bgColor rgb="FFFEF2CB"/>
      </patternFill>
    </fill>
    <fill>
      <patternFill patternType="solid">
        <fgColor theme="2" tint="-0.499984740745262"/>
        <bgColor indexed="64"/>
      </patternFill>
    </fill>
    <fill>
      <patternFill patternType="solid">
        <fgColor rgb="FF00B0F0"/>
        <bgColor indexed="64"/>
      </patternFill>
    </fill>
    <fill>
      <patternFill patternType="solid">
        <fgColor rgb="FF009999"/>
        <bgColor indexed="64"/>
      </patternFill>
    </fill>
    <fill>
      <patternFill patternType="solid">
        <fgColor rgb="FF99FFCC"/>
        <bgColor indexed="64"/>
      </patternFill>
    </fill>
    <fill>
      <patternFill patternType="solid">
        <fgColor rgb="FFFFFFCC"/>
        <bgColor indexed="64"/>
      </patternFill>
    </fill>
    <fill>
      <patternFill patternType="solid">
        <fgColor theme="9" tint="0.79998168889431442"/>
        <bgColor rgb="FFFEF2CB"/>
      </patternFill>
    </fill>
    <fill>
      <patternFill patternType="solid">
        <fgColor theme="7" tint="0.79998168889431442"/>
        <bgColor rgb="FFFEF2CB"/>
      </patternFill>
    </fill>
    <fill>
      <patternFill patternType="solid">
        <fgColor theme="7"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rgb="FFFFFFFF"/>
      </patternFill>
    </fill>
    <fill>
      <patternFill patternType="solid">
        <fgColor theme="0"/>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s>
  <cellStyleXfs count="9">
    <xf numFmtId="0" fontId="0" fillId="0" borderId="0"/>
    <xf numFmtId="0" fontId="43" fillId="0" borderId="24"/>
    <xf numFmtId="164" fontId="54" fillId="0" borderId="24" applyFont="0" applyFill="0" applyBorder="0" applyAlignment="0" applyProtection="0"/>
    <xf numFmtId="0" fontId="54" fillId="0" borderId="24"/>
    <xf numFmtId="0" fontId="1" fillId="0" borderId="24"/>
    <xf numFmtId="0" fontId="1" fillId="0" borderId="24"/>
    <xf numFmtId="0" fontId="63" fillId="0" borderId="24"/>
    <xf numFmtId="0" fontId="63" fillId="0" borderId="24"/>
    <xf numFmtId="44" fontId="1" fillId="0" borderId="24" applyFont="0" applyFill="0" applyBorder="0" applyAlignment="0" applyProtection="0"/>
  </cellStyleXfs>
  <cellXfs count="433">
    <xf numFmtId="0" fontId="0" fillId="0" borderId="0" xfId="0"/>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wrapText="1"/>
    </xf>
    <xf numFmtId="0" fontId="5" fillId="4" borderId="4" xfId="0" applyFont="1" applyFill="1" applyBorder="1"/>
    <xf numFmtId="165" fontId="5" fillId="4" borderId="4" xfId="0" applyNumberFormat="1" applyFont="1" applyFill="1" applyBorder="1"/>
    <xf numFmtId="1" fontId="5" fillId="4" borderId="4"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wrapText="1"/>
    </xf>
    <xf numFmtId="0" fontId="5" fillId="2" borderId="4" xfId="0" applyFont="1" applyFill="1" applyBorder="1"/>
    <xf numFmtId="165" fontId="5" fillId="2" borderId="4" xfId="0" applyNumberFormat="1" applyFont="1" applyFill="1" applyBorder="1"/>
    <xf numFmtId="0" fontId="5" fillId="2" borderId="4" xfId="0" applyFont="1" applyFill="1" applyBorder="1" applyAlignment="1">
      <alignment horizontal="center"/>
    </xf>
    <xf numFmtId="9" fontId="5" fillId="2" borderId="4" xfId="0" applyNumberFormat="1" applyFont="1" applyFill="1" applyBorder="1" applyAlignment="1">
      <alignment horizontal="center" vertical="center"/>
    </xf>
    <xf numFmtId="0" fontId="5" fillId="5" borderId="4" xfId="0" applyFont="1" applyFill="1" applyBorder="1" applyAlignment="1">
      <alignment horizontal="center" vertical="center"/>
    </xf>
    <xf numFmtId="0" fontId="5" fillId="5" borderId="4" xfId="0" applyFont="1" applyFill="1" applyBorder="1" applyAlignment="1">
      <alignment wrapText="1"/>
    </xf>
    <xf numFmtId="0" fontId="5" fillId="5" borderId="4" xfId="0" applyFont="1" applyFill="1" applyBorder="1"/>
    <xf numFmtId="165" fontId="5" fillId="5" borderId="4" xfId="0" applyNumberFormat="1" applyFont="1" applyFill="1" applyBorder="1"/>
    <xf numFmtId="9" fontId="5" fillId="5" borderId="4"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5" fillId="6" borderId="4" xfId="0" applyFont="1" applyFill="1" applyBorder="1" applyAlignment="1">
      <alignment wrapText="1"/>
    </xf>
    <xf numFmtId="0" fontId="5" fillId="6" borderId="4" xfId="0" applyFont="1" applyFill="1" applyBorder="1"/>
    <xf numFmtId="165" fontId="5" fillId="6" borderId="4" xfId="0" applyNumberFormat="1" applyFont="1" applyFill="1" applyBorder="1"/>
    <xf numFmtId="9" fontId="5" fillId="6" borderId="4" xfId="0" applyNumberFormat="1" applyFont="1" applyFill="1" applyBorder="1" applyAlignment="1">
      <alignment horizontal="center" vertical="center"/>
    </xf>
    <xf numFmtId="0" fontId="5" fillId="7" borderId="4" xfId="0" applyFont="1" applyFill="1" applyBorder="1" applyAlignment="1">
      <alignment horizontal="center" vertical="center"/>
    </xf>
    <xf numFmtId="0" fontId="5" fillId="7" borderId="4" xfId="0" applyFont="1" applyFill="1" applyBorder="1" applyAlignment="1">
      <alignment wrapText="1"/>
    </xf>
    <xf numFmtId="0" fontId="5" fillId="7" borderId="4" xfId="0" applyFont="1" applyFill="1" applyBorder="1"/>
    <xf numFmtId="165" fontId="5" fillId="7" borderId="4" xfId="0" applyNumberFormat="1" applyFont="1" applyFill="1" applyBorder="1"/>
    <xf numFmtId="9" fontId="5" fillId="7" borderId="4" xfId="0" applyNumberFormat="1" applyFont="1" applyFill="1" applyBorder="1" applyAlignment="1">
      <alignment horizontal="center" vertical="center"/>
    </xf>
    <xf numFmtId="0" fontId="5" fillId="8" borderId="4" xfId="0" applyFont="1" applyFill="1" applyBorder="1" applyAlignment="1">
      <alignment horizontal="center" vertical="center"/>
    </xf>
    <xf numFmtId="0" fontId="5" fillId="8" borderId="4" xfId="0" applyFont="1" applyFill="1" applyBorder="1" applyAlignment="1">
      <alignment wrapText="1"/>
    </xf>
    <xf numFmtId="0" fontId="5" fillId="8" borderId="4" xfId="0" applyFont="1" applyFill="1" applyBorder="1"/>
    <xf numFmtId="165" fontId="5" fillId="8" borderId="4" xfId="0" applyNumberFormat="1" applyFont="1" applyFill="1" applyBorder="1"/>
    <xf numFmtId="9" fontId="5" fillId="8" borderId="4" xfId="0" applyNumberFormat="1" applyFont="1" applyFill="1" applyBorder="1" applyAlignment="1">
      <alignment horizontal="center" vertical="center"/>
    </xf>
    <xf numFmtId="0" fontId="5" fillId="9" borderId="4" xfId="0" applyFont="1" applyFill="1" applyBorder="1" applyAlignment="1">
      <alignment horizontal="center" vertical="center"/>
    </xf>
    <xf numFmtId="0" fontId="5" fillId="9" borderId="4" xfId="0" applyFont="1" applyFill="1" applyBorder="1" applyAlignment="1">
      <alignment wrapText="1"/>
    </xf>
    <xf numFmtId="0" fontId="5" fillId="9" borderId="4" xfId="0" applyFont="1" applyFill="1" applyBorder="1"/>
    <xf numFmtId="165" fontId="5" fillId="9" borderId="4" xfId="0" applyNumberFormat="1" applyFont="1" applyFill="1" applyBorder="1"/>
    <xf numFmtId="9" fontId="5" fillId="9" borderId="4" xfId="0" applyNumberFormat="1" applyFont="1" applyFill="1" applyBorder="1" applyAlignment="1">
      <alignment horizontal="center" vertical="center"/>
    </xf>
    <xf numFmtId="0" fontId="5" fillId="10" borderId="4" xfId="0" applyFont="1" applyFill="1" applyBorder="1" applyAlignment="1">
      <alignment horizontal="center" vertical="center"/>
    </xf>
    <xf numFmtId="0" fontId="5" fillId="10" borderId="4" xfId="0" applyFont="1" applyFill="1" applyBorder="1" applyAlignment="1">
      <alignment wrapText="1"/>
    </xf>
    <xf numFmtId="0" fontId="5" fillId="10" borderId="4" xfId="0" applyFont="1" applyFill="1" applyBorder="1"/>
    <xf numFmtId="165" fontId="5" fillId="10" borderId="4" xfId="0" applyNumberFormat="1" applyFont="1" applyFill="1" applyBorder="1"/>
    <xf numFmtId="9" fontId="5" fillId="10" borderId="4" xfId="0" applyNumberFormat="1" applyFont="1" applyFill="1" applyBorder="1" applyAlignment="1">
      <alignment horizontal="center" vertical="center"/>
    </xf>
    <xf numFmtId="0" fontId="5" fillId="10"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7" fillId="10" borderId="4" xfId="0" applyFont="1" applyFill="1" applyBorder="1" applyAlignment="1">
      <alignment horizontal="center" vertical="center"/>
    </xf>
    <xf numFmtId="0" fontId="8" fillId="10" borderId="4" xfId="0" applyFont="1" applyFill="1" applyBorder="1" applyAlignment="1">
      <alignment horizontal="center" vertical="center" wrapText="1"/>
    </xf>
    <xf numFmtId="0" fontId="9"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4" xfId="0" applyFont="1" applyFill="1" applyBorder="1" applyAlignment="1">
      <alignment wrapText="1"/>
    </xf>
    <xf numFmtId="0" fontId="5" fillId="11" borderId="4" xfId="0" applyFont="1" applyFill="1" applyBorder="1"/>
    <xf numFmtId="165" fontId="5" fillId="11" borderId="4" xfId="0" applyNumberFormat="1" applyFont="1" applyFill="1" applyBorder="1" applyAlignment="1">
      <alignment horizontal="center" vertical="center"/>
    </xf>
    <xf numFmtId="9" fontId="5"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165" fontId="5" fillId="6" borderId="4" xfId="0" applyNumberFormat="1" applyFont="1" applyFill="1" applyBorder="1" applyAlignment="1">
      <alignment horizontal="center" vertical="center"/>
    </xf>
    <xf numFmtId="0" fontId="5" fillId="13" borderId="4" xfId="0" applyFont="1" applyFill="1" applyBorder="1" applyAlignment="1">
      <alignment horizontal="center" vertical="center"/>
    </xf>
    <xf numFmtId="0" fontId="5" fillId="13" borderId="4"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1" fillId="13" borderId="4" xfId="0" applyFont="1" applyFill="1" applyBorder="1" applyAlignment="1">
      <alignment horizontal="center" vertical="center"/>
    </xf>
    <xf numFmtId="0" fontId="5" fillId="13" borderId="4" xfId="0" applyFont="1" applyFill="1" applyBorder="1" applyAlignment="1">
      <alignment wrapText="1"/>
    </xf>
    <xf numFmtId="0" fontId="5" fillId="13" borderId="4" xfId="0" applyFont="1" applyFill="1" applyBorder="1"/>
    <xf numFmtId="165" fontId="5" fillId="13" borderId="4" xfId="0" applyNumberFormat="1" applyFont="1" applyFill="1" applyBorder="1" applyAlignment="1">
      <alignment horizontal="center" vertical="center"/>
    </xf>
    <xf numFmtId="9" fontId="5" fillId="13"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4" xfId="0" applyFont="1" applyFill="1" applyBorder="1" applyAlignment="1">
      <alignment wrapText="1"/>
    </xf>
    <xf numFmtId="0" fontId="12" fillId="3" borderId="4" xfId="0" applyFont="1" applyFill="1" applyBorder="1" applyAlignment="1">
      <alignment horizontal="center" vertical="center" wrapText="1"/>
    </xf>
    <xf numFmtId="0" fontId="12" fillId="3" borderId="4" xfId="0" applyFont="1" applyFill="1" applyBorder="1" applyAlignment="1">
      <alignment horizontal="left" vertical="center" wrapText="1"/>
    </xf>
    <xf numFmtId="165" fontId="5" fillId="3" borderId="4" xfId="0" applyNumberFormat="1" applyFont="1" applyFill="1" applyBorder="1" applyAlignment="1">
      <alignment horizontal="center" vertical="center"/>
    </xf>
    <xf numFmtId="0" fontId="5" fillId="3" borderId="4" xfId="0" applyFont="1" applyFill="1" applyBorder="1"/>
    <xf numFmtId="9" fontId="5" fillId="3" borderId="4" xfId="0" applyNumberFormat="1" applyFont="1" applyFill="1" applyBorder="1" applyAlignment="1">
      <alignment horizontal="center" vertical="center"/>
    </xf>
    <xf numFmtId="165" fontId="12" fillId="3" borderId="4" xfId="0" applyNumberFormat="1" applyFont="1" applyFill="1" applyBorder="1" applyAlignment="1">
      <alignment horizontal="center" vertical="center" wrapText="1"/>
    </xf>
    <xf numFmtId="165" fontId="12"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9" fontId="5" fillId="3" borderId="5" xfId="0" applyNumberFormat="1" applyFont="1" applyFill="1" applyBorder="1" applyAlignment="1">
      <alignment horizontal="center" vertical="center"/>
    </xf>
    <xf numFmtId="0" fontId="15" fillId="3" borderId="4" xfId="0" applyFont="1" applyFill="1" applyBorder="1" applyAlignment="1">
      <alignment vertical="center" wrapText="1"/>
    </xf>
    <xf numFmtId="0" fontId="5" fillId="3" borderId="4" xfId="0" applyFont="1" applyFill="1" applyBorder="1" applyAlignment="1">
      <alignment vertical="center" wrapText="1"/>
    </xf>
    <xf numFmtId="0" fontId="16" fillId="3" borderId="4" xfId="0" applyFont="1" applyFill="1" applyBorder="1" applyAlignment="1">
      <alignment vertical="center" wrapText="1"/>
    </xf>
    <xf numFmtId="0" fontId="5" fillId="3" borderId="5" xfId="0" applyFont="1" applyFill="1" applyBorder="1"/>
    <xf numFmtId="165" fontId="5" fillId="3" borderId="4" xfId="0" applyNumberFormat="1" applyFont="1" applyFill="1" applyBorder="1"/>
    <xf numFmtId="165" fontId="17" fillId="3" borderId="4" xfId="0" applyNumberFormat="1"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18" fillId="3" borderId="4" xfId="0" applyFont="1" applyFill="1" applyBorder="1" applyAlignment="1">
      <alignment wrapText="1"/>
    </xf>
    <xf numFmtId="0" fontId="5" fillId="14" borderId="4" xfId="0" applyFont="1" applyFill="1" applyBorder="1" applyAlignment="1">
      <alignment horizontal="center" vertical="center"/>
    </xf>
    <xf numFmtId="0" fontId="5" fillId="14" borderId="4" xfId="0" applyFont="1" applyFill="1" applyBorder="1" applyAlignment="1">
      <alignment wrapText="1"/>
    </xf>
    <xf numFmtId="0" fontId="5" fillId="14" borderId="4" xfId="0" applyFont="1" applyFill="1" applyBorder="1"/>
    <xf numFmtId="165" fontId="5" fillId="14" borderId="4" xfId="0" applyNumberFormat="1" applyFont="1" applyFill="1" applyBorder="1" applyAlignment="1">
      <alignment horizontal="center" vertical="center"/>
    </xf>
    <xf numFmtId="9" fontId="5" fillId="14" borderId="4" xfId="0" applyNumberFormat="1" applyFont="1" applyFill="1" applyBorder="1" applyAlignment="1">
      <alignment horizontal="center" vertical="center"/>
    </xf>
    <xf numFmtId="166" fontId="4" fillId="8" borderId="8"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66"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7"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6" fontId="4" fillId="15" borderId="8" xfId="0" applyNumberFormat="1" applyFont="1" applyFill="1" applyBorder="1" applyAlignment="1">
      <alignment horizontal="center" vertical="center" wrapText="1"/>
    </xf>
    <xf numFmtId="0" fontId="4" fillId="15" borderId="8" xfId="0" applyFont="1" applyFill="1" applyBorder="1" applyAlignment="1">
      <alignment horizontal="center" vertical="center" wrapText="1"/>
    </xf>
    <xf numFmtId="167" fontId="20" fillId="0" borderId="4" xfId="0" applyNumberFormat="1" applyFont="1" applyBorder="1" applyAlignment="1">
      <alignment horizontal="center" vertical="center" wrapText="1"/>
    </xf>
    <xf numFmtId="0" fontId="21" fillId="0" borderId="4" xfId="0" applyFont="1" applyBorder="1"/>
    <xf numFmtId="0" fontId="5" fillId="0" borderId="4" xfId="0" applyFont="1" applyBorder="1"/>
    <xf numFmtId="0" fontId="4" fillId="8" borderId="4" xfId="0" applyFont="1" applyFill="1" applyBorder="1" applyAlignment="1">
      <alignment horizontal="center" vertical="center"/>
    </xf>
    <xf numFmtId="0" fontId="4" fillId="8" borderId="4" xfId="0" applyFont="1" applyFill="1" applyBorder="1" applyAlignment="1">
      <alignment horizontal="center" vertical="center" wrapText="1"/>
    </xf>
    <xf numFmtId="166" fontId="4" fillId="17" borderId="4" xfId="0" applyNumberFormat="1" applyFont="1" applyFill="1" applyBorder="1" applyAlignment="1">
      <alignment horizontal="center" vertical="center" wrapText="1"/>
    </xf>
    <xf numFmtId="0" fontId="4" fillId="17" borderId="4" xfId="0" applyFont="1" applyFill="1" applyBorder="1" applyAlignment="1">
      <alignment horizontal="center" vertical="center" wrapText="1"/>
    </xf>
    <xf numFmtId="166" fontId="4" fillId="9"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166" fontId="4" fillId="2" borderId="4"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20" fillId="0" borderId="0" xfId="0" applyFont="1"/>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67" fontId="5" fillId="0" borderId="4" xfId="0" applyNumberFormat="1" applyFont="1" applyBorder="1"/>
    <xf numFmtId="9" fontId="5" fillId="0" borderId="4" xfId="0" applyNumberFormat="1" applyFont="1" applyBorder="1" applyAlignment="1">
      <alignment horizontal="center" vertical="center"/>
    </xf>
    <xf numFmtId="167" fontId="5" fillId="0" borderId="4" xfId="0" applyNumberFormat="1" applyFont="1" applyBorder="1" applyAlignment="1">
      <alignment horizontal="center" vertical="center"/>
    </xf>
    <xf numFmtId="9" fontId="4" fillId="0" borderId="4" xfId="0" applyNumberFormat="1" applyFont="1" applyBorder="1" applyAlignment="1">
      <alignment horizontal="center" vertical="center"/>
    </xf>
    <xf numFmtId="167" fontId="4" fillId="0" borderId="4" xfId="0" applyNumberFormat="1" applyFont="1" applyBorder="1" applyAlignment="1">
      <alignment horizontal="center" vertical="center"/>
    </xf>
    <xf numFmtId="0" fontId="5" fillId="0" borderId="0" xfId="0" applyFont="1"/>
    <xf numFmtId="0" fontId="24" fillId="0" borderId="4" xfId="0" applyFont="1" applyBorder="1" applyAlignment="1">
      <alignment horizontal="center" vertical="center" wrapText="1"/>
    </xf>
    <xf numFmtId="0" fontId="25" fillId="0" borderId="4" xfId="0" applyFont="1" applyBorder="1" applyAlignment="1">
      <alignment horizontal="center" vertical="center"/>
    </xf>
    <xf numFmtId="0" fontId="26" fillId="0" borderId="4" xfId="0" applyFont="1" applyBorder="1" applyAlignment="1">
      <alignment horizontal="center" vertical="center"/>
    </xf>
    <xf numFmtId="0" fontId="27" fillId="0" borderId="4" xfId="0" applyFont="1" applyBorder="1" applyAlignment="1">
      <alignment horizontal="center" vertical="center" wrapText="1"/>
    </xf>
    <xf numFmtId="9" fontId="20" fillId="0" borderId="4"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165"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1" fontId="5" fillId="0" borderId="4" xfId="0" applyNumberFormat="1" applyFont="1" applyBorder="1" applyAlignment="1">
      <alignment horizontal="center" vertical="center"/>
    </xf>
    <xf numFmtId="9" fontId="5" fillId="0" borderId="4" xfId="0" applyNumberFormat="1" applyFont="1" applyBorder="1" applyAlignment="1">
      <alignment horizontal="center" vertical="center" wrapText="1"/>
    </xf>
    <xf numFmtId="0" fontId="5" fillId="0" borderId="0" xfId="0" applyFont="1" applyAlignment="1">
      <alignment horizontal="center" vertical="center"/>
    </xf>
    <xf numFmtId="9" fontId="5" fillId="0" borderId="4" xfId="0" applyNumberFormat="1" applyFont="1" applyBorder="1"/>
    <xf numFmtId="0" fontId="30" fillId="0" borderId="7" xfId="0" applyFont="1" applyBorder="1" applyAlignment="1">
      <alignment horizontal="center" vertical="center" wrapText="1"/>
    </xf>
    <xf numFmtId="0" fontId="30" fillId="19" borderId="5" xfId="0" applyFont="1" applyFill="1" applyBorder="1" applyAlignment="1">
      <alignment horizontal="center" vertical="center" wrapText="1"/>
    </xf>
    <xf numFmtId="0" fontId="31" fillId="0" borderId="9" xfId="0" applyFont="1" applyBorder="1" applyAlignment="1">
      <alignment horizontal="center" vertical="center"/>
    </xf>
    <xf numFmtId="0" fontId="31" fillId="0" borderId="9"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4" xfId="0" applyFont="1" applyBorder="1" applyAlignment="1">
      <alignment vertical="center"/>
    </xf>
    <xf numFmtId="0" fontId="32" fillId="0" borderId="4" xfId="0" applyFont="1" applyBorder="1" applyAlignment="1">
      <alignment horizontal="center" vertical="center" wrapText="1"/>
    </xf>
    <xf numFmtId="0" fontId="33" fillId="0" borderId="4" xfId="0" applyFont="1" applyBorder="1" applyAlignment="1">
      <alignment vertical="center" wrapText="1"/>
    </xf>
    <xf numFmtId="0" fontId="31" fillId="0" borderId="4" xfId="0" applyFont="1" applyBorder="1" applyAlignment="1">
      <alignment horizontal="right"/>
    </xf>
    <xf numFmtId="9" fontId="31" fillId="0" borderId="0" xfId="0" applyNumberFormat="1" applyFont="1" applyAlignment="1">
      <alignment horizontal="center" vertical="center"/>
    </xf>
    <xf numFmtId="0" fontId="29" fillId="0" borderId="0" xfId="0" applyFont="1"/>
    <xf numFmtId="0" fontId="31" fillId="0" borderId="4" xfId="0" applyFont="1" applyBorder="1" applyAlignment="1">
      <alignment horizontal="center" vertical="center"/>
    </xf>
    <xf numFmtId="0" fontId="34" fillId="0" borderId="4" xfId="0" applyFont="1" applyBorder="1" applyAlignment="1">
      <alignment horizontal="center"/>
    </xf>
    <xf numFmtId="0" fontId="34" fillId="0" borderId="9" xfId="0" applyFont="1" applyBorder="1" applyAlignment="1">
      <alignment horizontal="center"/>
    </xf>
    <xf numFmtId="0" fontId="30" fillId="0" borderId="6" xfId="0" applyFont="1" applyBorder="1" applyAlignment="1">
      <alignment horizontal="center" vertical="center" wrapText="1"/>
    </xf>
    <xf numFmtId="0" fontId="35" fillId="0" borderId="4" xfId="0" applyFont="1" applyBorder="1" applyAlignment="1">
      <alignment vertical="center"/>
    </xf>
    <xf numFmtId="0" fontId="30" fillId="0" borderId="4" xfId="0" applyFont="1" applyBorder="1" applyAlignment="1">
      <alignment horizontal="center" vertical="center" wrapText="1"/>
    </xf>
    <xf numFmtId="0" fontId="35" fillId="0" borderId="4" xfId="0" applyFont="1" applyBorder="1" applyAlignment="1">
      <alignment vertical="center" wrapText="1"/>
    </xf>
    <xf numFmtId="0" fontId="31" fillId="0" borderId="11" xfId="0" applyFont="1" applyBorder="1" applyAlignment="1">
      <alignment vertical="center" wrapText="1"/>
    </xf>
    <xf numFmtId="0" fontId="31" fillId="0" borderId="0" xfId="0" applyFont="1" applyAlignment="1">
      <alignment vertical="center" wrapText="1"/>
    </xf>
    <xf numFmtId="0" fontId="31" fillId="8" borderId="4" xfId="0" applyFont="1" applyFill="1" applyBorder="1" applyAlignment="1">
      <alignment horizontal="center" vertical="center" wrapText="1"/>
    </xf>
    <xf numFmtId="0" fontId="31" fillId="0" borderId="4" xfId="0" applyFont="1" applyBorder="1" applyAlignment="1">
      <alignment vertical="center" wrapText="1"/>
    </xf>
    <xf numFmtId="0" fontId="37" fillId="8" borderId="4" xfId="0" applyFont="1" applyFill="1" applyBorder="1" applyAlignment="1">
      <alignment horizontal="center" vertical="center"/>
    </xf>
    <xf numFmtId="0" fontId="37" fillId="8" borderId="4" xfId="0" applyFont="1" applyFill="1" applyBorder="1" applyAlignment="1">
      <alignment horizontal="center" vertical="center" wrapText="1"/>
    </xf>
    <xf numFmtId="0" fontId="31" fillId="20" borderId="4"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0" borderId="8" xfId="0" applyFont="1" applyFill="1" applyBorder="1" applyAlignment="1">
      <alignment horizontal="center" vertical="center" wrapText="1"/>
    </xf>
    <xf numFmtId="0" fontId="37" fillId="12" borderId="8" xfId="0" applyFont="1" applyFill="1" applyBorder="1" applyAlignment="1">
      <alignment horizontal="center" vertical="center" wrapText="1"/>
    </xf>
    <xf numFmtId="0" fontId="37" fillId="21" borderId="8" xfId="0" applyFont="1" applyFill="1" applyBorder="1" applyAlignment="1">
      <alignment horizontal="center" vertical="center" wrapText="1"/>
    </xf>
    <xf numFmtId="0" fontId="21" fillId="0" borderId="0" xfId="0" applyFont="1"/>
    <xf numFmtId="0" fontId="38" fillId="0" borderId="4" xfId="0" applyFont="1" applyBorder="1"/>
    <xf numFmtId="0" fontId="39" fillId="0" borderId="4" xfId="0" applyFont="1" applyBorder="1" applyAlignment="1">
      <alignment horizontal="center"/>
    </xf>
    <xf numFmtId="0" fontId="39" fillId="0" borderId="3" xfId="0" applyFont="1" applyBorder="1" applyAlignment="1">
      <alignment horizontal="center"/>
    </xf>
    <xf numFmtId="9" fontId="5" fillId="0" borderId="1" xfId="0" applyNumberFormat="1" applyFont="1" applyBorder="1" applyAlignment="1">
      <alignment horizontal="center" vertical="center"/>
    </xf>
    <xf numFmtId="9" fontId="37" fillId="17" borderId="21" xfId="0" applyNumberFormat="1" applyFont="1" applyFill="1" applyBorder="1" applyAlignment="1">
      <alignment horizontal="center" vertical="center"/>
    </xf>
    <xf numFmtId="9" fontId="37" fillId="17" borderId="22" xfId="0" applyNumberFormat="1" applyFont="1" applyFill="1" applyBorder="1" applyAlignment="1">
      <alignment horizontal="center" vertical="center"/>
    </xf>
    <xf numFmtId="9" fontId="37" fillId="17" borderId="23" xfId="0" applyNumberFormat="1" applyFont="1" applyFill="1" applyBorder="1" applyAlignment="1">
      <alignment horizontal="center" vertical="center"/>
    </xf>
    <xf numFmtId="0" fontId="5" fillId="22" borderId="24" xfId="0" applyFont="1" applyFill="1" applyBorder="1"/>
    <xf numFmtId="0" fontId="40" fillId="0" borderId="9" xfId="0" applyFont="1" applyBorder="1"/>
    <xf numFmtId="0" fontId="39" fillId="0" borderId="9" xfId="0" applyFont="1" applyBorder="1" applyAlignment="1">
      <alignment horizontal="center"/>
    </xf>
    <xf numFmtId="0" fontId="39" fillId="0" borderId="19" xfId="0" applyFont="1" applyBorder="1" applyAlignment="1">
      <alignment horizontal="center"/>
    </xf>
    <xf numFmtId="9" fontId="37" fillId="17" borderId="25" xfId="0" applyNumberFormat="1" applyFont="1" applyFill="1" applyBorder="1" applyAlignment="1">
      <alignment horizontal="center" vertical="center"/>
    </xf>
    <xf numFmtId="9" fontId="37" fillId="17" borderId="24" xfId="0" applyNumberFormat="1" applyFont="1" applyFill="1" applyBorder="1" applyAlignment="1">
      <alignment horizontal="center" vertical="center"/>
    </xf>
    <xf numFmtId="9" fontId="37" fillId="17" borderId="26" xfId="0" applyNumberFormat="1" applyFont="1" applyFill="1" applyBorder="1" applyAlignment="1">
      <alignment horizontal="center" vertical="center"/>
    </xf>
    <xf numFmtId="165" fontId="39" fillId="0" borderId="9" xfId="0" applyNumberFormat="1" applyFont="1" applyBorder="1" applyAlignment="1">
      <alignment horizontal="center"/>
    </xf>
    <xf numFmtId="0" fontId="41" fillId="0" borderId="9" xfId="0" applyFont="1" applyBorder="1" applyAlignment="1">
      <alignment vertical="center" wrapText="1"/>
    </xf>
    <xf numFmtId="0" fontId="39" fillId="0" borderId="9" xfId="0" applyFont="1" applyBorder="1" applyAlignment="1">
      <alignment horizontal="center" vertical="center"/>
    </xf>
    <xf numFmtId="0" fontId="39" fillId="0" borderId="19" xfId="0" applyFont="1" applyBorder="1" applyAlignment="1">
      <alignment horizontal="center" vertical="center"/>
    </xf>
    <xf numFmtId="0" fontId="5" fillId="22" borderId="24" xfId="0" applyFont="1" applyFill="1" applyBorder="1" applyAlignment="1">
      <alignment vertical="center"/>
    </xf>
    <xf numFmtId="165" fontId="39" fillId="0" borderId="9" xfId="0" applyNumberFormat="1" applyFont="1" applyBorder="1" applyAlignment="1">
      <alignment horizontal="center" vertical="center"/>
    </xf>
    <xf numFmtId="0" fontId="42" fillId="0" borderId="9" xfId="0" applyFont="1" applyBorder="1" applyAlignment="1">
      <alignment vertical="center"/>
    </xf>
    <xf numFmtId="9" fontId="37" fillId="17" borderId="27" xfId="0" applyNumberFormat="1" applyFont="1" applyFill="1" applyBorder="1" applyAlignment="1">
      <alignment horizontal="center" vertical="center"/>
    </xf>
    <xf numFmtId="9" fontId="37" fillId="17" borderId="28" xfId="0" applyNumberFormat="1" applyFont="1" applyFill="1" applyBorder="1" applyAlignment="1">
      <alignment horizontal="center" vertical="center"/>
    </xf>
    <xf numFmtId="9" fontId="37" fillId="17" borderId="29" xfId="0" applyNumberFormat="1" applyFont="1" applyFill="1" applyBorder="1" applyAlignment="1">
      <alignment horizontal="center" vertical="center"/>
    </xf>
    <xf numFmtId="0" fontId="43" fillId="0" borderId="4" xfId="0" applyFont="1" applyBorder="1" applyAlignment="1">
      <alignment horizontal="center" vertical="center"/>
    </xf>
    <xf numFmtId="0" fontId="39" fillId="0" borderId="4" xfId="0" applyFont="1" applyBorder="1"/>
    <xf numFmtId="165" fontId="43" fillId="0" borderId="4" xfId="0" applyNumberFormat="1" applyFont="1" applyBorder="1" applyAlignment="1">
      <alignment horizontal="center" vertical="center" wrapText="1"/>
    </xf>
    <xf numFmtId="9" fontId="37" fillId="23" borderId="21" xfId="0" applyNumberFormat="1" applyFont="1" applyFill="1" applyBorder="1" applyAlignment="1">
      <alignment horizontal="center" vertical="center"/>
    </xf>
    <xf numFmtId="9" fontId="37" fillId="23" borderId="22" xfId="0" applyNumberFormat="1" applyFont="1" applyFill="1" applyBorder="1" applyAlignment="1">
      <alignment horizontal="center" vertical="center"/>
    </xf>
    <xf numFmtId="9" fontId="37" fillId="23" borderId="23" xfId="0" applyNumberFormat="1" applyFont="1" applyFill="1" applyBorder="1" applyAlignment="1">
      <alignment horizontal="center" vertical="center"/>
    </xf>
    <xf numFmtId="9" fontId="37" fillId="23" borderId="25" xfId="0" applyNumberFormat="1" applyFont="1" applyFill="1" applyBorder="1" applyAlignment="1">
      <alignment horizontal="center" vertical="center"/>
    </xf>
    <xf numFmtId="9" fontId="37" fillId="23" borderId="24" xfId="0" applyNumberFormat="1" applyFont="1" applyFill="1" applyBorder="1" applyAlignment="1">
      <alignment horizontal="center" vertical="center"/>
    </xf>
    <xf numFmtId="9" fontId="37" fillId="23" borderId="26" xfId="0" applyNumberFormat="1" applyFont="1" applyFill="1" applyBorder="1" applyAlignment="1">
      <alignment horizontal="center" vertical="center"/>
    </xf>
    <xf numFmtId="9" fontId="37" fillId="23" borderId="27" xfId="0" applyNumberFormat="1" applyFont="1" applyFill="1" applyBorder="1" applyAlignment="1">
      <alignment horizontal="center" vertical="center"/>
    </xf>
    <xf numFmtId="9" fontId="37" fillId="23" borderId="28" xfId="0" applyNumberFormat="1" applyFont="1" applyFill="1" applyBorder="1" applyAlignment="1">
      <alignment horizontal="center" vertical="center"/>
    </xf>
    <xf numFmtId="9" fontId="37" fillId="23" borderId="29" xfId="0" applyNumberFormat="1" applyFont="1" applyFill="1" applyBorder="1" applyAlignment="1">
      <alignment horizontal="center" vertical="center"/>
    </xf>
    <xf numFmtId="165" fontId="39" fillId="0" borderId="3" xfId="0" applyNumberFormat="1" applyFont="1" applyBorder="1" applyAlignment="1">
      <alignment horizontal="center"/>
    </xf>
    <xf numFmtId="9" fontId="37" fillId="24" borderId="21" xfId="0" applyNumberFormat="1" applyFont="1" applyFill="1" applyBorder="1" applyAlignment="1">
      <alignment horizontal="center" vertical="center"/>
    </xf>
    <xf numFmtId="9" fontId="37" fillId="24" borderId="22" xfId="0" applyNumberFormat="1" applyFont="1" applyFill="1" applyBorder="1" applyAlignment="1">
      <alignment horizontal="center" vertical="center"/>
    </xf>
    <xf numFmtId="9" fontId="37" fillId="24" borderId="23" xfId="0" applyNumberFormat="1" applyFont="1" applyFill="1" applyBorder="1" applyAlignment="1">
      <alignment horizontal="center" vertical="center"/>
    </xf>
    <xf numFmtId="0" fontId="39" fillId="19" borderId="24" xfId="0" applyFont="1" applyFill="1" applyBorder="1" applyAlignment="1">
      <alignment horizontal="center"/>
    </xf>
    <xf numFmtId="0" fontId="39" fillId="19" borderId="29" xfId="0" applyFont="1" applyFill="1" applyBorder="1" applyAlignment="1">
      <alignment horizontal="center"/>
    </xf>
    <xf numFmtId="165" fontId="39" fillId="0" borderId="19" xfId="0" applyNumberFormat="1" applyFont="1" applyBorder="1" applyAlignment="1">
      <alignment horizontal="center"/>
    </xf>
    <xf numFmtId="9" fontId="37" fillId="24" borderId="25" xfId="0" applyNumberFormat="1" applyFont="1" applyFill="1" applyBorder="1" applyAlignment="1">
      <alignment horizontal="center" vertical="center"/>
    </xf>
    <xf numFmtId="9" fontId="37" fillId="24" borderId="24" xfId="0" applyNumberFormat="1" applyFont="1" applyFill="1" applyBorder="1" applyAlignment="1">
      <alignment horizontal="center" vertical="center"/>
    </xf>
    <xf numFmtId="9" fontId="37" fillId="24" borderId="26" xfId="0" applyNumberFormat="1" applyFont="1" applyFill="1" applyBorder="1" applyAlignment="1">
      <alignment horizontal="center" vertical="center"/>
    </xf>
    <xf numFmtId="0" fontId="39" fillId="19" borderId="24" xfId="0" applyFont="1" applyFill="1" applyBorder="1"/>
    <xf numFmtId="9" fontId="37" fillId="24" borderId="27" xfId="0" applyNumberFormat="1" applyFont="1" applyFill="1" applyBorder="1" applyAlignment="1">
      <alignment horizontal="center" vertical="center"/>
    </xf>
    <xf numFmtId="9" fontId="37" fillId="24" borderId="28" xfId="0" applyNumberFormat="1" applyFont="1" applyFill="1" applyBorder="1" applyAlignment="1">
      <alignment horizontal="center" vertical="center"/>
    </xf>
    <xf numFmtId="9" fontId="37" fillId="24" borderId="29" xfId="0" applyNumberFormat="1" applyFont="1" applyFill="1" applyBorder="1" applyAlignment="1">
      <alignment horizontal="center" vertical="center"/>
    </xf>
    <xf numFmtId="9" fontId="37" fillId="0" borderId="4" xfId="0" applyNumberFormat="1" applyFont="1" applyBorder="1" applyAlignment="1">
      <alignment horizontal="center" vertical="center"/>
    </xf>
    <xf numFmtId="0" fontId="37" fillId="0" borderId="4" xfId="0" applyFont="1" applyBorder="1" applyAlignment="1">
      <alignment horizontal="center" vertical="center"/>
    </xf>
    <xf numFmtId="165" fontId="5" fillId="0" borderId="4" xfId="0" applyNumberFormat="1" applyFont="1" applyBorder="1" applyAlignment="1">
      <alignment horizontal="center" vertical="center" wrapText="1"/>
    </xf>
    <xf numFmtId="9" fontId="37" fillId="6" borderId="21" xfId="0" applyNumberFormat="1" applyFont="1" applyFill="1" applyBorder="1" applyAlignment="1">
      <alignment horizontal="center" vertical="center"/>
    </xf>
    <xf numFmtId="9" fontId="37" fillId="6" borderId="22" xfId="0" applyNumberFormat="1" applyFont="1" applyFill="1" applyBorder="1" applyAlignment="1">
      <alignment horizontal="center" vertical="center"/>
    </xf>
    <xf numFmtId="9" fontId="37" fillId="6" borderId="23" xfId="0" applyNumberFormat="1" applyFont="1" applyFill="1" applyBorder="1" applyAlignment="1">
      <alignment horizontal="center" vertical="center"/>
    </xf>
    <xf numFmtId="14" fontId="5" fillId="0" borderId="4" xfId="0" applyNumberFormat="1" applyFont="1" applyBorder="1" applyAlignment="1">
      <alignment horizontal="center" vertical="center" wrapText="1"/>
    </xf>
    <xf numFmtId="9" fontId="37" fillId="6" borderId="25" xfId="0" applyNumberFormat="1" applyFont="1" applyFill="1" applyBorder="1" applyAlignment="1">
      <alignment horizontal="center" vertical="center"/>
    </xf>
    <xf numFmtId="9" fontId="37" fillId="6" borderId="24" xfId="0" applyNumberFormat="1" applyFont="1" applyFill="1" applyBorder="1" applyAlignment="1">
      <alignment horizontal="center" vertical="center"/>
    </xf>
    <xf numFmtId="9" fontId="37" fillId="6" borderId="26" xfId="0" applyNumberFormat="1" applyFont="1" applyFill="1" applyBorder="1" applyAlignment="1">
      <alignment horizontal="center" vertical="center"/>
    </xf>
    <xf numFmtId="9" fontId="37" fillId="6" borderId="27" xfId="0" applyNumberFormat="1" applyFont="1" applyFill="1" applyBorder="1" applyAlignment="1">
      <alignment horizontal="center" vertical="center"/>
    </xf>
    <xf numFmtId="9" fontId="37" fillId="6" borderId="28" xfId="0" applyNumberFormat="1" applyFont="1" applyFill="1" applyBorder="1" applyAlignment="1">
      <alignment horizontal="center" vertical="center"/>
    </xf>
    <xf numFmtId="9" fontId="37" fillId="6" borderId="29" xfId="0" applyNumberFormat="1" applyFont="1" applyFill="1" applyBorder="1" applyAlignment="1">
      <alignment horizontal="center" vertical="center"/>
    </xf>
    <xf numFmtId="0" fontId="44" fillId="0" borderId="4" xfId="0" applyFont="1" applyBorder="1" applyAlignment="1">
      <alignment horizontal="center"/>
    </xf>
    <xf numFmtId="165" fontId="44" fillId="0" borderId="4" xfId="0" applyNumberFormat="1" applyFont="1" applyBorder="1" applyAlignment="1">
      <alignment horizontal="center"/>
    </xf>
    <xf numFmtId="0" fontId="44" fillId="0" borderId="4" xfId="0" applyFont="1" applyBorder="1"/>
    <xf numFmtId="0" fontId="44" fillId="0" borderId="4" xfId="0" applyFont="1" applyBorder="1" applyAlignment="1">
      <alignment horizontal="left"/>
    </xf>
    <xf numFmtId="0" fontId="45" fillId="19" borderId="24" xfId="0" applyFont="1" applyFill="1" applyBorder="1"/>
    <xf numFmtId="0" fontId="39" fillId="0" borderId="0" xfId="0" applyFont="1" applyAlignment="1">
      <alignment horizontal="center"/>
    </xf>
    <xf numFmtId="0" fontId="46" fillId="0" borderId="3" xfId="0" applyFont="1" applyBorder="1" applyAlignment="1">
      <alignment horizontal="center"/>
    </xf>
    <xf numFmtId="0" fontId="39" fillId="0" borderId="10" xfId="0" applyFont="1" applyBorder="1" applyAlignment="1">
      <alignment horizontal="center"/>
    </xf>
    <xf numFmtId="0" fontId="47" fillId="0" borderId="0" xfId="0" applyFont="1"/>
    <xf numFmtId="0" fontId="39" fillId="0" borderId="1" xfId="0" applyFont="1" applyBorder="1" applyAlignment="1">
      <alignment horizontal="center"/>
    </xf>
    <xf numFmtId="0" fontId="47" fillId="0" borderId="4" xfId="0" applyFont="1" applyBorder="1"/>
    <xf numFmtId="0" fontId="39" fillId="0" borderId="2" xfId="0" applyFont="1" applyBorder="1" applyAlignment="1">
      <alignment horizontal="center"/>
    </xf>
    <xf numFmtId="0" fontId="48" fillId="19" borderId="30" xfId="0" applyFont="1" applyFill="1" applyBorder="1" applyAlignment="1">
      <alignment vertical="top"/>
    </xf>
    <xf numFmtId="0" fontId="49" fillId="0" borderId="4" xfId="0" applyFont="1" applyBorder="1" applyAlignment="1">
      <alignment horizontal="center" wrapText="1"/>
    </xf>
    <xf numFmtId="0" fontId="5" fillId="0" borderId="0" xfId="0" applyFont="1" applyAlignment="1">
      <alignment horizontal="center"/>
    </xf>
    <xf numFmtId="0" fontId="50" fillId="19" borderId="24" xfId="0" applyFont="1" applyFill="1" applyBorder="1" applyAlignment="1">
      <alignment horizontal="center"/>
    </xf>
    <xf numFmtId="0" fontId="39" fillId="19" borderId="24" xfId="0" applyFont="1" applyFill="1" applyBorder="1" applyAlignment="1">
      <alignment horizontal="center" vertical="top"/>
    </xf>
    <xf numFmtId="14" fontId="44" fillId="0" borderId="4" xfId="0" applyNumberFormat="1" applyFont="1" applyBorder="1" applyAlignment="1">
      <alignment horizontal="center"/>
    </xf>
    <xf numFmtId="9" fontId="37" fillId="25" borderId="4" xfId="0" applyNumberFormat="1" applyFont="1" applyFill="1" applyBorder="1" applyAlignment="1">
      <alignment horizontal="center" vertical="center"/>
    </xf>
    <xf numFmtId="0" fontId="37" fillId="25" borderId="4" xfId="0" applyFont="1" applyFill="1" applyBorder="1" applyAlignment="1">
      <alignment horizontal="center" vertical="center"/>
    </xf>
    <xf numFmtId="9" fontId="37" fillId="2" borderId="4" xfId="0" applyNumberFormat="1" applyFont="1" applyFill="1" applyBorder="1" applyAlignment="1">
      <alignment horizontal="center" vertical="center"/>
    </xf>
    <xf numFmtId="0" fontId="37" fillId="2" borderId="4" xfId="0" applyFont="1" applyFill="1" applyBorder="1" applyAlignment="1">
      <alignment horizontal="center" vertical="center"/>
    </xf>
    <xf numFmtId="9" fontId="31" fillId="10" borderId="21" xfId="0" applyNumberFormat="1" applyFont="1" applyFill="1" applyBorder="1" applyAlignment="1">
      <alignment horizontal="center" vertical="center"/>
    </xf>
    <xf numFmtId="9" fontId="31" fillId="10" borderId="22" xfId="0" applyNumberFormat="1" applyFont="1" applyFill="1" applyBorder="1" applyAlignment="1">
      <alignment horizontal="center" vertical="center"/>
    </xf>
    <xf numFmtId="9" fontId="31" fillId="10" borderId="23" xfId="0" applyNumberFormat="1" applyFont="1" applyFill="1" applyBorder="1" applyAlignment="1">
      <alignment horizontal="center" vertical="center"/>
    </xf>
    <xf numFmtId="9" fontId="31" fillId="10" borderId="25" xfId="0" applyNumberFormat="1" applyFont="1" applyFill="1" applyBorder="1" applyAlignment="1">
      <alignment horizontal="center" vertical="center"/>
    </xf>
    <xf numFmtId="9" fontId="31" fillId="10" borderId="24" xfId="0" applyNumberFormat="1" applyFont="1" applyFill="1" applyBorder="1" applyAlignment="1">
      <alignment horizontal="center" vertical="center"/>
    </xf>
    <xf numFmtId="9" fontId="31" fillId="10" borderId="26" xfId="0" applyNumberFormat="1" applyFont="1" applyFill="1" applyBorder="1" applyAlignment="1">
      <alignment horizontal="center" vertical="center"/>
    </xf>
    <xf numFmtId="9" fontId="31" fillId="10" borderId="27" xfId="0" applyNumberFormat="1" applyFont="1" applyFill="1" applyBorder="1" applyAlignment="1">
      <alignment horizontal="center" vertical="center"/>
    </xf>
    <xf numFmtId="9" fontId="31" fillId="10" borderId="28" xfId="0" applyNumberFormat="1" applyFont="1" applyFill="1" applyBorder="1" applyAlignment="1">
      <alignment horizontal="center" vertical="center"/>
    </xf>
    <xf numFmtId="9" fontId="31" fillId="10" borderId="29" xfId="0" applyNumberFormat="1" applyFont="1" applyFill="1" applyBorder="1" applyAlignment="1">
      <alignment horizontal="center" vertical="center"/>
    </xf>
    <xf numFmtId="9" fontId="37" fillId="5" borderId="21" xfId="0" applyNumberFormat="1" applyFont="1" applyFill="1" applyBorder="1" applyAlignment="1">
      <alignment horizontal="center" vertical="center"/>
    </xf>
    <xf numFmtId="9" fontId="37" fillId="5" borderId="22" xfId="0" applyNumberFormat="1" applyFont="1" applyFill="1" applyBorder="1" applyAlignment="1">
      <alignment horizontal="center" vertical="center"/>
    </xf>
    <xf numFmtId="9" fontId="37" fillId="5" borderId="23" xfId="0" applyNumberFormat="1" applyFont="1" applyFill="1" applyBorder="1" applyAlignment="1">
      <alignment horizontal="center" vertical="center"/>
    </xf>
    <xf numFmtId="9" fontId="37" fillId="5" borderId="25" xfId="0" applyNumberFormat="1" applyFont="1" applyFill="1" applyBorder="1" applyAlignment="1">
      <alignment horizontal="center" vertical="center"/>
    </xf>
    <xf numFmtId="9" fontId="37" fillId="5" borderId="24" xfId="0" applyNumberFormat="1" applyFont="1" applyFill="1" applyBorder="1" applyAlignment="1">
      <alignment horizontal="center" vertical="center"/>
    </xf>
    <xf numFmtId="9" fontId="37" fillId="5" borderId="26" xfId="0" applyNumberFormat="1" applyFont="1" applyFill="1" applyBorder="1" applyAlignment="1">
      <alignment horizontal="center" vertical="center"/>
    </xf>
    <xf numFmtId="0" fontId="5" fillId="22" borderId="24" xfId="0" applyFont="1" applyFill="1" applyBorder="1" applyAlignment="1">
      <alignment horizontal="center" vertical="center"/>
    </xf>
    <xf numFmtId="9" fontId="37" fillId="5" borderId="27" xfId="0" applyNumberFormat="1" applyFont="1" applyFill="1" applyBorder="1" applyAlignment="1">
      <alignment horizontal="center" vertical="center"/>
    </xf>
    <xf numFmtId="9" fontId="37" fillId="5" borderId="28" xfId="0" applyNumberFormat="1" applyFont="1" applyFill="1" applyBorder="1" applyAlignment="1">
      <alignment horizontal="center" vertical="center"/>
    </xf>
    <xf numFmtId="9" fontId="37" fillId="5" borderId="29" xfId="0" applyNumberFormat="1" applyFont="1" applyFill="1" applyBorder="1" applyAlignment="1">
      <alignment horizontal="center" vertical="center"/>
    </xf>
    <xf numFmtId="9" fontId="37" fillId="7" borderId="4" xfId="0" applyNumberFormat="1" applyFont="1" applyFill="1" applyBorder="1" applyAlignment="1">
      <alignment horizontal="center" vertical="center"/>
    </xf>
    <xf numFmtId="0" fontId="37" fillId="7" borderId="4" xfId="0" applyFont="1" applyFill="1" applyBorder="1" applyAlignment="1">
      <alignment horizontal="center" vertical="center"/>
    </xf>
    <xf numFmtId="0" fontId="31" fillId="0" borderId="4" xfId="0" applyFont="1" applyBorder="1" applyAlignment="1">
      <alignment horizontal="center" vertical="center" wrapText="1"/>
    </xf>
    <xf numFmtId="0" fontId="60" fillId="32" borderId="34" xfId="5" applyFont="1" applyFill="1" applyBorder="1" applyAlignment="1">
      <alignment horizontal="center" vertical="center" wrapText="1"/>
    </xf>
    <xf numFmtId="0" fontId="1" fillId="0" borderId="24" xfId="5"/>
    <xf numFmtId="0" fontId="60" fillId="44" borderId="34" xfId="5" applyFont="1" applyFill="1" applyBorder="1" applyAlignment="1">
      <alignment horizontal="center" vertical="center" wrapText="1"/>
    </xf>
    <xf numFmtId="0" fontId="60" fillId="33" borderId="34" xfId="5" applyFont="1" applyFill="1" applyBorder="1" applyAlignment="1">
      <alignment horizontal="center" vertical="center" wrapText="1"/>
    </xf>
    <xf numFmtId="0" fontId="60" fillId="34" borderId="34" xfId="5" applyFont="1" applyFill="1" applyBorder="1" applyAlignment="1">
      <alignment horizontal="center" vertical="center" wrapText="1"/>
    </xf>
    <xf numFmtId="0" fontId="60" fillId="45" borderId="34" xfId="5" applyFont="1" applyFill="1" applyBorder="1" applyAlignment="1">
      <alignment horizontal="center" vertical="center" wrapText="1"/>
    </xf>
    <xf numFmtId="0" fontId="60" fillId="46" borderId="34" xfId="5" applyFont="1" applyFill="1" applyBorder="1" applyAlignment="1">
      <alignment horizontal="center" vertical="center" wrapText="1"/>
    </xf>
    <xf numFmtId="0" fontId="19" fillId="38" borderId="34" xfId="5" applyFont="1" applyFill="1" applyBorder="1" applyAlignment="1">
      <alignment horizontal="center" vertical="center" wrapText="1"/>
    </xf>
    <xf numFmtId="0" fontId="19" fillId="47" borderId="34" xfId="5" applyFont="1" applyFill="1" applyBorder="1" applyAlignment="1">
      <alignment horizontal="center" vertical="center" wrapText="1"/>
    </xf>
    <xf numFmtId="0" fontId="19" fillId="40" borderId="34" xfId="5" applyFont="1" applyFill="1" applyBorder="1" applyAlignment="1">
      <alignment horizontal="center" vertical="center" wrapText="1"/>
    </xf>
    <xf numFmtId="0" fontId="19" fillId="40" borderId="34" xfId="5" applyFont="1" applyFill="1" applyBorder="1" applyAlignment="1">
      <alignment horizontal="center" vertical="center"/>
    </xf>
    <xf numFmtId="0" fontId="19" fillId="48" borderId="39" xfId="5" applyFont="1" applyFill="1" applyBorder="1" applyAlignment="1">
      <alignment horizontal="center" vertical="center" wrapText="1"/>
    </xf>
    <xf numFmtId="0" fontId="19" fillId="48" borderId="39" xfId="5" applyFont="1" applyFill="1" applyBorder="1" applyAlignment="1">
      <alignment horizontal="center" vertical="center"/>
    </xf>
    <xf numFmtId="0" fontId="19" fillId="39" borderId="35" xfId="5" applyFont="1" applyFill="1" applyBorder="1" applyAlignment="1">
      <alignment horizontal="center" vertical="center" wrapText="1"/>
    </xf>
    <xf numFmtId="0" fontId="19" fillId="39" borderId="35" xfId="5" applyFont="1" applyFill="1" applyBorder="1" applyAlignment="1">
      <alignment horizontal="center" vertical="center"/>
    </xf>
    <xf numFmtId="0" fontId="19" fillId="30" borderId="35" xfId="5" applyFont="1" applyFill="1" applyBorder="1" applyAlignment="1">
      <alignment horizontal="center" vertical="center" wrapText="1"/>
    </xf>
    <xf numFmtId="0" fontId="19" fillId="30" borderId="35" xfId="5" applyFont="1" applyFill="1" applyBorder="1" applyAlignment="1">
      <alignment horizontal="center" vertical="center"/>
    </xf>
    <xf numFmtId="0" fontId="19" fillId="28" borderId="35" xfId="5" applyFont="1" applyFill="1" applyBorder="1" applyAlignment="1">
      <alignment horizontal="center" vertical="center"/>
    </xf>
    <xf numFmtId="0" fontId="19" fillId="31" borderId="35" xfId="5" applyFont="1" applyFill="1" applyBorder="1" applyAlignment="1">
      <alignment horizontal="center" vertical="center" wrapText="1"/>
    </xf>
    <xf numFmtId="0" fontId="19" fillId="31" borderId="35" xfId="5" applyFont="1" applyFill="1" applyBorder="1" applyAlignment="1">
      <alignment horizontal="center" vertical="center"/>
    </xf>
    <xf numFmtId="0" fontId="19" fillId="43" borderId="35" xfId="5" applyFont="1" applyFill="1" applyBorder="1" applyAlignment="1">
      <alignment horizontal="center" vertical="center" wrapText="1"/>
    </xf>
    <xf numFmtId="0" fontId="19" fillId="43" borderId="35" xfId="5" applyFont="1" applyFill="1" applyBorder="1" applyAlignment="1">
      <alignment horizontal="center" vertical="center"/>
    </xf>
    <xf numFmtId="0" fontId="57" fillId="49" borderId="34" xfId="5" applyFont="1" applyFill="1" applyBorder="1" applyAlignment="1">
      <alignment horizontal="center" vertical="center"/>
    </xf>
    <xf numFmtId="0" fontId="19" fillId="50" borderId="35" xfId="5" applyFont="1" applyFill="1" applyBorder="1" applyAlignment="1">
      <alignment horizontal="center" vertical="center" wrapText="1"/>
    </xf>
    <xf numFmtId="0" fontId="61" fillId="27" borderId="34" xfId="5" applyFont="1" applyFill="1" applyBorder="1" applyAlignment="1">
      <alignment horizontal="center" vertical="center" wrapText="1"/>
    </xf>
    <xf numFmtId="0" fontId="56" fillId="27" borderId="34" xfId="5" applyFont="1" applyFill="1" applyBorder="1" applyAlignment="1">
      <alignment horizontal="center" vertical="center" wrapText="1"/>
    </xf>
    <xf numFmtId="0" fontId="20" fillId="27" borderId="34" xfId="5" applyFont="1" applyFill="1" applyBorder="1" applyAlignment="1">
      <alignment horizontal="center" vertical="center" wrapText="1"/>
    </xf>
    <xf numFmtId="0" fontId="20" fillId="51" borderId="34" xfId="5" applyFont="1" applyFill="1" applyBorder="1" applyAlignment="1">
      <alignment horizontal="center" vertical="center" wrapText="1"/>
    </xf>
    <xf numFmtId="0" fontId="20" fillId="52" borderId="34" xfId="5" applyFont="1" applyFill="1" applyBorder="1" applyAlignment="1">
      <alignment horizontal="center" vertical="center" wrapText="1"/>
    </xf>
    <xf numFmtId="0" fontId="59" fillId="53" borderId="34" xfId="5" applyFont="1" applyFill="1" applyBorder="1" applyAlignment="1">
      <alignment horizontal="center" vertical="center" wrapText="1"/>
    </xf>
    <xf numFmtId="0" fontId="59" fillId="54" borderId="34" xfId="5" applyFont="1" applyFill="1" applyBorder="1" applyAlignment="1">
      <alignment horizontal="center" vertical="center" wrapText="1"/>
    </xf>
    <xf numFmtId="0" fontId="20" fillId="29" borderId="34" xfId="5" applyFont="1" applyFill="1" applyBorder="1" applyAlignment="1">
      <alignment horizontal="center" vertical="center" wrapText="1"/>
    </xf>
    <xf numFmtId="0" fontId="1" fillId="42" borderId="34" xfId="5" applyFill="1" applyBorder="1" applyAlignment="1">
      <alignment horizontal="center" vertical="center" wrapText="1"/>
    </xf>
    <xf numFmtId="0" fontId="20" fillId="55" borderId="34" xfId="5" applyFont="1" applyFill="1" applyBorder="1" applyAlignment="1">
      <alignment horizontal="center" vertical="center" wrapText="1"/>
    </xf>
    <xf numFmtId="0" fontId="1" fillId="56" borderId="34" xfId="5" applyFill="1" applyBorder="1" applyAlignment="1">
      <alignment horizontal="center" vertical="center" wrapText="1"/>
    </xf>
    <xf numFmtId="0" fontId="1" fillId="26" borderId="34" xfId="5" applyFill="1" applyBorder="1" applyAlignment="1">
      <alignment horizontal="center" vertical="center" wrapText="1"/>
    </xf>
    <xf numFmtId="0" fontId="1" fillId="57" borderId="34" xfId="5" applyFill="1" applyBorder="1" applyAlignment="1">
      <alignment horizontal="center" vertical="center" wrapText="1"/>
    </xf>
    <xf numFmtId="0" fontId="1" fillId="28" borderId="34" xfId="5" applyFill="1" applyBorder="1" applyAlignment="1">
      <alignment horizontal="center" vertical="center" wrapText="1"/>
    </xf>
    <xf numFmtId="0" fontId="62" fillId="49" borderId="34" xfId="5" applyFont="1" applyFill="1" applyBorder="1" applyAlignment="1">
      <alignment horizontal="center" vertical="center" wrapText="1"/>
    </xf>
    <xf numFmtId="0" fontId="56" fillId="58" borderId="34" xfId="5" applyFont="1" applyFill="1" applyBorder="1" applyAlignment="1">
      <alignment horizontal="center" vertical="center" wrapText="1"/>
    </xf>
    <xf numFmtId="0" fontId="20" fillId="42" borderId="34" xfId="5" applyFont="1" applyFill="1" applyBorder="1" applyAlignment="1">
      <alignment horizontal="center" vertical="center" wrapText="1"/>
    </xf>
    <xf numFmtId="0" fontId="1" fillId="26" borderId="34" xfId="5" applyFill="1" applyBorder="1" applyAlignment="1">
      <alignment horizontal="center" vertical="center"/>
    </xf>
    <xf numFmtId="0" fontId="1" fillId="28" borderId="34" xfId="5" applyFill="1" applyBorder="1" applyAlignment="1">
      <alignment horizontal="center" vertical="center"/>
    </xf>
    <xf numFmtId="0" fontId="20" fillId="55" borderId="34" xfId="5" applyFont="1" applyFill="1" applyBorder="1" applyAlignment="1">
      <alignment horizontal="center" vertical="center"/>
    </xf>
    <xf numFmtId="0" fontId="1" fillId="57" borderId="34" xfId="5" applyFill="1" applyBorder="1" applyAlignment="1">
      <alignment horizontal="center" vertical="center"/>
    </xf>
    <xf numFmtId="0" fontId="1" fillId="29" borderId="34" xfId="5" applyFill="1" applyBorder="1" applyAlignment="1">
      <alignment horizontal="center" vertical="center" wrapText="1"/>
    </xf>
    <xf numFmtId="0" fontId="47" fillId="57" borderId="34" xfId="5" applyFont="1" applyFill="1" applyBorder="1" applyAlignment="1">
      <alignment horizontal="center" vertical="center" wrapText="1"/>
    </xf>
    <xf numFmtId="0" fontId="20" fillId="29" borderId="31" xfId="5" applyFont="1" applyFill="1" applyBorder="1" applyAlignment="1">
      <alignment horizontal="center" vertical="center" wrapText="1"/>
    </xf>
    <xf numFmtId="0" fontId="20" fillId="29" borderId="24" xfId="5" applyFont="1" applyFill="1" applyAlignment="1">
      <alignment horizontal="center" vertical="center" wrapText="1"/>
    </xf>
    <xf numFmtId="0" fontId="5" fillId="42" borderId="34" xfId="5" applyFont="1" applyFill="1" applyBorder="1" applyAlignment="1">
      <alignment horizontal="center" vertical="center" wrapText="1"/>
    </xf>
    <xf numFmtId="0" fontId="59" fillId="55" borderId="34" xfId="5" applyFont="1" applyFill="1" applyBorder="1" applyAlignment="1">
      <alignment horizontal="center" vertical="center" wrapText="1"/>
    </xf>
    <xf numFmtId="0" fontId="20" fillId="59" borderId="34" xfId="5" applyFont="1" applyFill="1" applyBorder="1" applyAlignment="1">
      <alignment horizontal="center" vertical="center" wrapText="1"/>
    </xf>
    <xf numFmtId="0" fontId="43" fillId="57" borderId="34" xfId="5" applyFont="1" applyFill="1" applyBorder="1" applyAlignment="1">
      <alignment horizontal="center" vertical="center" wrapText="1"/>
    </xf>
    <xf numFmtId="0" fontId="59" fillId="27" borderId="34" xfId="5" applyFont="1" applyFill="1" applyBorder="1" applyAlignment="1">
      <alignment horizontal="center" vertical="center" wrapText="1"/>
    </xf>
    <xf numFmtId="0" fontId="59" fillId="58" borderId="35" xfId="5" applyFont="1" applyFill="1" applyBorder="1" applyAlignment="1">
      <alignment horizontal="center" vertical="center" wrapText="1"/>
    </xf>
    <xf numFmtId="0" fontId="59" fillId="17" borderId="34" xfId="5" applyFont="1" applyFill="1" applyBorder="1" applyAlignment="1">
      <alignment horizontal="center" vertical="center" wrapText="1"/>
    </xf>
    <xf numFmtId="0" fontId="59" fillId="58" borderId="39" xfId="5" applyFont="1" applyFill="1" applyBorder="1" applyAlignment="1">
      <alignment horizontal="center" vertical="center" wrapText="1"/>
    </xf>
    <xf numFmtId="0" fontId="59" fillId="55" borderId="39" xfId="5" applyFont="1" applyFill="1" applyBorder="1" applyAlignment="1">
      <alignment horizontal="center" vertical="center" wrapText="1"/>
    </xf>
    <xf numFmtId="0" fontId="56" fillId="51" borderId="34" xfId="5" applyFont="1" applyFill="1" applyBorder="1" applyAlignment="1">
      <alignment horizontal="center" vertical="center" wrapText="1"/>
    </xf>
    <xf numFmtId="0" fontId="56" fillId="52" borderId="34" xfId="5" applyFont="1" applyFill="1" applyBorder="1" applyAlignment="1">
      <alignment horizontal="center" vertical="center" wrapText="1"/>
    </xf>
    <xf numFmtId="0" fontId="59" fillId="58" borderId="34" xfId="5" applyFont="1" applyFill="1" applyBorder="1" applyAlignment="1">
      <alignment horizontal="center" vertical="center" wrapText="1"/>
    </xf>
    <xf numFmtId="0" fontId="56" fillId="53" borderId="34" xfId="5" applyFont="1" applyFill="1" applyBorder="1" applyAlignment="1">
      <alignment horizontal="center" vertical="center" wrapText="1"/>
    </xf>
    <xf numFmtId="0" fontId="59" fillId="54" borderId="35" xfId="5" applyFont="1" applyFill="1" applyBorder="1" applyAlignment="1">
      <alignment horizontal="center" vertical="center" wrapText="1"/>
    </xf>
    <xf numFmtId="0" fontId="59" fillId="54" borderId="39" xfId="5" applyFont="1" applyFill="1" applyBorder="1" applyAlignment="1">
      <alignment horizontal="center" vertical="center" wrapText="1"/>
    </xf>
    <xf numFmtId="0" fontId="56" fillId="58" borderId="39" xfId="5" applyFont="1" applyFill="1" applyBorder="1" applyAlignment="1">
      <alignment horizontal="center" vertical="center" wrapText="1"/>
    </xf>
    <xf numFmtId="0" fontId="4" fillId="27" borderId="34" xfId="5" applyFont="1" applyFill="1" applyBorder="1" applyAlignment="1">
      <alignment horizontal="center" vertical="center" wrapText="1"/>
    </xf>
    <xf numFmtId="0" fontId="56" fillId="27" borderId="34" xfId="6" applyFont="1" applyFill="1" applyBorder="1" applyAlignment="1">
      <alignment horizontal="center" vertical="center" wrapText="1"/>
    </xf>
    <xf numFmtId="0" fontId="19" fillId="50" borderId="34" xfId="5" applyFont="1" applyFill="1" applyBorder="1" applyAlignment="1">
      <alignment horizontal="center" vertical="center" wrapText="1"/>
    </xf>
    <xf numFmtId="0" fontId="59" fillId="51" borderId="34" xfId="5" applyFont="1" applyFill="1" applyBorder="1" applyAlignment="1">
      <alignment horizontal="center" vertical="center" wrapText="1"/>
    </xf>
    <xf numFmtId="0" fontId="56" fillId="27" borderId="34" xfId="7" applyFont="1" applyFill="1" applyBorder="1" applyAlignment="1">
      <alignment horizontal="center" vertical="center" wrapText="1"/>
    </xf>
    <xf numFmtId="0" fontId="20" fillId="52" borderId="34" xfId="5" applyFont="1" applyFill="1" applyBorder="1" applyAlignment="1">
      <alignment horizontal="center" vertical="center"/>
    </xf>
    <xf numFmtId="0" fontId="56" fillId="59" borderId="34" xfId="5" applyFont="1" applyFill="1" applyBorder="1" applyAlignment="1">
      <alignment horizontal="center" vertical="center" wrapText="1"/>
    </xf>
    <xf numFmtId="0" fontId="20" fillId="51" borderId="34" xfId="5" applyFont="1" applyFill="1" applyBorder="1" applyAlignment="1">
      <alignment horizontal="center" vertical="center"/>
    </xf>
    <xf numFmtId="0" fontId="19" fillId="50" borderId="40" xfId="5" applyFont="1" applyFill="1" applyBorder="1" applyAlignment="1">
      <alignment horizontal="center" vertical="center" wrapText="1"/>
    </xf>
    <xf numFmtId="0" fontId="64" fillId="58" borderId="24" xfId="5" applyFont="1" applyFill="1"/>
    <xf numFmtId="0" fontId="1" fillId="0" borderId="24" xfId="5" applyAlignment="1">
      <alignment horizontal="center" vertical="center"/>
    </xf>
    <xf numFmtId="0" fontId="1" fillId="0" borderId="24" xfId="5" applyAlignment="1">
      <alignment horizontal="center" vertical="center" wrapText="1"/>
    </xf>
    <xf numFmtId="0" fontId="1" fillId="58" borderId="24" xfId="5" applyFill="1"/>
    <xf numFmtId="0" fontId="1" fillId="42" borderId="24" xfId="5" applyFill="1"/>
    <xf numFmtId="0" fontId="19" fillId="50" borderId="34" xfId="0" applyFont="1" applyFill="1" applyBorder="1" applyAlignment="1">
      <alignment horizontal="center" vertical="center"/>
    </xf>
    <xf numFmtId="0" fontId="0" fillId="0" borderId="34" xfId="0" applyBorder="1" applyAlignment="1">
      <alignment vertical="center" wrapText="1"/>
    </xf>
    <xf numFmtId="0" fontId="58" fillId="0" borderId="34" xfId="0" applyFont="1" applyBorder="1" applyAlignment="1">
      <alignment horizontal="justify" vertical="center" wrapText="1"/>
    </xf>
    <xf numFmtId="0" fontId="0" fillId="0" borderId="34" xfId="0"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2" fillId="3" borderId="1" xfId="0" applyFont="1" applyFill="1" applyBorder="1" applyAlignment="1">
      <alignment horizontal="center" vertical="center"/>
    </xf>
    <xf numFmtId="166" fontId="19" fillId="16" borderId="6" xfId="0" applyNumberFormat="1" applyFont="1" applyFill="1" applyBorder="1" applyAlignment="1">
      <alignment horizontal="center" vertical="center" wrapText="1"/>
    </xf>
    <xf numFmtId="0" fontId="3" fillId="0" borderId="7" xfId="0" applyFont="1" applyBorder="1"/>
    <xf numFmtId="0" fontId="3" fillId="0" borderId="9" xfId="0" applyFont="1" applyBorder="1"/>
    <xf numFmtId="0" fontId="4" fillId="8"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7" borderId="1" xfId="0" applyFont="1" applyFill="1" applyBorder="1" applyAlignment="1">
      <alignment horizontal="center" vertical="center"/>
    </xf>
    <xf numFmtId="166" fontId="19" fillId="18" borderId="6" xfId="0" applyNumberFormat="1" applyFont="1" applyFill="1" applyBorder="1" applyAlignment="1">
      <alignment horizontal="center" vertical="center" wrapText="1"/>
    </xf>
    <xf numFmtId="0" fontId="19" fillId="18" borderId="6" xfId="0" applyFont="1" applyFill="1" applyBorder="1" applyAlignment="1">
      <alignment horizontal="center" vertical="center" wrapText="1"/>
    </xf>
    <xf numFmtId="0" fontId="22" fillId="0" borderId="10" xfId="0" applyFont="1" applyBorder="1" applyAlignment="1">
      <alignment horizontal="center" vertical="center"/>
    </xf>
    <xf numFmtId="0" fontId="3" fillId="0" borderId="10" xfId="0" applyFont="1" applyBorder="1"/>
    <xf numFmtId="0" fontId="22" fillId="8" borderId="1" xfId="0" applyFont="1" applyFill="1" applyBorder="1" applyAlignment="1">
      <alignment horizontal="center" vertical="center"/>
    </xf>
    <xf numFmtId="0" fontId="23" fillId="17" borderId="1" xfId="0" applyFont="1" applyFill="1" applyBorder="1" applyAlignment="1">
      <alignment horizontal="center"/>
    </xf>
    <xf numFmtId="0" fontId="23" fillId="9" borderId="1" xfId="0" applyFont="1" applyFill="1" applyBorder="1" applyAlignment="1">
      <alignment horizontal="center"/>
    </xf>
    <xf numFmtId="0" fontId="23" fillId="2" borderId="1" xfId="0" applyFont="1" applyFill="1" applyBorder="1" applyAlignment="1">
      <alignment horizontal="center"/>
    </xf>
    <xf numFmtId="0" fontId="23" fillId="3" borderId="1" xfId="0" applyFont="1" applyFill="1" applyBorder="1" applyAlignment="1">
      <alignment horizontal="center"/>
    </xf>
    <xf numFmtId="0" fontId="29" fillId="0" borderId="1" xfId="0" applyFont="1" applyBorder="1" applyAlignment="1">
      <alignment horizontal="center"/>
    </xf>
    <xf numFmtId="0" fontId="36" fillId="8"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31" fillId="2" borderId="11" xfId="0" applyFont="1" applyFill="1" applyBorder="1" applyAlignment="1">
      <alignment horizontal="center" vertical="center"/>
    </xf>
    <xf numFmtId="0" fontId="3" fillId="0" borderId="15" xfId="0" applyFont="1" applyBorder="1"/>
    <xf numFmtId="0" fontId="3" fillId="0" borderId="16" xfId="0" applyFont="1" applyBorder="1"/>
    <xf numFmtId="0" fontId="3" fillId="0" borderId="18" xfId="0" applyFont="1" applyBorder="1"/>
    <xf numFmtId="0" fontId="3" fillId="0" borderId="19" xfId="0" applyFont="1" applyBorder="1"/>
    <xf numFmtId="0" fontId="31" fillId="2" borderId="1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8" borderId="1" xfId="0" applyFont="1" applyFill="1" applyBorder="1" applyAlignment="1">
      <alignment horizontal="center" vertical="center"/>
    </xf>
    <xf numFmtId="0" fontId="3" fillId="0" borderId="17" xfId="0" applyFont="1" applyBorder="1"/>
    <xf numFmtId="0" fontId="19" fillId="28" borderId="31" xfId="5" applyFont="1" applyFill="1" applyBorder="1" applyAlignment="1">
      <alignment horizontal="center" vertical="center" wrapText="1"/>
    </xf>
    <xf numFmtId="0" fontId="19" fillId="28" borderId="32" xfId="5" applyFont="1" applyFill="1" applyBorder="1" applyAlignment="1">
      <alignment horizontal="center" vertical="center" wrapText="1"/>
    </xf>
    <xf numFmtId="0" fontId="19" fillId="28" borderId="33" xfId="5" applyFont="1" applyFill="1" applyBorder="1" applyAlignment="1">
      <alignment horizontal="center" vertical="center" wrapText="1"/>
    </xf>
    <xf numFmtId="0" fontId="19" fillId="31" borderId="31" xfId="5" applyFont="1" applyFill="1" applyBorder="1" applyAlignment="1">
      <alignment horizontal="center" vertical="center" wrapText="1"/>
    </xf>
    <xf numFmtId="0" fontId="19" fillId="31" borderId="32" xfId="5" applyFont="1" applyFill="1" applyBorder="1" applyAlignment="1">
      <alignment horizontal="center" vertical="center" wrapText="1"/>
    </xf>
    <xf numFmtId="0" fontId="19" fillId="31" borderId="33" xfId="5" applyFont="1" applyFill="1" applyBorder="1" applyAlignment="1">
      <alignment horizontal="center" vertical="center" wrapText="1"/>
    </xf>
    <xf numFmtId="0" fontId="19" fillId="43" borderId="31" xfId="5" applyFont="1" applyFill="1" applyBorder="1" applyAlignment="1">
      <alignment horizontal="center" vertical="center" wrapText="1"/>
    </xf>
    <xf numFmtId="0" fontId="19" fillId="43" borderId="32" xfId="5" applyFont="1" applyFill="1" applyBorder="1" applyAlignment="1">
      <alignment horizontal="center" vertical="center" wrapText="1"/>
    </xf>
    <xf numFmtId="0" fontId="19" fillId="43" borderId="33" xfId="5" applyFont="1" applyFill="1" applyBorder="1" applyAlignment="1">
      <alignment horizontal="center" vertical="center" wrapText="1"/>
    </xf>
    <xf numFmtId="0" fontId="19" fillId="38" borderId="31" xfId="5" applyFont="1" applyFill="1" applyBorder="1" applyAlignment="1">
      <alignment horizontal="center" vertical="center" wrapText="1"/>
    </xf>
    <xf numFmtId="0" fontId="19" fillId="38" borderId="32" xfId="5" applyFont="1" applyFill="1" applyBorder="1" applyAlignment="1">
      <alignment horizontal="center" vertical="center" wrapText="1"/>
    </xf>
    <xf numFmtId="0" fontId="19" fillId="38" borderId="33" xfId="5" applyFont="1" applyFill="1" applyBorder="1" applyAlignment="1">
      <alignment horizontal="center" vertical="center" wrapText="1"/>
    </xf>
    <xf numFmtId="0" fontId="19" fillId="39" borderId="34" xfId="5" applyFont="1" applyFill="1" applyBorder="1" applyAlignment="1">
      <alignment horizontal="center" vertical="center" wrapText="1"/>
    </xf>
    <xf numFmtId="0" fontId="19" fillId="40" borderId="31" xfId="5" applyFont="1" applyFill="1" applyBorder="1" applyAlignment="1">
      <alignment horizontal="center" vertical="center" wrapText="1"/>
    </xf>
    <xf numFmtId="0" fontId="19" fillId="40" borderId="32" xfId="5" applyFont="1" applyFill="1" applyBorder="1" applyAlignment="1">
      <alignment horizontal="center" vertical="center" wrapText="1"/>
    </xf>
    <xf numFmtId="0" fontId="19" fillId="41" borderId="34" xfId="5" applyFont="1" applyFill="1" applyBorder="1" applyAlignment="1">
      <alignment horizontal="center" vertical="center" wrapText="1"/>
    </xf>
    <xf numFmtId="0" fontId="19" fillId="42" borderId="32" xfId="5" applyFont="1" applyFill="1" applyBorder="1" applyAlignment="1">
      <alignment horizontal="center" vertical="center" wrapText="1"/>
    </xf>
    <xf numFmtId="0" fontId="19" fillId="42" borderId="33" xfId="5" applyFont="1" applyFill="1" applyBorder="1" applyAlignment="1">
      <alignment horizontal="center" vertical="center" wrapText="1"/>
    </xf>
    <xf numFmtId="0" fontId="19" fillId="30" borderId="31" xfId="5" applyFont="1" applyFill="1" applyBorder="1" applyAlignment="1">
      <alignment horizontal="center" vertical="center" wrapText="1"/>
    </xf>
    <xf numFmtId="0" fontId="19" fillId="30" borderId="32" xfId="5" applyFont="1" applyFill="1" applyBorder="1" applyAlignment="1">
      <alignment horizontal="center" vertical="center" wrapText="1"/>
    </xf>
    <xf numFmtId="0" fontId="19" fillId="30" borderId="33" xfId="5" applyFont="1" applyFill="1" applyBorder="1" applyAlignment="1">
      <alignment horizontal="center" vertical="center" wrapText="1"/>
    </xf>
    <xf numFmtId="0" fontId="60" fillId="37" borderId="31" xfId="5" applyFont="1" applyFill="1" applyBorder="1" applyAlignment="1">
      <alignment horizontal="center" vertical="center" wrapText="1"/>
    </xf>
    <xf numFmtId="0" fontId="60" fillId="37" borderId="32" xfId="5" applyFont="1" applyFill="1" applyBorder="1" applyAlignment="1">
      <alignment horizontal="center" vertical="center" wrapText="1"/>
    </xf>
    <xf numFmtId="0" fontId="60" fillId="37" borderId="33" xfId="5" applyFont="1" applyFill="1" applyBorder="1" applyAlignment="1">
      <alignment horizontal="center" vertical="center" wrapText="1"/>
    </xf>
    <xf numFmtId="0" fontId="60" fillId="33" borderId="31" xfId="5" applyFont="1" applyFill="1" applyBorder="1" applyAlignment="1">
      <alignment horizontal="center" vertical="center" wrapText="1"/>
    </xf>
    <xf numFmtId="0" fontId="60" fillId="33" borderId="33" xfId="5" applyFont="1" applyFill="1" applyBorder="1" applyAlignment="1">
      <alignment horizontal="center" vertical="center" wrapText="1"/>
    </xf>
    <xf numFmtId="0" fontId="60" fillId="34" borderId="31" xfId="5" applyFont="1" applyFill="1" applyBorder="1" applyAlignment="1">
      <alignment horizontal="center" vertical="center" wrapText="1"/>
    </xf>
    <xf numFmtId="0" fontId="60" fillId="34" borderId="32" xfId="5" applyFont="1" applyFill="1" applyBorder="1" applyAlignment="1">
      <alignment horizontal="center" vertical="center" wrapText="1"/>
    </xf>
    <xf numFmtId="0" fontId="60" fillId="34" borderId="33" xfId="5" applyFont="1" applyFill="1" applyBorder="1" applyAlignment="1">
      <alignment horizontal="center" vertical="center" wrapText="1"/>
    </xf>
    <xf numFmtId="0" fontId="60" fillId="35" borderId="36" xfId="5" applyFont="1" applyFill="1" applyBorder="1" applyAlignment="1">
      <alignment horizontal="center" vertical="center" wrapText="1"/>
    </xf>
    <xf numFmtId="0" fontId="60" fillId="35" borderId="37" xfId="5" applyFont="1" applyFill="1" applyBorder="1" applyAlignment="1">
      <alignment horizontal="center" vertical="center" wrapText="1"/>
    </xf>
    <xf numFmtId="0" fontId="60" fillId="35" borderId="38" xfId="5" applyFont="1" applyFill="1" applyBorder="1" applyAlignment="1">
      <alignment horizontal="center" vertical="center" wrapText="1"/>
    </xf>
    <xf numFmtId="0" fontId="19" fillId="50" borderId="31" xfId="0" applyFont="1" applyFill="1" applyBorder="1" applyAlignment="1">
      <alignment horizontal="center" vertical="center" wrapText="1"/>
    </xf>
    <xf numFmtId="0" fontId="19" fillId="50" borderId="32" xfId="0" applyFont="1" applyFill="1" applyBorder="1" applyAlignment="1">
      <alignment horizontal="center" vertical="center" wrapText="1"/>
    </xf>
    <xf numFmtId="0" fontId="19" fillId="50" borderId="33" xfId="0" applyFont="1" applyFill="1" applyBorder="1" applyAlignment="1">
      <alignment horizontal="center" vertical="center" wrapText="1"/>
    </xf>
    <xf numFmtId="0" fontId="60" fillId="36" borderId="31" xfId="5" applyFont="1" applyFill="1" applyBorder="1" applyAlignment="1">
      <alignment horizontal="center" vertical="center" wrapText="1"/>
    </xf>
    <xf numFmtId="0" fontId="60" fillId="36" borderId="32" xfId="5" applyFont="1" applyFill="1" applyBorder="1" applyAlignment="1">
      <alignment horizontal="center" vertical="center" wrapText="1"/>
    </xf>
    <xf numFmtId="0" fontId="60" fillId="36" borderId="33" xfId="5" applyFont="1" applyFill="1" applyBorder="1" applyAlignment="1">
      <alignment horizontal="center" vertical="center" wrapText="1"/>
    </xf>
    <xf numFmtId="0" fontId="58" fillId="60" borderId="34" xfId="0" applyFont="1" applyFill="1" applyBorder="1" applyAlignment="1">
      <alignment horizontal="justify" vertical="center" wrapText="1"/>
    </xf>
    <xf numFmtId="0" fontId="0" fillId="60" borderId="24" xfId="0" applyFill="1" applyBorder="1" applyAlignment="1">
      <alignment vertical="center" wrapText="1"/>
    </xf>
    <xf numFmtId="0" fontId="58" fillId="60" borderId="24" xfId="0" applyFont="1" applyFill="1" applyBorder="1" applyAlignment="1">
      <alignment horizontal="justify" vertical="center" wrapText="1"/>
    </xf>
    <xf numFmtId="0" fontId="58" fillId="60" borderId="34" xfId="0" applyFont="1" applyFill="1" applyBorder="1" applyAlignment="1">
      <alignment horizontal="center" vertical="center" wrapText="1"/>
    </xf>
  </cellXfs>
  <cellStyles count="9">
    <cellStyle name="Moneda [0] 2" xfId="2" xr:uid="{00000000-0005-0000-0000-000000000000}"/>
    <cellStyle name="Moneda 2" xfId="8" xr:uid="{639C9AE7-3791-4105-B797-FD442E3F4AC8}"/>
    <cellStyle name="Normal" xfId="0" builtinId="0"/>
    <cellStyle name="Normal 16" xfId="6" xr:uid="{8CB43FA6-6D4A-478C-A0AC-4B7A4DE4973E}"/>
    <cellStyle name="Normal 2" xfId="1" xr:uid="{00000000-0005-0000-0000-000002000000}"/>
    <cellStyle name="Normal 2 2" xfId="3" xr:uid="{00000000-0005-0000-0000-000003000000}"/>
    <cellStyle name="Normal 2 3" xfId="5" xr:uid="{883BE1E1-3494-4F7B-918D-EA4019904D66}"/>
    <cellStyle name="Normal 3" xfId="4" xr:uid="{798A76E0-4D0A-491F-A3D4-E28AFFE4ABED}"/>
    <cellStyle name="Normal 5" xfId="7" xr:uid="{33CAD395-A736-49F7-8E91-F00468409BC7}"/>
  </cellStyles>
  <dxfs count="9">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92D050"/>
          <bgColor rgb="FF92D05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409575</xdr:colOff>
      <xdr:row>0</xdr:row>
      <xdr:rowOff>76200</xdr:rowOff>
    </xdr:from>
    <xdr:ext cx="8124825" cy="12954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1288350" y="3137063"/>
          <a:ext cx="8115300" cy="1285875"/>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800"/>
            <a:buFont typeface="Arial"/>
            <a:buNone/>
          </a:pPr>
          <a:r>
            <a:rPr lang="en-US" sz="1800">
              <a:solidFill>
                <a:schemeClr val="dk1"/>
              </a:solidFill>
              <a:latin typeface="Arial"/>
              <a:ea typeface="Arial"/>
              <a:cs typeface="Arial"/>
              <a:sym typeface="Arial"/>
            </a:rPr>
            <a:t>Este será el formato que se deberá configurar en cada uno de los PTEA Municipales, con el fin de realizar el respectivo seguimiento y evaluación a la implementación de los PTEA (Ver ejemplo hipotético en el documento denominado, Contenido Programático San Antonio del Tequendama).</a:t>
          </a:r>
          <a:endParaRPr sz="1400"/>
        </a:p>
      </xdr:txBody>
    </xdr: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19</xdr:row>
      <xdr:rowOff>0</xdr:rowOff>
    </xdr:from>
    <xdr:ext cx="8105775" cy="3429000"/>
    <xdr:pic>
      <xdr:nvPicPr>
        <xdr:cNvPr id="2" name="image8.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19</xdr:row>
      <xdr:rowOff>0</xdr:rowOff>
    </xdr:from>
    <xdr:ext cx="8105775" cy="3429000"/>
    <xdr:pic>
      <xdr:nvPicPr>
        <xdr:cNvPr id="2" name="image9.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200025</xdr:colOff>
      <xdr:row>22</xdr:row>
      <xdr:rowOff>76200</xdr:rowOff>
    </xdr:from>
    <xdr:ext cx="7934325" cy="34385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752475</xdr:colOff>
      <xdr:row>22</xdr:row>
      <xdr:rowOff>47625</xdr:rowOff>
    </xdr:from>
    <xdr:ext cx="7934325" cy="3438525"/>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323850</xdr:colOff>
      <xdr:row>22</xdr:row>
      <xdr:rowOff>66675</xdr:rowOff>
    </xdr:from>
    <xdr:ext cx="7972425" cy="34385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21</xdr:row>
      <xdr:rowOff>0</xdr:rowOff>
    </xdr:from>
    <xdr:ext cx="7962900" cy="3429000"/>
    <xdr:pic>
      <xdr:nvPicPr>
        <xdr:cNvPr id="2" name="image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22</xdr:row>
      <xdr:rowOff>0</xdr:rowOff>
    </xdr:from>
    <xdr:ext cx="7934325" cy="3429000"/>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495300</xdr:colOff>
      <xdr:row>21</xdr:row>
      <xdr:rowOff>0</xdr:rowOff>
    </xdr:from>
    <xdr:ext cx="7915275" cy="3429000"/>
    <xdr:pic>
      <xdr:nvPicPr>
        <xdr:cNvPr id="2" name="image10.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21</xdr:row>
      <xdr:rowOff>0</xdr:rowOff>
    </xdr:from>
    <xdr:ext cx="8105775" cy="3429000"/>
    <xdr:pic>
      <xdr:nvPicPr>
        <xdr:cNvPr id="2" name="image7.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523875</xdr:colOff>
      <xdr:row>20</xdr:row>
      <xdr:rowOff>85725</xdr:rowOff>
    </xdr:from>
    <xdr:ext cx="8115300" cy="3438525"/>
    <xdr:pic>
      <xdr:nvPicPr>
        <xdr:cNvPr id="2" name="image6.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alcalde@sanantoniodeltequendama-cundinamarca.gov.co" TargetMode="External"/><Relationship Id="rId21" Type="http://schemas.openxmlformats.org/officeDocument/2006/relationships/hyperlink" Target="mailto:secretariadeagricultura@arbelaez-cundinamarca.gov.co" TargetMode="External"/><Relationship Id="rId42" Type="http://schemas.openxmlformats.org/officeDocument/2006/relationships/hyperlink" Target="mailto:umata@silvania-cundinamarca.gov.co" TargetMode="External"/><Relationship Id="rId63" Type="http://schemas.openxmlformats.org/officeDocument/2006/relationships/hyperlink" Target="mailto:dgambal@car.gov.co" TargetMode="External"/><Relationship Id="rId84" Type="http://schemas.openxmlformats.org/officeDocument/2006/relationships/hyperlink" Target="mailto:desarrolloeconomico@lamesa-cundinamarca.gov.co" TargetMode="External"/><Relationship Id="rId138" Type="http://schemas.openxmlformats.org/officeDocument/2006/relationships/hyperlink" Target="mailto:dgambal@car.gov.co3133925964" TargetMode="External"/><Relationship Id="rId159" Type="http://schemas.openxmlformats.org/officeDocument/2006/relationships/hyperlink" Target="mailto:dgambal@car.gov.co" TargetMode="External"/><Relationship Id="rId170" Type="http://schemas.openxmlformats.org/officeDocument/2006/relationships/hyperlink" Target="mailto:dgambal@car.gov.co3133925964" TargetMode="External"/><Relationship Id="rId191" Type="http://schemas.openxmlformats.org/officeDocument/2006/relationships/hyperlink" Target="mailto:dgambal@car.gov.co3133925964" TargetMode="External"/><Relationship Id="rId205" Type="http://schemas.openxmlformats.org/officeDocument/2006/relationships/hyperlink" Target="mailto:coordinadormambienteviota@gmail.com" TargetMode="External"/><Relationship Id="rId107" Type="http://schemas.openxmlformats.org/officeDocument/2006/relationships/hyperlink" Target="mailto:dgambal@car.gov.co" TargetMode="External"/><Relationship Id="rId11" Type="http://schemas.openxmlformats.org/officeDocument/2006/relationships/hyperlink" Target="mailto:sbeltrana@car.gov.co" TargetMode="External"/><Relationship Id="rId32" Type="http://schemas.openxmlformats.org/officeDocument/2006/relationships/hyperlink" Target="mailto:broseroc@car.gov.co" TargetMode="External"/><Relationship Id="rId53" Type="http://schemas.openxmlformats.org/officeDocument/2006/relationships/hyperlink" Target="mailto:jotalorab@car.gov.co" TargetMode="External"/><Relationship Id="rId74" Type="http://schemas.openxmlformats.org/officeDocument/2006/relationships/hyperlink" Target="mailto:dgambal@car.gov.co3133925964" TargetMode="External"/><Relationship Id="rId128" Type="http://schemas.openxmlformats.org/officeDocument/2006/relationships/hyperlink" Target="mailto:sama@sanantoniodeltequendama-cundinamarca.gov.co" TargetMode="External"/><Relationship Id="rId149" Type="http://schemas.openxmlformats.org/officeDocument/2006/relationships/hyperlink" Target="mailto:jotalorab@car.gov.co" TargetMode="External"/><Relationship Id="rId5" Type="http://schemas.openxmlformats.org/officeDocument/2006/relationships/hyperlink" Target="mailto:sbeltrana@car.gov.co" TargetMode="External"/><Relationship Id="rId95" Type="http://schemas.openxmlformats.org/officeDocument/2006/relationships/hyperlink" Target="mailto:dgambal@car.gov.co" TargetMode="External"/><Relationship Id="rId160" Type="http://schemas.openxmlformats.org/officeDocument/2006/relationships/hyperlink" Target="mailto:sama@sanantoniodeltequendama-cundinamarca.gov.co" TargetMode="External"/><Relationship Id="rId181" Type="http://schemas.openxmlformats.org/officeDocument/2006/relationships/hyperlink" Target="mailto:odama@tena-cundinamarca.gov.co" TargetMode="External"/><Relationship Id="rId22" Type="http://schemas.openxmlformats.org/officeDocument/2006/relationships/hyperlink" Target="mailto:jotalorab@car.gov.co" TargetMode="External"/><Relationship Id="rId43" Type="http://schemas.openxmlformats.org/officeDocument/2006/relationships/hyperlink" Target="mailto:jotalorab@car.gov.co" TargetMode="External"/><Relationship Id="rId64" Type="http://schemas.openxmlformats.org/officeDocument/2006/relationships/hyperlink" Target="mailto:sadea@cachipay-cundinamarca.gov.co" TargetMode="External"/><Relationship Id="rId118" Type="http://schemas.openxmlformats.org/officeDocument/2006/relationships/hyperlink" Target="http://sigam.car.gov.co/mod/forum/view.php?id=5990" TargetMode="External"/><Relationship Id="rId139" Type="http://schemas.openxmlformats.org/officeDocument/2006/relationships/hyperlink" Target="mailto:dgambal@car.gov.co" TargetMode="External"/><Relationship Id="rId85" Type="http://schemas.openxmlformats.org/officeDocument/2006/relationships/hyperlink" Target="mailto:jotalorab@car.gov.co" TargetMode="External"/><Relationship Id="rId150" Type="http://schemas.openxmlformats.org/officeDocument/2006/relationships/hyperlink" Target="mailto:dgambal@car.gov.co3133925964" TargetMode="External"/><Relationship Id="rId171" Type="http://schemas.openxmlformats.org/officeDocument/2006/relationships/hyperlink" Target="mailto:dgambal@car.gov.co" TargetMode="External"/><Relationship Id="rId192" Type="http://schemas.openxmlformats.org/officeDocument/2006/relationships/hyperlink" Target="mailto:dgambal@car.gov.co" TargetMode="External"/><Relationship Id="rId206" Type="http://schemas.openxmlformats.org/officeDocument/2006/relationships/hyperlink" Target="mailto:jotalorab@car.gov.co" TargetMode="External"/><Relationship Id="rId12" Type="http://schemas.openxmlformats.org/officeDocument/2006/relationships/hyperlink" Target="mailto:cideatenjo@gmail.com" TargetMode="External"/><Relationship Id="rId33" Type="http://schemas.openxmlformats.org/officeDocument/2006/relationships/hyperlink" Target="mailto:secretariadecompetitividad@granada-cundinamarca.gov.co" TargetMode="External"/><Relationship Id="rId108" Type="http://schemas.openxmlformats.org/officeDocument/2006/relationships/hyperlink" Target="mailto:serviciospublicos@quipile-cundinamarca.gov.co" TargetMode="External"/><Relationship Id="rId129" Type="http://schemas.openxmlformats.org/officeDocument/2006/relationships/hyperlink" Target="mailto:jotalorab@car.gov.co" TargetMode="External"/><Relationship Id="rId54" Type="http://schemas.openxmlformats.org/officeDocument/2006/relationships/hyperlink" Target="mailto:dgambal@car.gov.co3133925964" TargetMode="External"/><Relationship Id="rId75" Type="http://schemas.openxmlformats.org/officeDocument/2006/relationships/hyperlink" Target="mailto:dgambal@car.gov.co" TargetMode="External"/><Relationship Id="rId96" Type="http://schemas.openxmlformats.org/officeDocument/2006/relationships/hyperlink" Target="mailto:desarrolloeconomico@lamesa-cundinamarca.gov.co" TargetMode="External"/><Relationship Id="rId140" Type="http://schemas.openxmlformats.org/officeDocument/2006/relationships/hyperlink" Target="mailto:sama@sanantoniodeltequendama-cundinamarca.gov.co" TargetMode="External"/><Relationship Id="rId161" Type="http://schemas.openxmlformats.org/officeDocument/2006/relationships/hyperlink" Target="mailto:jotalorab@car.gov.co" TargetMode="External"/><Relationship Id="rId182" Type="http://schemas.openxmlformats.org/officeDocument/2006/relationships/hyperlink" Target="mailto:jotalorab@car.gov.co" TargetMode="External"/><Relationship Id="rId6" Type="http://schemas.openxmlformats.org/officeDocument/2006/relationships/hyperlink" Target="mailto:cideatenjo@gmail.com" TargetMode="External"/><Relationship Id="rId23" Type="http://schemas.openxmlformats.org/officeDocument/2006/relationships/hyperlink" Target="mailto:broseroc@car.gov.co" TargetMode="External"/><Relationship Id="rId119" Type="http://schemas.openxmlformats.org/officeDocument/2006/relationships/hyperlink" Target="mailto:alcalde@sanantoniodeltequendama-cundinamarca.gov.co" TargetMode="External"/><Relationship Id="rId44" Type="http://schemas.openxmlformats.org/officeDocument/2006/relationships/hyperlink" Target="mailto:broseroc@car.gov.co" TargetMode="External"/><Relationship Id="rId65" Type="http://schemas.openxmlformats.org/officeDocument/2006/relationships/hyperlink" Target="mailto:jotalorab@car.gov.co" TargetMode="External"/><Relationship Id="rId86" Type="http://schemas.openxmlformats.org/officeDocument/2006/relationships/hyperlink" Target="mailto:dgambal@car.gov.co3133925964" TargetMode="External"/><Relationship Id="rId130" Type="http://schemas.openxmlformats.org/officeDocument/2006/relationships/hyperlink" Target="mailto:dgambal@car.gov.co3133925964" TargetMode="External"/><Relationship Id="rId151" Type="http://schemas.openxmlformats.org/officeDocument/2006/relationships/hyperlink" Target="mailto:dgambal@car.gov.co" TargetMode="External"/><Relationship Id="rId172" Type="http://schemas.openxmlformats.org/officeDocument/2006/relationships/hyperlink" Target="mailto:sama@sanantoniodeltequendama-cundinamarca.gov.co" TargetMode="External"/><Relationship Id="rId193" Type="http://schemas.openxmlformats.org/officeDocument/2006/relationships/hyperlink" Target="mailto:odama@tena-cundinamarca.gov.co" TargetMode="External"/><Relationship Id="rId207" Type="http://schemas.openxmlformats.org/officeDocument/2006/relationships/hyperlink" Target="mailto:dgambal@car.gov.co3133925964" TargetMode="External"/><Relationship Id="rId13" Type="http://schemas.openxmlformats.org/officeDocument/2006/relationships/hyperlink" Target="mailto:jotalorab@car.gov.co" TargetMode="External"/><Relationship Id="rId109" Type="http://schemas.openxmlformats.org/officeDocument/2006/relationships/hyperlink" Target="mailto:jotalorab@car.gov.co" TargetMode="External"/><Relationship Id="rId34" Type="http://schemas.openxmlformats.org/officeDocument/2006/relationships/hyperlink" Target="mailto:jotalorab@car.gov.co" TargetMode="External"/><Relationship Id="rId55" Type="http://schemas.openxmlformats.org/officeDocument/2006/relationships/hyperlink" Target="mailto:dgambal@car.gov.co" TargetMode="External"/><Relationship Id="rId76" Type="http://schemas.openxmlformats.org/officeDocument/2006/relationships/hyperlink" Target="mailto:desarrolloagropecuario@elcolegio-cundinamarca.gov.co" TargetMode="External"/><Relationship Id="rId97" Type="http://schemas.openxmlformats.org/officeDocument/2006/relationships/hyperlink" Target="mailto:jotalorab@car.gov.co" TargetMode="External"/><Relationship Id="rId120" Type="http://schemas.openxmlformats.org/officeDocument/2006/relationships/hyperlink" Target="http://sigam.car.gov.co/mod/forum/view.php?id=5990" TargetMode="External"/><Relationship Id="rId141" Type="http://schemas.openxmlformats.org/officeDocument/2006/relationships/hyperlink" Target="mailto:jotalorab@car.gov.co" TargetMode="External"/><Relationship Id="rId7" Type="http://schemas.openxmlformats.org/officeDocument/2006/relationships/hyperlink" Target="mailto:jotalorab@car.gov.co" TargetMode="External"/><Relationship Id="rId162" Type="http://schemas.openxmlformats.org/officeDocument/2006/relationships/hyperlink" Target="mailto:dgambal@car.gov.co3133925964" TargetMode="External"/><Relationship Id="rId183" Type="http://schemas.openxmlformats.org/officeDocument/2006/relationships/hyperlink" Target="mailto:dgambal@car.gov.co3133925964" TargetMode="External"/><Relationship Id="rId24" Type="http://schemas.openxmlformats.org/officeDocument/2006/relationships/hyperlink" Target="mailto:secretariadeagricultura@arbelaez-cundinamarca.gov.co" TargetMode="External"/><Relationship Id="rId45" Type="http://schemas.openxmlformats.org/officeDocument/2006/relationships/hyperlink" Target="mailto:umata@silvania-cundinamarca.gov.co" TargetMode="External"/><Relationship Id="rId66" Type="http://schemas.openxmlformats.org/officeDocument/2006/relationships/hyperlink" Target="mailto:dgambal@car.gov.co3133925964" TargetMode="External"/><Relationship Id="rId87" Type="http://schemas.openxmlformats.org/officeDocument/2006/relationships/hyperlink" Target="mailto:dgambal@car.gov.co" TargetMode="External"/><Relationship Id="rId110" Type="http://schemas.openxmlformats.org/officeDocument/2006/relationships/hyperlink" Target="mailto:dgambal@car.gov.co3133925964" TargetMode="External"/><Relationship Id="rId131" Type="http://schemas.openxmlformats.org/officeDocument/2006/relationships/hyperlink" Target="mailto:dgambal@car.gov.co" TargetMode="External"/><Relationship Id="rId61" Type="http://schemas.openxmlformats.org/officeDocument/2006/relationships/hyperlink" Target="mailto:jotalorab@car.gov.co" TargetMode="External"/><Relationship Id="rId82" Type="http://schemas.openxmlformats.org/officeDocument/2006/relationships/hyperlink" Target="mailto:dgambal@car.gov.co3133925964" TargetMode="External"/><Relationship Id="rId152" Type="http://schemas.openxmlformats.org/officeDocument/2006/relationships/hyperlink" Target="mailto:sama@sanantoniodeltequendama-cundinamarca.gov.co" TargetMode="External"/><Relationship Id="rId173" Type="http://schemas.openxmlformats.org/officeDocument/2006/relationships/hyperlink" Target="mailto:jotalorab@car.gov.co" TargetMode="External"/><Relationship Id="rId194" Type="http://schemas.openxmlformats.org/officeDocument/2006/relationships/hyperlink" Target="mailto:jotalorab@car.gov.co" TargetMode="External"/><Relationship Id="rId199" Type="http://schemas.openxmlformats.org/officeDocument/2006/relationships/hyperlink" Target="mailto:dgambal@car.gov.co3133925964" TargetMode="External"/><Relationship Id="rId203" Type="http://schemas.openxmlformats.org/officeDocument/2006/relationships/hyperlink" Target="mailto:dgambal@car.gov.co3133925964" TargetMode="External"/><Relationship Id="rId208" Type="http://schemas.openxmlformats.org/officeDocument/2006/relationships/hyperlink" Target="mailto:dgambal@car.gov.co" TargetMode="External"/><Relationship Id="rId19" Type="http://schemas.openxmlformats.org/officeDocument/2006/relationships/hyperlink" Target="mailto:jotalorab@car.gov.co" TargetMode="External"/><Relationship Id="rId14" Type="http://schemas.openxmlformats.org/officeDocument/2006/relationships/hyperlink" Target="mailto:broseroc@car.gov.co" TargetMode="External"/><Relationship Id="rId30" Type="http://schemas.openxmlformats.org/officeDocument/2006/relationships/hyperlink" Target="mailto:secretariadecompetitividad@granada-cundinamarca.gov.co" TargetMode="External"/><Relationship Id="rId35" Type="http://schemas.openxmlformats.org/officeDocument/2006/relationships/hyperlink" Target="mailto:broseroc@car.gov.co" TargetMode="External"/><Relationship Id="rId56" Type="http://schemas.openxmlformats.org/officeDocument/2006/relationships/hyperlink" Target="mailto:sadea@cachipay-cundinamarca.gov.co" TargetMode="External"/><Relationship Id="rId77" Type="http://schemas.openxmlformats.org/officeDocument/2006/relationships/hyperlink" Target="mailto:jotalorab@car.gov.co" TargetMode="External"/><Relationship Id="rId100" Type="http://schemas.openxmlformats.org/officeDocument/2006/relationships/hyperlink" Target="mailto:serviciospublicos@quipile-cundinamarca.gov.co" TargetMode="External"/><Relationship Id="rId105" Type="http://schemas.openxmlformats.org/officeDocument/2006/relationships/hyperlink" Target="mailto:jotalorab@car.gov.co" TargetMode="External"/><Relationship Id="rId126" Type="http://schemas.openxmlformats.org/officeDocument/2006/relationships/hyperlink" Target="mailto:dgambal@car.gov.co3133925964" TargetMode="External"/><Relationship Id="rId147" Type="http://schemas.openxmlformats.org/officeDocument/2006/relationships/hyperlink" Target="mailto:dgambal@car.gov.co" TargetMode="External"/><Relationship Id="rId168" Type="http://schemas.openxmlformats.org/officeDocument/2006/relationships/hyperlink" Target="mailto:sama@sanantoniodeltequendama-cundinamarca.gov.co" TargetMode="External"/><Relationship Id="rId8" Type="http://schemas.openxmlformats.org/officeDocument/2006/relationships/hyperlink" Target="mailto:sbeltrana@car.gov.co" TargetMode="External"/><Relationship Id="rId51" Type="http://schemas.openxmlformats.org/officeDocument/2006/relationships/hyperlink" Target="mailto:dgambal@car.gov.co" TargetMode="External"/><Relationship Id="rId72" Type="http://schemas.openxmlformats.org/officeDocument/2006/relationships/hyperlink" Target="mailto:desarrolloagropecuario@elcolegio-cundinamarca.gov.co" TargetMode="External"/><Relationship Id="rId93" Type="http://schemas.openxmlformats.org/officeDocument/2006/relationships/hyperlink" Target="mailto:jotalorab@car.gov.co" TargetMode="External"/><Relationship Id="rId98" Type="http://schemas.openxmlformats.org/officeDocument/2006/relationships/hyperlink" Target="mailto:dgambal@car.gov.co3133925964" TargetMode="External"/><Relationship Id="rId121" Type="http://schemas.openxmlformats.org/officeDocument/2006/relationships/hyperlink" Target="mailto:jotalorab@car.gov.co" TargetMode="External"/><Relationship Id="rId142" Type="http://schemas.openxmlformats.org/officeDocument/2006/relationships/hyperlink" Target="mailto:dgambal@car.gov.co3133925964" TargetMode="External"/><Relationship Id="rId163" Type="http://schemas.openxmlformats.org/officeDocument/2006/relationships/hyperlink" Target="mailto:dgambal@car.gov.co" TargetMode="External"/><Relationship Id="rId184" Type="http://schemas.openxmlformats.org/officeDocument/2006/relationships/hyperlink" Target="mailto:dgambal@car.gov.co" TargetMode="External"/><Relationship Id="rId189" Type="http://schemas.openxmlformats.org/officeDocument/2006/relationships/hyperlink" Target="mailto:odama@tena-cundinamarca.gov.co" TargetMode="External"/><Relationship Id="rId3" Type="http://schemas.openxmlformats.org/officeDocument/2006/relationships/hyperlink" Target="mailto:cideatenjo@gmail.com" TargetMode="External"/><Relationship Id="rId25" Type="http://schemas.openxmlformats.org/officeDocument/2006/relationships/hyperlink" Target="mailto:jotalorab@car.gov.co" TargetMode="External"/><Relationship Id="rId46" Type="http://schemas.openxmlformats.org/officeDocument/2006/relationships/hyperlink" Target="mailto:jotalorab@car.gov.co" TargetMode="External"/><Relationship Id="rId67" Type="http://schemas.openxmlformats.org/officeDocument/2006/relationships/hyperlink" Target="mailto:dgambal@car.gov.co" TargetMode="External"/><Relationship Id="rId116" Type="http://schemas.openxmlformats.org/officeDocument/2006/relationships/hyperlink" Target="mailto:sama@sanantoniodeltequendama-cundinamarca.gov.co" TargetMode="External"/><Relationship Id="rId137" Type="http://schemas.openxmlformats.org/officeDocument/2006/relationships/hyperlink" Target="mailto:jotalorab@car.gov.co" TargetMode="External"/><Relationship Id="rId158" Type="http://schemas.openxmlformats.org/officeDocument/2006/relationships/hyperlink" Target="mailto:dgambal@car.gov.co3133925964" TargetMode="External"/><Relationship Id="rId20" Type="http://schemas.openxmlformats.org/officeDocument/2006/relationships/hyperlink" Target="mailto:broseroc@car.gov.co" TargetMode="External"/><Relationship Id="rId41" Type="http://schemas.openxmlformats.org/officeDocument/2006/relationships/hyperlink" Target="mailto:broseroc@car.gov.co" TargetMode="External"/><Relationship Id="rId62" Type="http://schemas.openxmlformats.org/officeDocument/2006/relationships/hyperlink" Target="mailto:dgambal@car.gov.co3133925964" TargetMode="External"/><Relationship Id="rId83" Type="http://schemas.openxmlformats.org/officeDocument/2006/relationships/hyperlink" Target="mailto:dgambal@car.gov.co" TargetMode="External"/><Relationship Id="rId88" Type="http://schemas.openxmlformats.org/officeDocument/2006/relationships/hyperlink" Target="mailto:desarrolloeconomico@lamesa-cundinamarca.gov.co" TargetMode="External"/><Relationship Id="rId111" Type="http://schemas.openxmlformats.org/officeDocument/2006/relationships/hyperlink" Target="mailto:dgambal@car.gov.co" TargetMode="External"/><Relationship Id="rId132" Type="http://schemas.openxmlformats.org/officeDocument/2006/relationships/hyperlink" Target="mailto:sama@sanantoniodeltequendama-cundinamarca.gov.co" TargetMode="External"/><Relationship Id="rId153" Type="http://schemas.openxmlformats.org/officeDocument/2006/relationships/hyperlink" Target="mailto:jotalorab@car.gov.co" TargetMode="External"/><Relationship Id="rId174" Type="http://schemas.openxmlformats.org/officeDocument/2006/relationships/hyperlink" Target="mailto:dgambal@car.gov.co3133925964" TargetMode="External"/><Relationship Id="rId179" Type="http://schemas.openxmlformats.org/officeDocument/2006/relationships/hyperlink" Target="mailto:dgambal@car.gov.co" TargetMode="External"/><Relationship Id="rId195" Type="http://schemas.openxmlformats.org/officeDocument/2006/relationships/hyperlink" Target="mailto:dgambal@car.gov.co3133925964" TargetMode="External"/><Relationship Id="rId209" Type="http://schemas.openxmlformats.org/officeDocument/2006/relationships/hyperlink" Target="mailto:coordinadormambienteviota@gmail.com" TargetMode="External"/><Relationship Id="rId190" Type="http://schemas.openxmlformats.org/officeDocument/2006/relationships/hyperlink" Target="mailto:jotalorab@car.gov.co" TargetMode="External"/><Relationship Id="rId204" Type="http://schemas.openxmlformats.org/officeDocument/2006/relationships/hyperlink" Target="mailto:dgambal@car.gov.co" TargetMode="External"/><Relationship Id="rId15" Type="http://schemas.openxmlformats.org/officeDocument/2006/relationships/hyperlink" Target="mailto:secretariadeagricultura@arbelaez-cundinamarca.gov.co" TargetMode="External"/><Relationship Id="rId36" Type="http://schemas.openxmlformats.org/officeDocument/2006/relationships/hyperlink" Target="mailto:secretariadecompetitividad@granada-cundinamarca.gov.co" TargetMode="External"/><Relationship Id="rId57" Type="http://schemas.openxmlformats.org/officeDocument/2006/relationships/hyperlink" Target="mailto:jotalorab@car.gov.co" TargetMode="External"/><Relationship Id="rId106" Type="http://schemas.openxmlformats.org/officeDocument/2006/relationships/hyperlink" Target="mailto:dgambal@car.gov.co3133925964" TargetMode="External"/><Relationship Id="rId127" Type="http://schemas.openxmlformats.org/officeDocument/2006/relationships/hyperlink" Target="mailto:dgambal@car.gov.co" TargetMode="External"/><Relationship Id="rId10" Type="http://schemas.openxmlformats.org/officeDocument/2006/relationships/hyperlink" Target="mailto:jotalorab@car.gov.co" TargetMode="External"/><Relationship Id="rId31" Type="http://schemas.openxmlformats.org/officeDocument/2006/relationships/hyperlink" Target="mailto:jotalorab@car.gov.co" TargetMode="External"/><Relationship Id="rId52" Type="http://schemas.openxmlformats.org/officeDocument/2006/relationships/hyperlink" Target="mailto:sadea@cachipay-cundinamarca.gov.co" TargetMode="External"/><Relationship Id="rId73" Type="http://schemas.openxmlformats.org/officeDocument/2006/relationships/hyperlink" Target="mailto:jotalorab@car.gov.co" TargetMode="External"/><Relationship Id="rId78" Type="http://schemas.openxmlformats.org/officeDocument/2006/relationships/hyperlink" Target="mailto:dgambal@car.gov.co3133925964" TargetMode="External"/><Relationship Id="rId94" Type="http://schemas.openxmlformats.org/officeDocument/2006/relationships/hyperlink" Target="mailto:dgambal@car.gov.co3133925964" TargetMode="External"/><Relationship Id="rId99" Type="http://schemas.openxmlformats.org/officeDocument/2006/relationships/hyperlink" Target="mailto:dgambal@car.gov.co" TargetMode="External"/><Relationship Id="rId101" Type="http://schemas.openxmlformats.org/officeDocument/2006/relationships/hyperlink" Target="mailto:jotalorab@car.gov.co" TargetMode="External"/><Relationship Id="rId122" Type="http://schemas.openxmlformats.org/officeDocument/2006/relationships/hyperlink" Target="mailto:dgambal@car.gov.co3133925964" TargetMode="External"/><Relationship Id="rId143" Type="http://schemas.openxmlformats.org/officeDocument/2006/relationships/hyperlink" Target="mailto:dgambal@car.gov.co" TargetMode="External"/><Relationship Id="rId148" Type="http://schemas.openxmlformats.org/officeDocument/2006/relationships/hyperlink" Target="mailto:sama@sanantoniodeltequendama-cundinamarca.gov.co" TargetMode="External"/><Relationship Id="rId164" Type="http://schemas.openxmlformats.org/officeDocument/2006/relationships/hyperlink" Target="mailto:sama@sanantoniodeltequendama-cundinamarca.gov.co" TargetMode="External"/><Relationship Id="rId169" Type="http://schemas.openxmlformats.org/officeDocument/2006/relationships/hyperlink" Target="mailto:jotalorab@car.gov.co" TargetMode="External"/><Relationship Id="rId185" Type="http://schemas.openxmlformats.org/officeDocument/2006/relationships/hyperlink" Target="mailto:odama@tena-cundinamarca.gov.co" TargetMode="External"/><Relationship Id="rId4" Type="http://schemas.openxmlformats.org/officeDocument/2006/relationships/hyperlink" Target="mailto:jotalorab@car.gov.co" TargetMode="External"/><Relationship Id="rId9" Type="http://schemas.openxmlformats.org/officeDocument/2006/relationships/hyperlink" Target="mailto:cideatenjo@gmail.com" TargetMode="External"/><Relationship Id="rId180" Type="http://schemas.openxmlformats.org/officeDocument/2006/relationships/hyperlink" Target="mailto:odama@tena-cundinamarca.gov.co" TargetMode="External"/><Relationship Id="rId26" Type="http://schemas.openxmlformats.org/officeDocument/2006/relationships/hyperlink" Target="mailto:broseroc@car.gov.co" TargetMode="External"/><Relationship Id="rId47" Type="http://schemas.openxmlformats.org/officeDocument/2006/relationships/hyperlink" Target="mailto:broseroc@car.gov.co" TargetMode="External"/><Relationship Id="rId68" Type="http://schemas.openxmlformats.org/officeDocument/2006/relationships/hyperlink" Target="mailto:desarrolloagropecuario@elcolegio-cundinamarca.gov.co" TargetMode="External"/><Relationship Id="rId89" Type="http://schemas.openxmlformats.org/officeDocument/2006/relationships/hyperlink" Target="mailto:jotalorab@car.gov.co" TargetMode="External"/><Relationship Id="rId112" Type="http://schemas.openxmlformats.org/officeDocument/2006/relationships/hyperlink" Target="mailto:serviciospublicos@quipile-cundinamarca.gov.co" TargetMode="External"/><Relationship Id="rId133" Type="http://schemas.openxmlformats.org/officeDocument/2006/relationships/hyperlink" Target="mailto:jotalorab@car.gov.co" TargetMode="External"/><Relationship Id="rId154" Type="http://schemas.openxmlformats.org/officeDocument/2006/relationships/hyperlink" Target="mailto:dgambal@car.gov.co3133925964" TargetMode="External"/><Relationship Id="rId175" Type="http://schemas.openxmlformats.org/officeDocument/2006/relationships/hyperlink" Target="mailto:dgambal@car.gov.co" TargetMode="External"/><Relationship Id="rId196" Type="http://schemas.openxmlformats.org/officeDocument/2006/relationships/hyperlink" Target="mailto:dgambal@car.gov.co" TargetMode="External"/><Relationship Id="rId200" Type="http://schemas.openxmlformats.org/officeDocument/2006/relationships/hyperlink" Target="mailto:dgambal@car.gov.co" TargetMode="External"/><Relationship Id="rId16" Type="http://schemas.openxmlformats.org/officeDocument/2006/relationships/hyperlink" Target="mailto:jotalorab@car.gov.co" TargetMode="External"/><Relationship Id="rId37" Type="http://schemas.openxmlformats.org/officeDocument/2006/relationships/hyperlink" Target="mailto:jotalorab@car.gov.co" TargetMode="External"/><Relationship Id="rId58" Type="http://schemas.openxmlformats.org/officeDocument/2006/relationships/hyperlink" Target="mailto:dgambal@car.gov.co3133925964" TargetMode="External"/><Relationship Id="rId79" Type="http://schemas.openxmlformats.org/officeDocument/2006/relationships/hyperlink" Target="mailto:dgambal@car.gov.co" TargetMode="External"/><Relationship Id="rId102" Type="http://schemas.openxmlformats.org/officeDocument/2006/relationships/hyperlink" Target="mailto:dgambal@car.gov.co3133925964" TargetMode="External"/><Relationship Id="rId123" Type="http://schemas.openxmlformats.org/officeDocument/2006/relationships/hyperlink" Target="mailto:dgambal@car.gov.co" TargetMode="External"/><Relationship Id="rId144" Type="http://schemas.openxmlformats.org/officeDocument/2006/relationships/hyperlink" Target="mailto:sama@sanantoniodeltequendama-cundinamarca.gov.co" TargetMode="External"/><Relationship Id="rId90" Type="http://schemas.openxmlformats.org/officeDocument/2006/relationships/hyperlink" Target="mailto:dgambal@car.gov.co3133925964" TargetMode="External"/><Relationship Id="rId165" Type="http://schemas.openxmlformats.org/officeDocument/2006/relationships/hyperlink" Target="mailto:jotalorab@car.gov.co" TargetMode="External"/><Relationship Id="rId186" Type="http://schemas.openxmlformats.org/officeDocument/2006/relationships/hyperlink" Target="mailto:jotalorab@car.gov.co" TargetMode="External"/><Relationship Id="rId27" Type="http://schemas.openxmlformats.org/officeDocument/2006/relationships/hyperlink" Target="mailto:secretariadecompetitividad@granada-cundinamarca.gov.co" TargetMode="External"/><Relationship Id="rId48" Type="http://schemas.openxmlformats.org/officeDocument/2006/relationships/hyperlink" Target="mailto:umata@silvania-cundinamarca.gov.co" TargetMode="External"/><Relationship Id="rId69" Type="http://schemas.openxmlformats.org/officeDocument/2006/relationships/hyperlink" Target="mailto:jotalorab@car.gov.co" TargetMode="External"/><Relationship Id="rId113" Type="http://schemas.openxmlformats.org/officeDocument/2006/relationships/hyperlink" Target="mailto:jotalorab@car.gov.co" TargetMode="External"/><Relationship Id="rId134" Type="http://schemas.openxmlformats.org/officeDocument/2006/relationships/hyperlink" Target="mailto:dgambal@car.gov.co3133925964" TargetMode="External"/><Relationship Id="rId80" Type="http://schemas.openxmlformats.org/officeDocument/2006/relationships/hyperlink" Target="mailto:desarrolloagropecuario@elcolegio-cundinamarca.gov.co" TargetMode="External"/><Relationship Id="rId155" Type="http://schemas.openxmlformats.org/officeDocument/2006/relationships/hyperlink" Target="mailto:dgambal@car.gov.co" TargetMode="External"/><Relationship Id="rId176" Type="http://schemas.openxmlformats.org/officeDocument/2006/relationships/hyperlink" Target="mailto:sama@sanantoniodeltequendama-cundinamarca.gov.co" TargetMode="External"/><Relationship Id="rId197" Type="http://schemas.openxmlformats.org/officeDocument/2006/relationships/hyperlink" Target="mailto:coordinadormambienteviota@gmail.com" TargetMode="External"/><Relationship Id="rId201" Type="http://schemas.openxmlformats.org/officeDocument/2006/relationships/hyperlink" Target="mailto:coordinadormambienteviota@gmail.com" TargetMode="External"/><Relationship Id="rId17" Type="http://schemas.openxmlformats.org/officeDocument/2006/relationships/hyperlink" Target="mailto:broseroc@car.gov.co" TargetMode="External"/><Relationship Id="rId38" Type="http://schemas.openxmlformats.org/officeDocument/2006/relationships/hyperlink" Target="mailto:broseroc@car.gov.co" TargetMode="External"/><Relationship Id="rId59" Type="http://schemas.openxmlformats.org/officeDocument/2006/relationships/hyperlink" Target="mailto:dgambal@car.gov.co" TargetMode="External"/><Relationship Id="rId103" Type="http://schemas.openxmlformats.org/officeDocument/2006/relationships/hyperlink" Target="mailto:dgambal@car.gov.co" TargetMode="External"/><Relationship Id="rId124" Type="http://schemas.openxmlformats.org/officeDocument/2006/relationships/hyperlink" Target="mailto:sama@sanantoniodeltequendama-cundinamarca.gov.co" TargetMode="External"/><Relationship Id="rId70" Type="http://schemas.openxmlformats.org/officeDocument/2006/relationships/hyperlink" Target="mailto:dgambal@car.gov.co3133925964" TargetMode="External"/><Relationship Id="rId91" Type="http://schemas.openxmlformats.org/officeDocument/2006/relationships/hyperlink" Target="mailto:dgambal@car.gov.co" TargetMode="External"/><Relationship Id="rId145" Type="http://schemas.openxmlformats.org/officeDocument/2006/relationships/hyperlink" Target="mailto:jotalorab@car.gov.co" TargetMode="External"/><Relationship Id="rId166" Type="http://schemas.openxmlformats.org/officeDocument/2006/relationships/hyperlink" Target="mailto:dgambal@car.gov.co3133925964" TargetMode="External"/><Relationship Id="rId187" Type="http://schemas.openxmlformats.org/officeDocument/2006/relationships/hyperlink" Target="mailto:dgambal@car.gov.co3133925964" TargetMode="External"/><Relationship Id="rId1" Type="http://schemas.openxmlformats.org/officeDocument/2006/relationships/hyperlink" Target="mailto:jotalorab@car.gov.co" TargetMode="External"/><Relationship Id="rId28" Type="http://schemas.openxmlformats.org/officeDocument/2006/relationships/hyperlink" Target="mailto:jotalorab@car.gov.co" TargetMode="External"/><Relationship Id="rId49" Type="http://schemas.openxmlformats.org/officeDocument/2006/relationships/hyperlink" Target="mailto:jotalorab@car.gov.co" TargetMode="External"/><Relationship Id="rId114" Type="http://schemas.openxmlformats.org/officeDocument/2006/relationships/hyperlink" Target="mailto:dgambal@car.gov.co3133925964" TargetMode="External"/><Relationship Id="rId60" Type="http://schemas.openxmlformats.org/officeDocument/2006/relationships/hyperlink" Target="mailto:sadea@cachipay-cundinamarca.gov.co" TargetMode="External"/><Relationship Id="rId81" Type="http://schemas.openxmlformats.org/officeDocument/2006/relationships/hyperlink" Target="mailto:jotalorab@car.gov.co" TargetMode="External"/><Relationship Id="rId135" Type="http://schemas.openxmlformats.org/officeDocument/2006/relationships/hyperlink" Target="mailto:dgambal@car.gov.co" TargetMode="External"/><Relationship Id="rId156" Type="http://schemas.openxmlformats.org/officeDocument/2006/relationships/hyperlink" Target="mailto:sama@sanantoniodeltequendama-cundinamarca.gov.co" TargetMode="External"/><Relationship Id="rId177" Type="http://schemas.openxmlformats.org/officeDocument/2006/relationships/hyperlink" Target="mailto:jotalorab@car.gov.co" TargetMode="External"/><Relationship Id="rId198" Type="http://schemas.openxmlformats.org/officeDocument/2006/relationships/hyperlink" Target="mailto:jotalorab@car.gov.co" TargetMode="External"/><Relationship Id="rId202" Type="http://schemas.openxmlformats.org/officeDocument/2006/relationships/hyperlink" Target="mailto:jotalorab@car.gov.co" TargetMode="External"/><Relationship Id="rId18" Type="http://schemas.openxmlformats.org/officeDocument/2006/relationships/hyperlink" Target="mailto:secretariadeagricultura@arbelaez-cundinamarca.gov.co" TargetMode="External"/><Relationship Id="rId39" Type="http://schemas.openxmlformats.org/officeDocument/2006/relationships/hyperlink" Target="mailto:umata@silvania-cundinamarca.gov.co" TargetMode="External"/><Relationship Id="rId50" Type="http://schemas.openxmlformats.org/officeDocument/2006/relationships/hyperlink" Target="mailto:dgambal@car.gov.co3133925964" TargetMode="External"/><Relationship Id="rId104" Type="http://schemas.openxmlformats.org/officeDocument/2006/relationships/hyperlink" Target="mailto:serviciospublicos@quipile-cundinamarca.gov.co" TargetMode="External"/><Relationship Id="rId125" Type="http://schemas.openxmlformats.org/officeDocument/2006/relationships/hyperlink" Target="mailto:jotalorab@car.gov.co" TargetMode="External"/><Relationship Id="rId146" Type="http://schemas.openxmlformats.org/officeDocument/2006/relationships/hyperlink" Target="mailto:dgambal@car.gov.co3133925964" TargetMode="External"/><Relationship Id="rId167" Type="http://schemas.openxmlformats.org/officeDocument/2006/relationships/hyperlink" Target="mailto:dgambal@car.gov.co" TargetMode="External"/><Relationship Id="rId188" Type="http://schemas.openxmlformats.org/officeDocument/2006/relationships/hyperlink" Target="mailto:dgambal@car.gov.co" TargetMode="External"/><Relationship Id="rId71" Type="http://schemas.openxmlformats.org/officeDocument/2006/relationships/hyperlink" Target="mailto:dgambal@car.gov.co" TargetMode="External"/><Relationship Id="rId92" Type="http://schemas.openxmlformats.org/officeDocument/2006/relationships/hyperlink" Target="mailto:desarrolloeconomico@lamesa-cundinamarca.gov.co" TargetMode="External"/><Relationship Id="rId2" Type="http://schemas.openxmlformats.org/officeDocument/2006/relationships/hyperlink" Target="mailto:sbeltrana@car.gov.co" TargetMode="External"/><Relationship Id="rId29" Type="http://schemas.openxmlformats.org/officeDocument/2006/relationships/hyperlink" Target="mailto:broseroc@car.gov.co" TargetMode="External"/><Relationship Id="rId40" Type="http://schemas.openxmlformats.org/officeDocument/2006/relationships/hyperlink" Target="mailto:jotalorab@car.gov.co" TargetMode="External"/><Relationship Id="rId115" Type="http://schemas.openxmlformats.org/officeDocument/2006/relationships/hyperlink" Target="mailto:dgambal@car.gov.co" TargetMode="External"/><Relationship Id="rId136" Type="http://schemas.openxmlformats.org/officeDocument/2006/relationships/hyperlink" Target="mailto:sama@sanantoniodeltequendama-cundinamarca.gov.co" TargetMode="External"/><Relationship Id="rId157" Type="http://schemas.openxmlformats.org/officeDocument/2006/relationships/hyperlink" Target="mailto:jotalorab@car.gov.co" TargetMode="External"/><Relationship Id="rId178" Type="http://schemas.openxmlformats.org/officeDocument/2006/relationships/hyperlink" Target="mailto:dgambal@car.gov.co313392596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igam.car.gov.co/course/view.php?id=99&amp;sectionid=1258" TargetMode="External"/><Relationship Id="rId3" Type="http://schemas.openxmlformats.org/officeDocument/2006/relationships/hyperlink" Target="http://sigam.car.gov.co/course/view.php?id=94&amp;sectionid=919" TargetMode="External"/><Relationship Id="rId7" Type="http://schemas.openxmlformats.org/officeDocument/2006/relationships/hyperlink" Target="http://sigam.car.gov.co/course/view.php?id=98&amp;sectionid=959" TargetMode="External"/><Relationship Id="rId2" Type="http://schemas.openxmlformats.org/officeDocument/2006/relationships/hyperlink" Target="http://sigam.car.gov.co/course/view.php?id=93&amp;sectionid=909" TargetMode="External"/><Relationship Id="rId1" Type="http://schemas.openxmlformats.org/officeDocument/2006/relationships/hyperlink" Target="http://sigam.car.gov.co/course/view.php?id=92&amp;sectionid=899" TargetMode="External"/><Relationship Id="rId6" Type="http://schemas.openxmlformats.org/officeDocument/2006/relationships/hyperlink" Target="http://sigam.car.gov.co/course/view.php?id=97&amp;sectionid=1223" TargetMode="External"/><Relationship Id="rId5" Type="http://schemas.openxmlformats.org/officeDocument/2006/relationships/hyperlink" Target="http://sigam.car.gov.co/course/view.php?id=96&amp;sectionid=939" TargetMode="External"/><Relationship Id="rId10" Type="http://schemas.openxmlformats.org/officeDocument/2006/relationships/hyperlink" Target="http://sigam.car.gov.co/course/view.php?id=101" TargetMode="External"/><Relationship Id="rId4" Type="http://schemas.openxmlformats.org/officeDocument/2006/relationships/hyperlink" Target="http://sigam.car.gov.co/course/view.php?id=95&amp;sectionid=929" TargetMode="External"/><Relationship Id="rId9" Type="http://schemas.openxmlformats.org/officeDocument/2006/relationships/hyperlink" Target="http://sigam.car.gov.co/course/view.php?id=100&amp;sectionid=979"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8" Type="http://schemas.openxmlformats.org/officeDocument/2006/relationships/hyperlink" Target="mailto:UMATA@lapalma-cundinamarca.gov.co" TargetMode="External"/><Relationship Id="rId3" Type="http://schemas.openxmlformats.org/officeDocument/2006/relationships/hyperlink" Target="mailto:umata@macheta-cundinamarca.gov.co" TargetMode="External"/><Relationship Id="rId7" Type="http://schemas.openxmlformats.org/officeDocument/2006/relationships/hyperlink" Target="mailto:umata@tibirita-cundinamarca.gov.co" TargetMode="External"/><Relationship Id="rId12" Type="http://schemas.openxmlformats.org/officeDocument/2006/relationships/hyperlink" Target="mailto:umata@sanbernardo-cundinamarca.gov.co" TargetMode="External"/><Relationship Id="rId2" Type="http://schemas.openxmlformats.org/officeDocument/2006/relationships/hyperlink" Target="mailto:umata.guatavita@hotmail.com" TargetMode="External"/><Relationship Id="rId1" Type="http://schemas.openxmlformats.org/officeDocument/2006/relationships/hyperlink" Target="mailto:umata@choconta-cundinamarca.gov.co" TargetMode="External"/><Relationship Id="rId6" Type="http://schemas.openxmlformats.org/officeDocument/2006/relationships/hyperlink" Target="mailto:unidaddedesarrolloagropecuario@suesca-cundinamarca.gov.co" TargetMode="External"/><Relationship Id="rId11" Type="http://schemas.openxmlformats.org/officeDocument/2006/relationships/hyperlink" Target="mailto:fcruzg@gmail.com" TargetMode="External"/><Relationship Id="rId5" Type="http://schemas.openxmlformats.org/officeDocument/2006/relationships/hyperlink" Target="mailto:secdesarrollorural@sesquile-cundinamarca.gov.co" TargetMode="External"/><Relationship Id="rId10" Type="http://schemas.openxmlformats.org/officeDocument/2006/relationships/hyperlink" Target="mailto:sama@fusagasuga-cundinamarca.gov.co" TargetMode="External"/><Relationship Id="rId4" Type="http://schemas.openxmlformats.org/officeDocument/2006/relationships/hyperlink" Target="mailto:desarrollorural@manta-cundinamarca.gov.co" TargetMode="External"/><Relationship Id="rId9" Type="http://schemas.openxmlformats.org/officeDocument/2006/relationships/hyperlink" Target="mailto:desarrolloeconomico@gachancipa-cundinamar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T435"/>
  <sheetViews>
    <sheetView workbookViewId="0">
      <pane ySplit="2" topLeftCell="A247" activePane="bottomLeft" state="frozen"/>
      <selection pane="bottomLeft" activeCell="B4" sqref="B4"/>
    </sheetView>
  </sheetViews>
  <sheetFormatPr baseColWidth="10" defaultColWidth="14.42578125" defaultRowHeight="15" customHeight="1" x14ac:dyDescent="0.25"/>
  <cols>
    <col min="1" max="1" width="19.5703125" customWidth="1"/>
    <col min="2" max="2" width="35.85546875" customWidth="1"/>
    <col min="3" max="4" width="24" customWidth="1"/>
    <col min="5" max="6" width="30.85546875" customWidth="1"/>
    <col min="7" max="7" width="24" customWidth="1"/>
    <col min="8" max="8" width="31.7109375" customWidth="1"/>
    <col min="9" max="9" width="30.28515625" customWidth="1"/>
    <col min="10" max="10" width="24" customWidth="1"/>
    <col min="11" max="11" width="29.85546875" customWidth="1"/>
    <col min="12" max="12" width="28.5703125" customWidth="1"/>
    <col min="13" max="14" width="27.42578125" customWidth="1"/>
    <col min="15" max="15" width="23.5703125" customWidth="1"/>
    <col min="16" max="16" width="20.5703125" customWidth="1"/>
    <col min="17" max="17" width="19.42578125" customWidth="1"/>
    <col min="18" max="18" width="25.42578125" customWidth="1"/>
    <col min="19" max="19" width="16.7109375" customWidth="1"/>
    <col min="20" max="22" width="21" customWidth="1"/>
    <col min="23" max="23" width="27.85546875" customWidth="1"/>
    <col min="24" max="24" width="19.7109375" customWidth="1"/>
    <col min="25" max="25" width="27" customWidth="1"/>
    <col min="26" max="26" width="30.7109375" customWidth="1"/>
    <col min="27" max="27" width="17.140625" customWidth="1"/>
    <col min="28" max="30" width="19.42578125" customWidth="1"/>
    <col min="31" max="31" width="30" customWidth="1"/>
    <col min="32" max="32" width="19.42578125" customWidth="1"/>
    <col min="33" max="33" width="23.7109375" customWidth="1"/>
    <col min="34" max="34" width="30.7109375" customWidth="1"/>
    <col min="35" max="35" width="16.140625" customWidth="1"/>
    <col min="36" max="40" width="17.140625" customWidth="1"/>
    <col min="41" max="41" width="23.7109375" customWidth="1"/>
    <col min="42" max="42" width="30.7109375" customWidth="1"/>
    <col min="43" max="43" width="17.42578125" customWidth="1"/>
    <col min="44" max="48" width="17.140625" customWidth="1"/>
    <col min="49" max="49" width="23.7109375" customWidth="1"/>
    <col min="50" max="50" width="30.7109375" customWidth="1"/>
    <col min="51" max="51" width="17" customWidth="1"/>
    <col min="52" max="56" width="17.140625" customWidth="1"/>
    <col min="57" max="57" width="24.140625" customWidth="1"/>
    <col min="58" max="58" width="30.7109375" customWidth="1"/>
    <col min="59" max="59" width="17" customWidth="1"/>
    <col min="60" max="60" width="21.42578125" customWidth="1"/>
    <col min="61" max="64" width="17.140625" customWidth="1"/>
    <col min="65" max="65" width="24.7109375" customWidth="1"/>
    <col min="66" max="66" width="30.7109375" customWidth="1"/>
    <col min="67" max="67" width="18.140625" customWidth="1"/>
    <col min="68" max="68" width="21.7109375" customWidth="1"/>
    <col min="69" max="72" width="17.140625" customWidth="1"/>
    <col min="73" max="73" width="24.7109375" customWidth="1"/>
    <col min="74" max="74" width="30.7109375" customWidth="1"/>
    <col min="75" max="75" width="19.7109375" customWidth="1"/>
    <col min="76" max="80" width="17.140625" customWidth="1"/>
    <col min="81" max="81" width="24.7109375" customWidth="1"/>
    <col min="82" max="82" width="30.7109375" customWidth="1"/>
    <col min="83" max="83" width="19.7109375" customWidth="1"/>
    <col min="84" max="88" width="17.140625" customWidth="1"/>
    <col min="89" max="89" width="24.7109375" customWidth="1"/>
    <col min="90" max="90" width="30.7109375" customWidth="1"/>
    <col min="91" max="91" width="19.7109375" customWidth="1"/>
    <col min="92" max="96" width="17.140625" customWidth="1"/>
    <col min="97" max="97" width="24.7109375" customWidth="1"/>
    <col min="98" max="98" width="30.7109375" customWidth="1"/>
    <col min="99" max="99" width="18" customWidth="1"/>
    <col min="100" max="104" width="17.140625" customWidth="1"/>
    <col min="105" max="105" width="24.7109375" customWidth="1"/>
    <col min="106" max="106" width="30.7109375" customWidth="1"/>
    <col min="107" max="107" width="17.85546875" customWidth="1"/>
    <col min="108" max="112" width="17.140625" customWidth="1"/>
    <col min="113" max="113" width="24.7109375" customWidth="1"/>
    <col min="114" max="114" width="30.7109375" customWidth="1"/>
    <col min="115" max="115" width="18.85546875" customWidth="1"/>
    <col min="116" max="116" width="38.28515625" customWidth="1"/>
    <col min="117" max="117" width="26.85546875" customWidth="1"/>
    <col min="118" max="120" width="23.85546875" customWidth="1"/>
    <col min="121" max="121" width="45.7109375" customWidth="1"/>
    <col min="122" max="122" width="46.42578125" customWidth="1"/>
    <col min="123" max="123" width="43.28515625" customWidth="1"/>
    <col min="124" max="124" width="44.140625" customWidth="1"/>
  </cols>
  <sheetData>
    <row r="1" spans="1:124" ht="21" customHeight="1" x14ac:dyDescent="0.25">
      <c r="A1" s="354" t="s">
        <v>0</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355"/>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5"/>
      <c r="CP1" s="355"/>
      <c r="CQ1" s="355"/>
      <c r="CR1" s="355"/>
      <c r="CS1" s="355"/>
      <c r="CT1" s="355"/>
      <c r="CU1" s="355"/>
      <c r="CV1" s="355"/>
      <c r="CW1" s="355"/>
      <c r="CX1" s="355"/>
      <c r="CY1" s="355"/>
      <c r="CZ1" s="355"/>
      <c r="DA1" s="355"/>
      <c r="DB1" s="355"/>
      <c r="DC1" s="355"/>
      <c r="DD1" s="355"/>
      <c r="DE1" s="355"/>
      <c r="DF1" s="355"/>
      <c r="DG1" s="355"/>
      <c r="DH1" s="355"/>
      <c r="DI1" s="355"/>
      <c r="DJ1" s="356"/>
      <c r="DK1" s="357" t="s">
        <v>1</v>
      </c>
      <c r="DL1" s="355"/>
      <c r="DM1" s="355"/>
      <c r="DN1" s="355"/>
      <c r="DO1" s="355"/>
      <c r="DP1" s="355"/>
      <c r="DQ1" s="355"/>
      <c r="DR1" s="355"/>
      <c r="DS1" s="355"/>
      <c r="DT1" s="356"/>
    </row>
    <row r="2" spans="1:124" ht="62.25" customHeight="1" x14ac:dyDescent="0.25">
      <c r="A2" s="1" t="s">
        <v>2</v>
      </c>
      <c r="B2" s="1" t="s">
        <v>3</v>
      </c>
      <c r="C2" s="1" t="s">
        <v>4</v>
      </c>
      <c r="D2" s="2" t="s">
        <v>5</v>
      </c>
      <c r="E2" s="2" t="s">
        <v>6</v>
      </c>
      <c r="F2" s="2" t="s">
        <v>7</v>
      </c>
      <c r="G2" s="2" t="s">
        <v>8</v>
      </c>
      <c r="H2" s="2" t="s">
        <v>9</v>
      </c>
      <c r="I2" s="2" t="s">
        <v>10</v>
      </c>
      <c r="J2" s="2" t="s">
        <v>11</v>
      </c>
      <c r="K2" s="2" t="s">
        <v>12</v>
      </c>
      <c r="L2" s="2" t="s">
        <v>13</v>
      </c>
      <c r="M2" s="2" t="s">
        <v>14</v>
      </c>
      <c r="N2" s="2" t="s">
        <v>15</v>
      </c>
      <c r="O2" s="2" t="s">
        <v>16</v>
      </c>
      <c r="P2" s="2" t="s">
        <v>17</v>
      </c>
      <c r="Q2" s="2" t="s">
        <v>18</v>
      </c>
      <c r="R2" s="2" t="s">
        <v>19</v>
      </c>
      <c r="S2" s="2" t="s">
        <v>20</v>
      </c>
      <c r="T2" s="2" t="s">
        <v>21</v>
      </c>
      <c r="U2" s="2" t="s">
        <v>18</v>
      </c>
      <c r="V2" s="2" t="s">
        <v>19</v>
      </c>
      <c r="W2" s="2" t="s">
        <v>22</v>
      </c>
      <c r="X2" s="2" t="s">
        <v>23</v>
      </c>
      <c r="Y2" s="2" t="s">
        <v>24</v>
      </c>
      <c r="Z2" s="2" t="s">
        <v>25</v>
      </c>
      <c r="AA2" s="2" t="s">
        <v>26</v>
      </c>
      <c r="AB2" s="2" t="s">
        <v>21</v>
      </c>
      <c r="AC2" s="2" t="s">
        <v>18</v>
      </c>
      <c r="AD2" s="2" t="s">
        <v>19</v>
      </c>
      <c r="AE2" s="2" t="s">
        <v>22</v>
      </c>
      <c r="AF2" s="2" t="s">
        <v>23</v>
      </c>
      <c r="AG2" s="2" t="s">
        <v>24</v>
      </c>
      <c r="AH2" s="2" t="s">
        <v>25</v>
      </c>
      <c r="AI2" s="2" t="s">
        <v>27</v>
      </c>
      <c r="AJ2" s="2" t="s">
        <v>21</v>
      </c>
      <c r="AK2" s="2" t="s">
        <v>18</v>
      </c>
      <c r="AL2" s="2" t="s">
        <v>19</v>
      </c>
      <c r="AM2" s="2" t="s">
        <v>22</v>
      </c>
      <c r="AN2" s="2" t="s">
        <v>23</v>
      </c>
      <c r="AO2" s="2" t="s">
        <v>24</v>
      </c>
      <c r="AP2" s="2" t="s">
        <v>25</v>
      </c>
      <c r="AQ2" s="2" t="s">
        <v>28</v>
      </c>
      <c r="AR2" s="2" t="s">
        <v>21</v>
      </c>
      <c r="AS2" s="2" t="s">
        <v>18</v>
      </c>
      <c r="AT2" s="2" t="s">
        <v>19</v>
      </c>
      <c r="AU2" s="2" t="s">
        <v>22</v>
      </c>
      <c r="AV2" s="2" t="s">
        <v>23</v>
      </c>
      <c r="AW2" s="2" t="s">
        <v>24</v>
      </c>
      <c r="AX2" s="2" t="s">
        <v>25</v>
      </c>
      <c r="AY2" s="2" t="s">
        <v>29</v>
      </c>
      <c r="AZ2" s="2" t="s">
        <v>21</v>
      </c>
      <c r="BA2" s="2" t="s">
        <v>18</v>
      </c>
      <c r="BB2" s="2" t="s">
        <v>19</v>
      </c>
      <c r="BC2" s="2" t="s">
        <v>22</v>
      </c>
      <c r="BD2" s="2" t="s">
        <v>23</v>
      </c>
      <c r="BE2" s="2" t="s">
        <v>24</v>
      </c>
      <c r="BF2" s="2" t="s">
        <v>25</v>
      </c>
      <c r="BG2" s="2" t="s">
        <v>30</v>
      </c>
      <c r="BH2" s="2" t="s">
        <v>21</v>
      </c>
      <c r="BI2" s="2" t="s">
        <v>18</v>
      </c>
      <c r="BJ2" s="2" t="s">
        <v>19</v>
      </c>
      <c r="BK2" s="2" t="s">
        <v>22</v>
      </c>
      <c r="BL2" s="2" t="s">
        <v>23</v>
      </c>
      <c r="BM2" s="2" t="s">
        <v>24</v>
      </c>
      <c r="BN2" s="2" t="s">
        <v>25</v>
      </c>
      <c r="BO2" s="2" t="s">
        <v>31</v>
      </c>
      <c r="BP2" s="2" t="s">
        <v>21</v>
      </c>
      <c r="BQ2" s="2" t="s">
        <v>18</v>
      </c>
      <c r="BR2" s="2" t="s">
        <v>19</v>
      </c>
      <c r="BS2" s="2" t="s">
        <v>22</v>
      </c>
      <c r="BT2" s="2" t="s">
        <v>23</v>
      </c>
      <c r="BU2" s="2" t="s">
        <v>24</v>
      </c>
      <c r="BV2" s="2" t="s">
        <v>25</v>
      </c>
      <c r="BW2" s="2" t="s">
        <v>32</v>
      </c>
      <c r="BX2" s="2" t="s">
        <v>21</v>
      </c>
      <c r="BY2" s="2" t="s">
        <v>18</v>
      </c>
      <c r="BZ2" s="2" t="s">
        <v>19</v>
      </c>
      <c r="CA2" s="2" t="s">
        <v>22</v>
      </c>
      <c r="CB2" s="2" t="s">
        <v>23</v>
      </c>
      <c r="CC2" s="2" t="s">
        <v>24</v>
      </c>
      <c r="CD2" s="2" t="s">
        <v>25</v>
      </c>
      <c r="CE2" s="2" t="s">
        <v>33</v>
      </c>
      <c r="CF2" s="2" t="s">
        <v>21</v>
      </c>
      <c r="CG2" s="2" t="s">
        <v>18</v>
      </c>
      <c r="CH2" s="2" t="s">
        <v>19</v>
      </c>
      <c r="CI2" s="2" t="s">
        <v>22</v>
      </c>
      <c r="CJ2" s="2" t="s">
        <v>23</v>
      </c>
      <c r="CK2" s="2" t="s">
        <v>24</v>
      </c>
      <c r="CL2" s="2" t="s">
        <v>25</v>
      </c>
      <c r="CM2" s="2" t="s">
        <v>34</v>
      </c>
      <c r="CN2" s="2" t="s">
        <v>21</v>
      </c>
      <c r="CO2" s="2" t="s">
        <v>18</v>
      </c>
      <c r="CP2" s="2" t="s">
        <v>19</v>
      </c>
      <c r="CQ2" s="2" t="s">
        <v>22</v>
      </c>
      <c r="CR2" s="2" t="s">
        <v>23</v>
      </c>
      <c r="CS2" s="2" t="s">
        <v>24</v>
      </c>
      <c r="CT2" s="2" t="s">
        <v>25</v>
      </c>
      <c r="CU2" s="2" t="s">
        <v>35</v>
      </c>
      <c r="CV2" s="2" t="s">
        <v>21</v>
      </c>
      <c r="CW2" s="2" t="s">
        <v>18</v>
      </c>
      <c r="CX2" s="2" t="s">
        <v>19</v>
      </c>
      <c r="CY2" s="2" t="s">
        <v>22</v>
      </c>
      <c r="CZ2" s="2" t="s">
        <v>23</v>
      </c>
      <c r="DA2" s="2" t="s">
        <v>24</v>
      </c>
      <c r="DB2" s="2" t="s">
        <v>25</v>
      </c>
      <c r="DC2" s="2" t="s">
        <v>36</v>
      </c>
      <c r="DD2" s="2" t="s">
        <v>21</v>
      </c>
      <c r="DE2" s="2" t="s">
        <v>18</v>
      </c>
      <c r="DF2" s="2" t="s">
        <v>19</v>
      </c>
      <c r="DG2" s="2" t="s">
        <v>22</v>
      </c>
      <c r="DH2" s="2" t="s">
        <v>23</v>
      </c>
      <c r="DI2" s="2" t="s">
        <v>24</v>
      </c>
      <c r="DJ2" s="2" t="s">
        <v>25</v>
      </c>
      <c r="DK2" s="3" t="s">
        <v>37</v>
      </c>
      <c r="DL2" s="3" t="s">
        <v>38</v>
      </c>
      <c r="DM2" s="3" t="s">
        <v>39</v>
      </c>
      <c r="DN2" s="3" t="s">
        <v>40</v>
      </c>
      <c r="DO2" s="3" t="s">
        <v>41</v>
      </c>
      <c r="DP2" s="3" t="s">
        <v>42</v>
      </c>
      <c r="DQ2" s="3" t="s">
        <v>43</v>
      </c>
      <c r="DR2" s="3" t="s">
        <v>44</v>
      </c>
      <c r="DS2" s="3" t="s">
        <v>45</v>
      </c>
      <c r="DT2" s="3" t="s">
        <v>46</v>
      </c>
    </row>
    <row r="3" spans="1:124" hidden="1" x14ac:dyDescent="0.25">
      <c r="A3" s="4" t="s">
        <v>47</v>
      </c>
      <c r="B3" s="4" t="s">
        <v>48</v>
      </c>
      <c r="C3" s="4" t="s">
        <v>49</v>
      </c>
      <c r="D3" s="4"/>
      <c r="E3" s="4"/>
      <c r="F3" s="4"/>
      <c r="G3" s="4"/>
      <c r="H3" s="4"/>
      <c r="I3" s="4"/>
      <c r="J3" s="4"/>
      <c r="K3" s="4"/>
      <c r="L3" s="4"/>
      <c r="M3" s="5"/>
      <c r="N3" s="5"/>
      <c r="O3" s="5"/>
      <c r="P3" s="4" t="s">
        <v>50</v>
      </c>
      <c r="Q3" s="6"/>
      <c r="R3" s="6"/>
      <c r="S3" s="7"/>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4">
        <v>1</v>
      </c>
      <c r="DL3" s="8">
        <f t="shared" ref="DL3:DL257" si="0">COUNTA(S3,AA3,AI3,AQ3,AY3,BG3,BO3,BW3,CE3,CM3,CU3,DC3)</f>
        <v>0</v>
      </c>
      <c r="DM3" s="9">
        <f t="shared" ref="DM3:DM4" si="1">DL3/DK3</f>
        <v>0</v>
      </c>
      <c r="DN3" s="4"/>
      <c r="DO3" s="9">
        <f t="shared" ref="DO3:DO4" si="2">AVERAGE(DM$3:DM$4)</f>
        <v>0</v>
      </c>
      <c r="DP3" s="6"/>
      <c r="DQ3" s="9">
        <f t="shared" ref="DQ3:DQ4" si="3">AVERAGE(DM$3:DM$34)</f>
        <v>0</v>
      </c>
      <c r="DR3" s="6"/>
      <c r="DS3" s="9">
        <f t="shared" ref="DS3:DS4" si="4">AVERAGE(DM$3:DM$435)</f>
        <v>4.5662100456621002E-2</v>
      </c>
      <c r="DT3" s="9"/>
    </row>
    <row r="4" spans="1:124" hidden="1" x14ac:dyDescent="0.25">
      <c r="A4" s="4" t="s">
        <v>47</v>
      </c>
      <c r="B4" s="4" t="s">
        <v>48</v>
      </c>
      <c r="C4" s="4" t="s">
        <v>49</v>
      </c>
      <c r="D4" s="4"/>
      <c r="E4" s="4"/>
      <c r="F4" s="4"/>
      <c r="G4" s="4"/>
      <c r="H4" s="4"/>
      <c r="I4" s="4"/>
      <c r="J4" s="4"/>
      <c r="K4" s="4"/>
      <c r="L4" s="4"/>
      <c r="M4" s="5"/>
      <c r="N4" s="5"/>
      <c r="O4" s="5"/>
      <c r="P4" s="4" t="s">
        <v>50</v>
      </c>
      <c r="Q4" s="6"/>
      <c r="R4" s="6"/>
      <c r="S4" s="7"/>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4">
        <v>1</v>
      </c>
      <c r="DL4" s="8">
        <f t="shared" si="0"/>
        <v>0</v>
      </c>
      <c r="DM4" s="9">
        <f t="shared" si="1"/>
        <v>0</v>
      </c>
      <c r="DN4" s="4"/>
      <c r="DO4" s="9">
        <f t="shared" si="2"/>
        <v>0</v>
      </c>
      <c r="DP4" s="6"/>
      <c r="DQ4" s="9">
        <f t="shared" si="3"/>
        <v>0</v>
      </c>
      <c r="DR4" s="6"/>
      <c r="DS4" s="9">
        <f t="shared" si="4"/>
        <v>4.5662100456621002E-2</v>
      </c>
      <c r="DT4" s="9"/>
    </row>
    <row r="5" spans="1:124" hidden="1" x14ac:dyDescent="0.25">
      <c r="A5" s="4" t="s">
        <v>47</v>
      </c>
      <c r="B5" s="4" t="s">
        <v>48</v>
      </c>
      <c r="C5" s="4" t="s">
        <v>49</v>
      </c>
      <c r="D5" s="4"/>
      <c r="E5" s="4"/>
      <c r="F5" s="4"/>
      <c r="G5" s="4"/>
      <c r="H5" s="4"/>
      <c r="I5" s="4"/>
      <c r="J5" s="4"/>
      <c r="K5" s="4"/>
      <c r="L5" s="4"/>
      <c r="M5" s="5"/>
      <c r="N5" s="5"/>
      <c r="O5" s="5"/>
      <c r="P5" s="4" t="s">
        <v>51</v>
      </c>
      <c r="Q5" s="6"/>
      <c r="R5" s="6"/>
      <c r="S5" s="7"/>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4">
        <v>1</v>
      </c>
      <c r="DL5" s="8">
        <f t="shared" si="0"/>
        <v>0</v>
      </c>
      <c r="DM5" s="9"/>
      <c r="DN5" s="9">
        <f t="shared" ref="DN5:DN6" si="5">(DL5/DK5)</f>
        <v>0</v>
      </c>
      <c r="DO5" s="6"/>
      <c r="DP5" s="9">
        <f t="shared" ref="DP5:DP6" si="6">AVERAGE(DN$5:DN$6)</f>
        <v>0</v>
      </c>
      <c r="DQ5" s="9"/>
      <c r="DR5" s="9">
        <f t="shared" ref="DR5:DR6" si="7">AVERAGE(DN$3:DN$34)</f>
        <v>0</v>
      </c>
      <c r="DS5" s="9"/>
      <c r="DT5" s="9">
        <f t="shared" ref="DT5:DT6" si="8">AVERAGE(DN$3:DN$435)</f>
        <v>2.336448598130841E-2</v>
      </c>
    </row>
    <row r="6" spans="1:124" hidden="1" x14ac:dyDescent="0.25">
      <c r="A6" s="4" t="s">
        <v>47</v>
      </c>
      <c r="B6" s="4" t="s">
        <v>48</v>
      </c>
      <c r="C6" s="4" t="s">
        <v>49</v>
      </c>
      <c r="D6" s="4"/>
      <c r="E6" s="4"/>
      <c r="F6" s="4"/>
      <c r="G6" s="4"/>
      <c r="H6" s="4"/>
      <c r="I6" s="4"/>
      <c r="J6" s="4"/>
      <c r="K6" s="4"/>
      <c r="L6" s="4"/>
      <c r="M6" s="5"/>
      <c r="N6" s="5"/>
      <c r="O6" s="5"/>
      <c r="P6" s="4" t="s">
        <v>51</v>
      </c>
      <c r="Q6" s="6"/>
      <c r="R6" s="6"/>
      <c r="S6" s="7"/>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4">
        <v>1</v>
      </c>
      <c r="DL6" s="8">
        <f t="shared" si="0"/>
        <v>0</v>
      </c>
      <c r="DM6" s="9"/>
      <c r="DN6" s="9">
        <f t="shared" si="5"/>
        <v>0</v>
      </c>
      <c r="DO6" s="6"/>
      <c r="DP6" s="9">
        <f t="shared" si="6"/>
        <v>0</v>
      </c>
      <c r="DQ6" s="9"/>
      <c r="DR6" s="9">
        <f t="shared" si="7"/>
        <v>0</v>
      </c>
      <c r="DS6" s="9"/>
      <c r="DT6" s="9">
        <f t="shared" si="8"/>
        <v>2.336448598130841E-2</v>
      </c>
    </row>
    <row r="7" spans="1:124" hidden="1" x14ac:dyDescent="0.25">
      <c r="A7" s="4" t="s">
        <v>47</v>
      </c>
      <c r="B7" s="4" t="s">
        <v>48</v>
      </c>
      <c r="C7" s="4" t="s">
        <v>52</v>
      </c>
      <c r="D7" s="4"/>
      <c r="E7" s="4"/>
      <c r="F7" s="4"/>
      <c r="G7" s="4"/>
      <c r="H7" s="4"/>
      <c r="I7" s="4"/>
      <c r="J7" s="4"/>
      <c r="K7" s="4"/>
      <c r="L7" s="4"/>
      <c r="M7" s="5"/>
      <c r="N7" s="5"/>
      <c r="O7" s="5"/>
      <c r="P7" s="4" t="s">
        <v>50</v>
      </c>
      <c r="Q7" s="6"/>
      <c r="R7" s="6"/>
      <c r="S7" s="7"/>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4">
        <v>1</v>
      </c>
      <c r="DL7" s="8">
        <f t="shared" si="0"/>
        <v>0</v>
      </c>
      <c r="DM7" s="9">
        <f t="shared" ref="DM7:DM8" si="9">DL7/DK7</f>
        <v>0</v>
      </c>
      <c r="DN7" s="9"/>
      <c r="DO7" s="9">
        <f t="shared" ref="DO7:DO8" si="10">AVERAGE(DM$7:DM$8)</f>
        <v>0</v>
      </c>
      <c r="DP7" s="6"/>
      <c r="DQ7" s="9">
        <f t="shared" ref="DQ7:DQ8" si="11">AVERAGE(DM$3:DM$34)</f>
        <v>0</v>
      </c>
      <c r="DR7" s="9"/>
      <c r="DS7" s="9">
        <f t="shared" ref="DS7:DS8" si="12">AVERAGE(DM$3:DM$435)</f>
        <v>4.5662100456621002E-2</v>
      </c>
      <c r="DT7" s="9"/>
    </row>
    <row r="8" spans="1:124" hidden="1" x14ac:dyDescent="0.25">
      <c r="A8" s="4" t="s">
        <v>47</v>
      </c>
      <c r="B8" s="4" t="s">
        <v>48</v>
      </c>
      <c r="C8" s="4" t="s">
        <v>52</v>
      </c>
      <c r="D8" s="4"/>
      <c r="E8" s="4"/>
      <c r="F8" s="4"/>
      <c r="G8" s="4"/>
      <c r="H8" s="4"/>
      <c r="I8" s="4"/>
      <c r="J8" s="4"/>
      <c r="K8" s="4"/>
      <c r="L8" s="4"/>
      <c r="M8" s="5"/>
      <c r="N8" s="5"/>
      <c r="O8" s="5"/>
      <c r="P8" s="4" t="s">
        <v>50</v>
      </c>
      <c r="Q8" s="6"/>
      <c r="R8" s="6"/>
      <c r="S8" s="7"/>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4">
        <v>1</v>
      </c>
      <c r="DL8" s="8">
        <f t="shared" si="0"/>
        <v>0</v>
      </c>
      <c r="DM8" s="9">
        <f t="shared" si="9"/>
        <v>0</v>
      </c>
      <c r="DN8" s="9"/>
      <c r="DO8" s="9">
        <f t="shared" si="10"/>
        <v>0</v>
      </c>
      <c r="DP8" s="6"/>
      <c r="DQ8" s="9">
        <f t="shared" si="11"/>
        <v>0</v>
      </c>
      <c r="DR8" s="9"/>
      <c r="DS8" s="9">
        <f t="shared" si="12"/>
        <v>4.5662100456621002E-2</v>
      </c>
      <c r="DT8" s="9"/>
    </row>
    <row r="9" spans="1:124" hidden="1" x14ac:dyDescent="0.25">
      <c r="A9" s="4" t="s">
        <v>47</v>
      </c>
      <c r="B9" s="4" t="s">
        <v>48</v>
      </c>
      <c r="C9" s="4" t="s">
        <v>52</v>
      </c>
      <c r="D9" s="4"/>
      <c r="E9" s="4"/>
      <c r="F9" s="4"/>
      <c r="G9" s="4"/>
      <c r="H9" s="4"/>
      <c r="I9" s="4"/>
      <c r="J9" s="4"/>
      <c r="K9" s="4"/>
      <c r="L9" s="4"/>
      <c r="M9" s="5"/>
      <c r="N9" s="5"/>
      <c r="O9" s="5"/>
      <c r="P9" s="4" t="s">
        <v>51</v>
      </c>
      <c r="Q9" s="6"/>
      <c r="R9" s="6"/>
      <c r="S9" s="7"/>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4">
        <v>1</v>
      </c>
      <c r="DL9" s="8">
        <f t="shared" si="0"/>
        <v>0</v>
      </c>
      <c r="DM9" s="9"/>
      <c r="DN9" s="9">
        <f t="shared" ref="DN9:DN10" si="13">(DL9/DK9)</f>
        <v>0</v>
      </c>
      <c r="DO9" s="6"/>
      <c r="DP9" s="9">
        <f t="shared" ref="DP9:DP10" si="14">AVERAGE(DN$9:DN$10)</f>
        <v>0</v>
      </c>
      <c r="DQ9" s="9"/>
      <c r="DR9" s="9">
        <f t="shared" ref="DR9:DR10" si="15">AVERAGE(DN$3:DN$34)</f>
        <v>0</v>
      </c>
      <c r="DS9" s="9"/>
      <c r="DT9" s="9">
        <f t="shared" ref="DT9:DT10" si="16">AVERAGE(DN$3:DN$435)</f>
        <v>2.336448598130841E-2</v>
      </c>
    </row>
    <row r="10" spans="1:124" hidden="1" x14ac:dyDescent="0.25">
      <c r="A10" s="4" t="s">
        <v>47</v>
      </c>
      <c r="B10" s="4" t="s">
        <v>48</v>
      </c>
      <c r="C10" s="4" t="s">
        <v>52</v>
      </c>
      <c r="D10" s="4"/>
      <c r="E10" s="4"/>
      <c r="F10" s="4"/>
      <c r="G10" s="4"/>
      <c r="H10" s="4"/>
      <c r="I10" s="4"/>
      <c r="J10" s="4"/>
      <c r="K10" s="4"/>
      <c r="L10" s="4"/>
      <c r="M10" s="5"/>
      <c r="N10" s="5"/>
      <c r="O10" s="5"/>
      <c r="P10" s="4" t="s">
        <v>51</v>
      </c>
      <c r="Q10" s="6"/>
      <c r="R10" s="6"/>
      <c r="S10" s="7"/>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4">
        <v>1</v>
      </c>
      <c r="DL10" s="8">
        <f t="shared" si="0"/>
        <v>0</v>
      </c>
      <c r="DM10" s="9"/>
      <c r="DN10" s="9">
        <f t="shared" si="13"/>
        <v>0</v>
      </c>
      <c r="DO10" s="6"/>
      <c r="DP10" s="9">
        <f t="shared" si="14"/>
        <v>0</v>
      </c>
      <c r="DQ10" s="9"/>
      <c r="DR10" s="9">
        <f t="shared" si="15"/>
        <v>0</v>
      </c>
      <c r="DS10" s="9"/>
      <c r="DT10" s="9">
        <f t="shared" si="16"/>
        <v>2.336448598130841E-2</v>
      </c>
    </row>
    <row r="11" spans="1:124" hidden="1" x14ac:dyDescent="0.25">
      <c r="A11" s="4" t="s">
        <v>47</v>
      </c>
      <c r="B11" s="4" t="s">
        <v>48</v>
      </c>
      <c r="C11" s="4" t="s">
        <v>53</v>
      </c>
      <c r="D11" s="4"/>
      <c r="E11" s="4"/>
      <c r="F11" s="4"/>
      <c r="G11" s="4"/>
      <c r="H11" s="4"/>
      <c r="I11" s="4"/>
      <c r="J11" s="4"/>
      <c r="K11" s="4"/>
      <c r="L11" s="4"/>
      <c r="M11" s="5"/>
      <c r="N11" s="5"/>
      <c r="O11" s="5"/>
      <c r="P11" s="4" t="s">
        <v>50</v>
      </c>
      <c r="Q11" s="6"/>
      <c r="R11" s="6"/>
      <c r="S11" s="7"/>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4">
        <v>1</v>
      </c>
      <c r="DL11" s="8">
        <f t="shared" si="0"/>
        <v>0</v>
      </c>
      <c r="DM11" s="9">
        <f t="shared" ref="DM11:DM12" si="17">DL11/DK11</f>
        <v>0</v>
      </c>
      <c r="DN11" s="9"/>
      <c r="DO11" s="9">
        <f t="shared" ref="DO11:DO12" si="18">AVERAGE(DM$11:DM$12)</f>
        <v>0</v>
      </c>
      <c r="DP11" s="6"/>
      <c r="DQ11" s="9">
        <f t="shared" ref="DQ11:DQ12" si="19">AVERAGE(DM$3:DM$34)</f>
        <v>0</v>
      </c>
      <c r="DR11" s="9"/>
      <c r="DS11" s="9">
        <f t="shared" ref="DS11:DS12" si="20">AVERAGE(DM$3:DM$435)</f>
        <v>4.5662100456621002E-2</v>
      </c>
      <c r="DT11" s="9"/>
    </row>
    <row r="12" spans="1:124" hidden="1" x14ac:dyDescent="0.25">
      <c r="A12" s="4" t="s">
        <v>47</v>
      </c>
      <c r="B12" s="4" t="s">
        <v>48</v>
      </c>
      <c r="C12" s="4" t="s">
        <v>53</v>
      </c>
      <c r="D12" s="4"/>
      <c r="E12" s="4"/>
      <c r="F12" s="4"/>
      <c r="G12" s="4"/>
      <c r="H12" s="4"/>
      <c r="I12" s="4"/>
      <c r="J12" s="4"/>
      <c r="K12" s="4"/>
      <c r="L12" s="4"/>
      <c r="M12" s="5"/>
      <c r="N12" s="5"/>
      <c r="O12" s="5"/>
      <c r="P12" s="4" t="s">
        <v>50</v>
      </c>
      <c r="Q12" s="6"/>
      <c r="R12" s="6"/>
      <c r="S12" s="7"/>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4">
        <v>1</v>
      </c>
      <c r="DL12" s="8">
        <f t="shared" si="0"/>
        <v>0</v>
      </c>
      <c r="DM12" s="9">
        <f t="shared" si="17"/>
        <v>0</v>
      </c>
      <c r="DN12" s="9"/>
      <c r="DO12" s="9">
        <f t="shared" si="18"/>
        <v>0</v>
      </c>
      <c r="DP12" s="6"/>
      <c r="DQ12" s="9">
        <f t="shared" si="19"/>
        <v>0</v>
      </c>
      <c r="DR12" s="9"/>
      <c r="DS12" s="9">
        <f t="shared" si="20"/>
        <v>4.5662100456621002E-2</v>
      </c>
      <c r="DT12" s="9"/>
    </row>
    <row r="13" spans="1:124" hidden="1" x14ac:dyDescent="0.25">
      <c r="A13" s="4" t="s">
        <v>47</v>
      </c>
      <c r="B13" s="4" t="s">
        <v>48</v>
      </c>
      <c r="C13" s="4" t="s">
        <v>53</v>
      </c>
      <c r="D13" s="4"/>
      <c r="E13" s="4"/>
      <c r="F13" s="4"/>
      <c r="G13" s="4"/>
      <c r="H13" s="4"/>
      <c r="I13" s="4"/>
      <c r="J13" s="4"/>
      <c r="K13" s="4"/>
      <c r="L13" s="4"/>
      <c r="M13" s="5"/>
      <c r="N13" s="5"/>
      <c r="O13" s="5"/>
      <c r="P13" s="4" t="s">
        <v>51</v>
      </c>
      <c r="Q13" s="6"/>
      <c r="R13" s="6"/>
      <c r="S13" s="7"/>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4">
        <v>1</v>
      </c>
      <c r="DL13" s="8">
        <f t="shared" si="0"/>
        <v>0</v>
      </c>
      <c r="DM13" s="9"/>
      <c r="DN13" s="9">
        <f t="shared" ref="DN13:DN14" si="21">(DL13/DK13)</f>
        <v>0</v>
      </c>
      <c r="DO13" s="6"/>
      <c r="DP13" s="9">
        <f t="shared" ref="DP13:DP14" si="22">AVERAGE(DN$13:DN$14)</f>
        <v>0</v>
      </c>
      <c r="DQ13" s="9"/>
      <c r="DR13" s="9">
        <f t="shared" ref="DR13:DR14" si="23">AVERAGE(DN$3:DN$34)</f>
        <v>0</v>
      </c>
      <c r="DS13" s="9"/>
      <c r="DT13" s="9">
        <f t="shared" ref="DT13:DT14" si="24">AVERAGE(DN$3:DN$435)</f>
        <v>2.336448598130841E-2</v>
      </c>
    </row>
    <row r="14" spans="1:124" hidden="1" x14ac:dyDescent="0.25">
      <c r="A14" s="4" t="s">
        <v>47</v>
      </c>
      <c r="B14" s="4" t="s">
        <v>48</v>
      </c>
      <c r="C14" s="4" t="s">
        <v>53</v>
      </c>
      <c r="D14" s="4"/>
      <c r="E14" s="4"/>
      <c r="F14" s="4"/>
      <c r="G14" s="4"/>
      <c r="H14" s="4"/>
      <c r="I14" s="4"/>
      <c r="J14" s="4"/>
      <c r="K14" s="4"/>
      <c r="L14" s="4"/>
      <c r="M14" s="5"/>
      <c r="N14" s="5"/>
      <c r="O14" s="5"/>
      <c r="P14" s="4" t="s">
        <v>51</v>
      </c>
      <c r="Q14" s="6"/>
      <c r="R14" s="6"/>
      <c r="S14" s="7"/>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4">
        <v>1</v>
      </c>
      <c r="DL14" s="8">
        <f t="shared" si="0"/>
        <v>0</v>
      </c>
      <c r="DM14" s="9"/>
      <c r="DN14" s="9">
        <f t="shared" si="21"/>
        <v>0</v>
      </c>
      <c r="DO14" s="6"/>
      <c r="DP14" s="9">
        <f t="shared" si="22"/>
        <v>0</v>
      </c>
      <c r="DQ14" s="9"/>
      <c r="DR14" s="9">
        <f t="shared" si="23"/>
        <v>0</v>
      </c>
      <c r="DS14" s="9"/>
      <c r="DT14" s="9">
        <f t="shared" si="24"/>
        <v>2.336448598130841E-2</v>
      </c>
    </row>
    <row r="15" spans="1:124" hidden="1" x14ac:dyDescent="0.25">
      <c r="A15" s="4" t="s">
        <v>47</v>
      </c>
      <c r="B15" s="4" t="s">
        <v>48</v>
      </c>
      <c r="C15" s="4" t="s">
        <v>54</v>
      </c>
      <c r="D15" s="4"/>
      <c r="E15" s="4"/>
      <c r="F15" s="4"/>
      <c r="G15" s="4"/>
      <c r="H15" s="4"/>
      <c r="I15" s="4"/>
      <c r="J15" s="4"/>
      <c r="K15" s="4"/>
      <c r="L15" s="4"/>
      <c r="M15" s="5"/>
      <c r="N15" s="5"/>
      <c r="O15" s="5"/>
      <c r="P15" s="4" t="s">
        <v>50</v>
      </c>
      <c r="Q15" s="6"/>
      <c r="R15" s="6"/>
      <c r="S15" s="7"/>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4">
        <v>1</v>
      </c>
      <c r="DL15" s="8">
        <f t="shared" si="0"/>
        <v>0</v>
      </c>
      <c r="DM15" s="9">
        <f t="shared" ref="DM15:DM16" si="25">DL15/DK15</f>
        <v>0</v>
      </c>
      <c r="DN15" s="9"/>
      <c r="DO15" s="9">
        <f t="shared" ref="DO15:DO16" si="26">AVERAGE(DM$15:DM$16)</f>
        <v>0</v>
      </c>
      <c r="DP15" s="6"/>
      <c r="DQ15" s="9">
        <f t="shared" ref="DQ15:DQ16" si="27">AVERAGE(DM$3:DM$34)</f>
        <v>0</v>
      </c>
      <c r="DR15" s="9"/>
      <c r="DS15" s="9">
        <f t="shared" ref="DS15:DS16" si="28">AVERAGE(DM$3:DM$435)</f>
        <v>4.5662100456621002E-2</v>
      </c>
      <c r="DT15" s="9"/>
    </row>
    <row r="16" spans="1:124" hidden="1" x14ac:dyDescent="0.25">
      <c r="A16" s="4" t="s">
        <v>47</v>
      </c>
      <c r="B16" s="4" t="s">
        <v>48</v>
      </c>
      <c r="C16" s="4" t="s">
        <v>54</v>
      </c>
      <c r="D16" s="4"/>
      <c r="E16" s="4"/>
      <c r="F16" s="4"/>
      <c r="G16" s="4"/>
      <c r="H16" s="4"/>
      <c r="I16" s="4"/>
      <c r="J16" s="4"/>
      <c r="K16" s="4"/>
      <c r="L16" s="4"/>
      <c r="M16" s="5"/>
      <c r="N16" s="5"/>
      <c r="O16" s="5"/>
      <c r="P16" s="4" t="s">
        <v>50</v>
      </c>
      <c r="Q16" s="6"/>
      <c r="R16" s="6"/>
      <c r="S16" s="7"/>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4">
        <v>1</v>
      </c>
      <c r="DL16" s="8">
        <f t="shared" si="0"/>
        <v>0</v>
      </c>
      <c r="DM16" s="9">
        <f t="shared" si="25"/>
        <v>0</v>
      </c>
      <c r="DN16" s="9"/>
      <c r="DO16" s="9">
        <f t="shared" si="26"/>
        <v>0</v>
      </c>
      <c r="DP16" s="6"/>
      <c r="DQ16" s="9">
        <f t="shared" si="27"/>
        <v>0</v>
      </c>
      <c r="DR16" s="9"/>
      <c r="DS16" s="9">
        <f t="shared" si="28"/>
        <v>4.5662100456621002E-2</v>
      </c>
      <c r="DT16" s="9"/>
    </row>
    <row r="17" spans="1:124" hidden="1" x14ac:dyDescent="0.25">
      <c r="A17" s="4" t="s">
        <v>47</v>
      </c>
      <c r="B17" s="4" t="s">
        <v>48</v>
      </c>
      <c r="C17" s="4" t="s">
        <v>54</v>
      </c>
      <c r="D17" s="4"/>
      <c r="E17" s="4"/>
      <c r="F17" s="4"/>
      <c r="G17" s="4"/>
      <c r="H17" s="4"/>
      <c r="I17" s="4"/>
      <c r="J17" s="4"/>
      <c r="K17" s="4"/>
      <c r="L17" s="4"/>
      <c r="M17" s="5"/>
      <c r="N17" s="5"/>
      <c r="O17" s="5"/>
      <c r="P17" s="4" t="s">
        <v>51</v>
      </c>
      <c r="Q17" s="6"/>
      <c r="R17" s="6"/>
      <c r="S17" s="7"/>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4">
        <v>1</v>
      </c>
      <c r="DL17" s="8">
        <f t="shared" si="0"/>
        <v>0</v>
      </c>
      <c r="DM17" s="9"/>
      <c r="DN17" s="9">
        <f t="shared" ref="DN17:DN18" si="29">(DL17/DK17)</f>
        <v>0</v>
      </c>
      <c r="DO17" s="6"/>
      <c r="DP17" s="9">
        <f t="shared" ref="DP17:DP18" si="30">AVERAGE(DN$17:DN$18)</f>
        <v>0</v>
      </c>
      <c r="DQ17" s="9"/>
      <c r="DR17" s="9">
        <f t="shared" ref="DR17:DR18" si="31">AVERAGE(DN$3:DN$34)</f>
        <v>0</v>
      </c>
      <c r="DS17" s="9"/>
      <c r="DT17" s="9">
        <f t="shared" ref="DT17:DT18" si="32">AVERAGE(DN$3:DN$435)</f>
        <v>2.336448598130841E-2</v>
      </c>
    </row>
    <row r="18" spans="1:124" hidden="1" x14ac:dyDescent="0.25">
      <c r="A18" s="4" t="s">
        <v>47</v>
      </c>
      <c r="B18" s="4" t="s">
        <v>48</v>
      </c>
      <c r="C18" s="4" t="s">
        <v>54</v>
      </c>
      <c r="D18" s="4"/>
      <c r="E18" s="4"/>
      <c r="F18" s="4"/>
      <c r="G18" s="4"/>
      <c r="H18" s="4"/>
      <c r="I18" s="4"/>
      <c r="J18" s="4"/>
      <c r="K18" s="4"/>
      <c r="L18" s="4"/>
      <c r="M18" s="5"/>
      <c r="N18" s="5"/>
      <c r="O18" s="5"/>
      <c r="P18" s="4" t="s">
        <v>51</v>
      </c>
      <c r="Q18" s="6"/>
      <c r="R18" s="6"/>
      <c r="S18" s="7"/>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4">
        <v>1</v>
      </c>
      <c r="DL18" s="8">
        <f t="shared" si="0"/>
        <v>0</v>
      </c>
      <c r="DM18" s="9"/>
      <c r="DN18" s="9">
        <f t="shared" si="29"/>
        <v>0</v>
      </c>
      <c r="DO18" s="6"/>
      <c r="DP18" s="9">
        <f t="shared" si="30"/>
        <v>0</v>
      </c>
      <c r="DQ18" s="9"/>
      <c r="DR18" s="9">
        <f t="shared" si="31"/>
        <v>0</v>
      </c>
      <c r="DS18" s="9"/>
      <c r="DT18" s="9">
        <f t="shared" si="32"/>
        <v>2.336448598130841E-2</v>
      </c>
    </row>
    <row r="19" spans="1:124" hidden="1" x14ac:dyDescent="0.25">
      <c r="A19" s="4" t="s">
        <v>47</v>
      </c>
      <c r="B19" s="4" t="s">
        <v>48</v>
      </c>
      <c r="C19" s="4" t="s">
        <v>55</v>
      </c>
      <c r="D19" s="4"/>
      <c r="E19" s="4"/>
      <c r="F19" s="4"/>
      <c r="G19" s="4"/>
      <c r="H19" s="4"/>
      <c r="I19" s="4"/>
      <c r="J19" s="4"/>
      <c r="K19" s="4"/>
      <c r="L19" s="4"/>
      <c r="M19" s="5"/>
      <c r="N19" s="5"/>
      <c r="O19" s="5"/>
      <c r="P19" s="4" t="s">
        <v>50</v>
      </c>
      <c r="Q19" s="6"/>
      <c r="R19" s="6"/>
      <c r="S19" s="7"/>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4">
        <v>1</v>
      </c>
      <c r="DL19" s="8">
        <f t="shared" si="0"/>
        <v>0</v>
      </c>
      <c r="DM19" s="9">
        <f t="shared" ref="DM19:DM20" si="33">DL19/DK19</f>
        <v>0</v>
      </c>
      <c r="DN19" s="9"/>
      <c r="DO19" s="9">
        <f t="shared" ref="DO19:DO20" si="34">AVERAGE(DM$19:DM$20)</f>
        <v>0</v>
      </c>
      <c r="DP19" s="6"/>
      <c r="DQ19" s="9">
        <f t="shared" ref="DQ19:DQ20" si="35">AVERAGE(DM$3:DM$34)</f>
        <v>0</v>
      </c>
      <c r="DR19" s="9"/>
      <c r="DS19" s="9">
        <f t="shared" ref="DS19:DS20" si="36">AVERAGE(DM$3:DM$435)</f>
        <v>4.5662100456621002E-2</v>
      </c>
      <c r="DT19" s="9"/>
    </row>
    <row r="20" spans="1:124" hidden="1" x14ac:dyDescent="0.25">
      <c r="A20" s="4" t="s">
        <v>47</v>
      </c>
      <c r="B20" s="4" t="s">
        <v>48</v>
      </c>
      <c r="C20" s="4" t="s">
        <v>55</v>
      </c>
      <c r="D20" s="4"/>
      <c r="E20" s="4"/>
      <c r="F20" s="4"/>
      <c r="G20" s="4"/>
      <c r="H20" s="4"/>
      <c r="I20" s="4"/>
      <c r="J20" s="4"/>
      <c r="K20" s="4"/>
      <c r="L20" s="4"/>
      <c r="M20" s="5"/>
      <c r="N20" s="5"/>
      <c r="O20" s="5"/>
      <c r="P20" s="4" t="s">
        <v>50</v>
      </c>
      <c r="Q20" s="6"/>
      <c r="R20" s="6"/>
      <c r="S20" s="7"/>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4">
        <v>1</v>
      </c>
      <c r="DL20" s="8">
        <f t="shared" si="0"/>
        <v>0</v>
      </c>
      <c r="DM20" s="9">
        <f t="shared" si="33"/>
        <v>0</v>
      </c>
      <c r="DN20" s="9"/>
      <c r="DO20" s="9">
        <f t="shared" si="34"/>
        <v>0</v>
      </c>
      <c r="DP20" s="6"/>
      <c r="DQ20" s="9">
        <f t="shared" si="35"/>
        <v>0</v>
      </c>
      <c r="DR20" s="9"/>
      <c r="DS20" s="9">
        <f t="shared" si="36"/>
        <v>4.5662100456621002E-2</v>
      </c>
      <c r="DT20" s="9"/>
    </row>
    <row r="21" spans="1:124" ht="15.75" hidden="1" customHeight="1" x14ac:dyDescent="0.25">
      <c r="A21" s="4" t="s">
        <v>47</v>
      </c>
      <c r="B21" s="4" t="s">
        <v>48</v>
      </c>
      <c r="C21" s="4" t="s">
        <v>55</v>
      </c>
      <c r="D21" s="4"/>
      <c r="E21" s="4"/>
      <c r="F21" s="4"/>
      <c r="G21" s="4"/>
      <c r="H21" s="4"/>
      <c r="I21" s="4"/>
      <c r="J21" s="4"/>
      <c r="K21" s="4"/>
      <c r="L21" s="4"/>
      <c r="M21" s="5"/>
      <c r="N21" s="5"/>
      <c r="O21" s="5"/>
      <c r="P21" s="4" t="s">
        <v>51</v>
      </c>
      <c r="Q21" s="6"/>
      <c r="R21" s="6"/>
      <c r="S21" s="7"/>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4">
        <v>1</v>
      </c>
      <c r="DL21" s="8">
        <f t="shared" si="0"/>
        <v>0</v>
      </c>
      <c r="DM21" s="9"/>
      <c r="DN21" s="9">
        <f t="shared" ref="DN21:DN22" si="37">(DL21/DK21)</f>
        <v>0</v>
      </c>
      <c r="DO21" s="6"/>
      <c r="DP21" s="9">
        <f t="shared" ref="DP21:DP22" si="38">AVERAGE(DN$21:DN$22)</f>
        <v>0</v>
      </c>
      <c r="DQ21" s="9"/>
      <c r="DR21" s="9">
        <f t="shared" ref="DR21:DR22" si="39">AVERAGE(DN$3:DN$34)</f>
        <v>0</v>
      </c>
      <c r="DS21" s="9"/>
      <c r="DT21" s="9">
        <f t="shared" ref="DT21:DT22" si="40">AVERAGE(DN$3:DN$435)</f>
        <v>2.336448598130841E-2</v>
      </c>
    </row>
    <row r="22" spans="1:124" ht="15.75" hidden="1" customHeight="1" x14ac:dyDescent="0.25">
      <c r="A22" s="4" t="s">
        <v>47</v>
      </c>
      <c r="B22" s="4" t="s">
        <v>48</v>
      </c>
      <c r="C22" s="4" t="s">
        <v>55</v>
      </c>
      <c r="D22" s="4"/>
      <c r="E22" s="4"/>
      <c r="F22" s="4"/>
      <c r="G22" s="4"/>
      <c r="H22" s="4"/>
      <c r="I22" s="4"/>
      <c r="J22" s="4"/>
      <c r="K22" s="4"/>
      <c r="L22" s="4"/>
      <c r="M22" s="5"/>
      <c r="N22" s="5"/>
      <c r="O22" s="5"/>
      <c r="P22" s="4" t="s">
        <v>51</v>
      </c>
      <c r="Q22" s="6"/>
      <c r="R22" s="6"/>
      <c r="S22" s="7"/>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4">
        <v>1</v>
      </c>
      <c r="DL22" s="8">
        <f t="shared" si="0"/>
        <v>0</v>
      </c>
      <c r="DM22" s="9"/>
      <c r="DN22" s="9">
        <f t="shared" si="37"/>
        <v>0</v>
      </c>
      <c r="DO22" s="6"/>
      <c r="DP22" s="9">
        <f t="shared" si="38"/>
        <v>0</v>
      </c>
      <c r="DQ22" s="9"/>
      <c r="DR22" s="9">
        <f t="shared" si="39"/>
        <v>0</v>
      </c>
      <c r="DS22" s="9"/>
      <c r="DT22" s="9">
        <f t="shared" si="40"/>
        <v>2.336448598130841E-2</v>
      </c>
    </row>
    <row r="23" spans="1:124" ht="15.75" hidden="1" customHeight="1" x14ac:dyDescent="0.25">
      <c r="A23" s="4" t="s">
        <v>47</v>
      </c>
      <c r="B23" s="4" t="s">
        <v>48</v>
      </c>
      <c r="C23" s="4" t="s">
        <v>56</v>
      </c>
      <c r="D23" s="4"/>
      <c r="E23" s="4"/>
      <c r="F23" s="4"/>
      <c r="G23" s="4"/>
      <c r="H23" s="4"/>
      <c r="I23" s="4"/>
      <c r="J23" s="4"/>
      <c r="K23" s="4"/>
      <c r="L23" s="4"/>
      <c r="M23" s="5"/>
      <c r="N23" s="5"/>
      <c r="O23" s="5"/>
      <c r="P23" s="4" t="s">
        <v>50</v>
      </c>
      <c r="Q23" s="6"/>
      <c r="R23" s="6"/>
      <c r="S23" s="7"/>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4">
        <v>1</v>
      </c>
      <c r="DL23" s="8">
        <f t="shared" si="0"/>
        <v>0</v>
      </c>
      <c r="DM23" s="9">
        <f t="shared" ref="DM23:DM24" si="41">DL23/DK23</f>
        <v>0</v>
      </c>
      <c r="DN23" s="9"/>
      <c r="DO23" s="9">
        <f t="shared" ref="DO23:DO24" si="42">AVERAGE(DM$23:DM$24)</f>
        <v>0</v>
      </c>
      <c r="DP23" s="6"/>
      <c r="DQ23" s="9">
        <f t="shared" ref="DQ23:DQ24" si="43">AVERAGE(DM$3:DM$34)</f>
        <v>0</v>
      </c>
      <c r="DR23" s="9"/>
      <c r="DS23" s="9">
        <f t="shared" ref="DS23:DS24" si="44">AVERAGE(DM$3:DM$435)</f>
        <v>4.5662100456621002E-2</v>
      </c>
      <c r="DT23" s="9"/>
    </row>
    <row r="24" spans="1:124" ht="15.75" hidden="1" customHeight="1" x14ac:dyDescent="0.25">
      <c r="A24" s="4" t="s">
        <v>47</v>
      </c>
      <c r="B24" s="4" t="s">
        <v>48</v>
      </c>
      <c r="C24" s="4" t="s">
        <v>56</v>
      </c>
      <c r="D24" s="4"/>
      <c r="E24" s="4"/>
      <c r="F24" s="4"/>
      <c r="G24" s="4"/>
      <c r="H24" s="4"/>
      <c r="I24" s="4"/>
      <c r="J24" s="4"/>
      <c r="K24" s="4"/>
      <c r="L24" s="4"/>
      <c r="M24" s="5"/>
      <c r="N24" s="5"/>
      <c r="O24" s="5"/>
      <c r="P24" s="4" t="s">
        <v>50</v>
      </c>
      <c r="Q24" s="6"/>
      <c r="R24" s="6"/>
      <c r="S24" s="7"/>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4">
        <v>1</v>
      </c>
      <c r="DL24" s="8">
        <f t="shared" si="0"/>
        <v>0</v>
      </c>
      <c r="DM24" s="9">
        <f t="shared" si="41"/>
        <v>0</v>
      </c>
      <c r="DN24" s="9"/>
      <c r="DO24" s="9">
        <f t="shared" si="42"/>
        <v>0</v>
      </c>
      <c r="DP24" s="6"/>
      <c r="DQ24" s="9">
        <f t="shared" si="43"/>
        <v>0</v>
      </c>
      <c r="DR24" s="9"/>
      <c r="DS24" s="9">
        <f t="shared" si="44"/>
        <v>4.5662100456621002E-2</v>
      </c>
      <c r="DT24" s="9"/>
    </row>
    <row r="25" spans="1:124" ht="15.75" hidden="1" customHeight="1" x14ac:dyDescent="0.25">
      <c r="A25" s="4" t="s">
        <v>47</v>
      </c>
      <c r="B25" s="4" t="s">
        <v>48</v>
      </c>
      <c r="C25" s="4" t="s">
        <v>56</v>
      </c>
      <c r="D25" s="4"/>
      <c r="E25" s="4"/>
      <c r="F25" s="4"/>
      <c r="G25" s="4"/>
      <c r="H25" s="4"/>
      <c r="I25" s="4"/>
      <c r="J25" s="4"/>
      <c r="K25" s="4"/>
      <c r="L25" s="4"/>
      <c r="M25" s="5"/>
      <c r="N25" s="5"/>
      <c r="O25" s="5"/>
      <c r="P25" s="4" t="s">
        <v>51</v>
      </c>
      <c r="Q25" s="6"/>
      <c r="R25" s="6"/>
      <c r="S25" s="7"/>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4">
        <v>1</v>
      </c>
      <c r="DL25" s="8">
        <f t="shared" si="0"/>
        <v>0</v>
      </c>
      <c r="DM25" s="9"/>
      <c r="DN25" s="9">
        <f t="shared" ref="DN25:DN26" si="45">(DL25/DK25)</f>
        <v>0</v>
      </c>
      <c r="DO25" s="6"/>
      <c r="DP25" s="9">
        <f t="shared" ref="DP25:DP26" si="46">AVERAGE(DN$25:DN$26)</f>
        <v>0</v>
      </c>
      <c r="DQ25" s="9"/>
      <c r="DR25" s="9">
        <f t="shared" ref="DR25:DR26" si="47">AVERAGE(DN$3:DN$34)</f>
        <v>0</v>
      </c>
      <c r="DS25" s="9"/>
      <c r="DT25" s="9">
        <f t="shared" ref="DT25:DT26" si="48">AVERAGE(DN$3:DN$435)</f>
        <v>2.336448598130841E-2</v>
      </c>
    </row>
    <row r="26" spans="1:124" ht="15.75" hidden="1" customHeight="1" x14ac:dyDescent="0.25">
      <c r="A26" s="4" t="s">
        <v>47</v>
      </c>
      <c r="B26" s="4" t="s">
        <v>48</v>
      </c>
      <c r="C26" s="4" t="s">
        <v>56</v>
      </c>
      <c r="D26" s="4"/>
      <c r="E26" s="4"/>
      <c r="F26" s="4"/>
      <c r="G26" s="4"/>
      <c r="H26" s="4"/>
      <c r="I26" s="4"/>
      <c r="J26" s="4"/>
      <c r="K26" s="4"/>
      <c r="L26" s="4"/>
      <c r="M26" s="5"/>
      <c r="N26" s="5"/>
      <c r="O26" s="5"/>
      <c r="P26" s="4" t="s">
        <v>51</v>
      </c>
      <c r="Q26" s="6"/>
      <c r="R26" s="6"/>
      <c r="S26" s="7"/>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4">
        <v>1</v>
      </c>
      <c r="DL26" s="8">
        <f t="shared" si="0"/>
        <v>0</v>
      </c>
      <c r="DM26" s="9"/>
      <c r="DN26" s="9">
        <f t="shared" si="45"/>
        <v>0</v>
      </c>
      <c r="DO26" s="6"/>
      <c r="DP26" s="9">
        <f t="shared" si="46"/>
        <v>0</v>
      </c>
      <c r="DQ26" s="9"/>
      <c r="DR26" s="9">
        <f t="shared" si="47"/>
        <v>0</v>
      </c>
      <c r="DS26" s="9"/>
      <c r="DT26" s="9">
        <f t="shared" si="48"/>
        <v>2.336448598130841E-2</v>
      </c>
    </row>
    <row r="27" spans="1:124" ht="15.75" hidden="1" customHeight="1" x14ac:dyDescent="0.25">
      <c r="A27" s="4" t="s">
        <v>47</v>
      </c>
      <c r="B27" s="4" t="s">
        <v>48</v>
      </c>
      <c r="C27" s="4" t="s">
        <v>57</v>
      </c>
      <c r="D27" s="4"/>
      <c r="E27" s="4"/>
      <c r="F27" s="4"/>
      <c r="G27" s="4"/>
      <c r="H27" s="4"/>
      <c r="I27" s="4"/>
      <c r="J27" s="4"/>
      <c r="K27" s="4"/>
      <c r="L27" s="4"/>
      <c r="M27" s="5"/>
      <c r="N27" s="5"/>
      <c r="O27" s="5"/>
      <c r="P27" s="4" t="s">
        <v>50</v>
      </c>
      <c r="Q27" s="6"/>
      <c r="R27" s="6"/>
      <c r="S27" s="7"/>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4">
        <v>1</v>
      </c>
      <c r="DL27" s="8">
        <f t="shared" si="0"/>
        <v>0</v>
      </c>
      <c r="DM27" s="9">
        <f t="shared" ref="DM27:DM28" si="49">DL27/DK27</f>
        <v>0</v>
      </c>
      <c r="DN27" s="9"/>
      <c r="DO27" s="9">
        <f t="shared" ref="DO27:DO28" si="50">AVERAGE(DM$27:DM$28)</f>
        <v>0</v>
      </c>
      <c r="DP27" s="6"/>
      <c r="DQ27" s="9">
        <f t="shared" ref="DQ27:DQ28" si="51">AVERAGE(DM$3:DM$34)</f>
        <v>0</v>
      </c>
      <c r="DR27" s="9"/>
      <c r="DS27" s="9">
        <f t="shared" ref="DS27:DS28" si="52">AVERAGE(DM$3:DM$435)</f>
        <v>4.5662100456621002E-2</v>
      </c>
      <c r="DT27" s="9"/>
    </row>
    <row r="28" spans="1:124" ht="15.75" hidden="1" customHeight="1" x14ac:dyDescent="0.25">
      <c r="A28" s="4" t="s">
        <v>47</v>
      </c>
      <c r="B28" s="4" t="s">
        <v>48</v>
      </c>
      <c r="C28" s="4" t="s">
        <v>57</v>
      </c>
      <c r="D28" s="4"/>
      <c r="E28" s="4"/>
      <c r="F28" s="4"/>
      <c r="G28" s="4"/>
      <c r="H28" s="4"/>
      <c r="I28" s="4"/>
      <c r="J28" s="4"/>
      <c r="K28" s="4"/>
      <c r="L28" s="4"/>
      <c r="M28" s="5"/>
      <c r="N28" s="5"/>
      <c r="O28" s="5"/>
      <c r="P28" s="4" t="s">
        <v>50</v>
      </c>
      <c r="Q28" s="6"/>
      <c r="R28" s="6"/>
      <c r="S28" s="7"/>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4">
        <v>1</v>
      </c>
      <c r="DL28" s="8">
        <f t="shared" si="0"/>
        <v>0</v>
      </c>
      <c r="DM28" s="9">
        <f t="shared" si="49"/>
        <v>0</v>
      </c>
      <c r="DN28" s="9"/>
      <c r="DO28" s="9">
        <f t="shared" si="50"/>
        <v>0</v>
      </c>
      <c r="DP28" s="6"/>
      <c r="DQ28" s="9">
        <f t="shared" si="51"/>
        <v>0</v>
      </c>
      <c r="DR28" s="9"/>
      <c r="DS28" s="9">
        <f t="shared" si="52"/>
        <v>4.5662100456621002E-2</v>
      </c>
      <c r="DT28" s="9"/>
    </row>
    <row r="29" spans="1:124" ht="15.75" hidden="1" customHeight="1" x14ac:dyDescent="0.25">
      <c r="A29" s="4" t="s">
        <v>47</v>
      </c>
      <c r="B29" s="4" t="s">
        <v>48</v>
      </c>
      <c r="C29" s="4" t="s">
        <v>57</v>
      </c>
      <c r="D29" s="4"/>
      <c r="E29" s="4"/>
      <c r="F29" s="4"/>
      <c r="G29" s="4"/>
      <c r="H29" s="4"/>
      <c r="I29" s="4"/>
      <c r="J29" s="4"/>
      <c r="K29" s="4"/>
      <c r="L29" s="4"/>
      <c r="M29" s="5"/>
      <c r="N29" s="5"/>
      <c r="O29" s="5"/>
      <c r="P29" s="4" t="s">
        <v>51</v>
      </c>
      <c r="Q29" s="6"/>
      <c r="R29" s="6"/>
      <c r="S29" s="7"/>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4">
        <v>1</v>
      </c>
      <c r="DL29" s="8">
        <f t="shared" si="0"/>
        <v>0</v>
      </c>
      <c r="DM29" s="9"/>
      <c r="DN29" s="9">
        <f t="shared" ref="DN29:DN30" si="53">(DL29/DK29)</f>
        <v>0</v>
      </c>
      <c r="DO29" s="6"/>
      <c r="DP29" s="9">
        <f t="shared" ref="DP29:DP30" si="54">AVERAGE(DN$29:DN$30)</f>
        <v>0</v>
      </c>
      <c r="DQ29" s="9"/>
      <c r="DR29" s="9">
        <f t="shared" ref="DR29:DR30" si="55">AVERAGE(DN$3:DN$34)</f>
        <v>0</v>
      </c>
      <c r="DS29" s="9"/>
      <c r="DT29" s="9">
        <f t="shared" ref="DT29:DT30" si="56">AVERAGE(DN$3:DN$435)</f>
        <v>2.336448598130841E-2</v>
      </c>
    </row>
    <row r="30" spans="1:124" ht="15.75" hidden="1" customHeight="1" x14ac:dyDescent="0.25">
      <c r="A30" s="4" t="s">
        <v>47</v>
      </c>
      <c r="B30" s="4" t="s">
        <v>48</v>
      </c>
      <c r="C30" s="4" t="s">
        <v>57</v>
      </c>
      <c r="D30" s="4"/>
      <c r="E30" s="4"/>
      <c r="F30" s="4"/>
      <c r="G30" s="4"/>
      <c r="H30" s="4"/>
      <c r="I30" s="4"/>
      <c r="J30" s="4"/>
      <c r="K30" s="4"/>
      <c r="L30" s="4"/>
      <c r="M30" s="5"/>
      <c r="N30" s="5"/>
      <c r="O30" s="5"/>
      <c r="P30" s="4" t="s">
        <v>51</v>
      </c>
      <c r="Q30" s="6"/>
      <c r="R30" s="6"/>
      <c r="S30" s="7"/>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4">
        <v>1</v>
      </c>
      <c r="DL30" s="8">
        <f t="shared" si="0"/>
        <v>0</v>
      </c>
      <c r="DM30" s="9"/>
      <c r="DN30" s="9">
        <f t="shared" si="53"/>
        <v>0</v>
      </c>
      <c r="DO30" s="6"/>
      <c r="DP30" s="9">
        <f t="shared" si="54"/>
        <v>0</v>
      </c>
      <c r="DQ30" s="9"/>
      <c r="DR30" s="9">
        <f t="shared" si="55"/>
        <v>0</v>
      </c>
      <c r="DS30" s="9"/>
      <c r="DT30" s="9">
        <f t="shared" si="56"/>
        <v>2.336448598130841E-2</v>
      </c>
    </row>
    <row r="31" spans="1:124" ht="15.75" hidden="1" customHeight="1" x14ac:dyDescent="0.25">
      <c r="A31" s="4" t="s">
        <v>47</v>
      </c>
      <c r="B31" s="4" t="s">
        <v>48</v>
      </c>
      <c r="C31" s="4" t="s">
        <v>58</v>
      </c>
      <c r="D31" s="4"/>
      <c r="E31" s="4"/>
      <c r="F31" s="4"/>
      <c r="G31" s="4"/>
      <c r="H31" s="4"/>
      <c r="I31" s="4"/>
      <c r="J31" s="4"/>
      <c r="K31" s="4"/>
      <c r="L31" s="4"/>
      <c r="M31" s="5"/>
      <c r="N31" s="5"/>
      <c r="O31" s="5"/>
      <c r="P31" s="4" t="s">
        <v>50</v>
      </c>
      <c r="Q31" s="6"/>
      <c r="R31" s="6"/>
      <c r="S31" s="7"/>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4">
        <v>1</v>
      </c>
      <c r="DL31" s="8">
        <f t="shared" si="0"/>
        <v>0</v>
      </c>
      <c r="DM31" s="9">
        <f t="shared" ref="DM31:DM32" si="57">DL31/DK31</f>
        <v>0</v>
      </c>
      <c r="DN31" s="9"/>
      <c r="DO31" s="9">
        <f t="shared" ref="DO31:DO32" si="58">AVERAGE(DM$31:DM$32)</f>
        <v>0</v>
      </c>
      <c r="DP31" s="6"/>
      <c r="DQ31" s="9">
        <f t="shared" ref="DQ31:DQ32" si="59">AVERAGE(DM$3:DM$34)</f>
        <v>0</v>
      </c>
      <c r="DR31" s="9"/>
      <c r="DS31" s="9">
        <f t="shared" ref="DS31:DS32" si="60">AVERAGE(DM$3:DM$435)</f>
        <v>4.5662100456621002E-2</v>
      </c>
      <c r="DT31" s="9"/>
    </row>
    <row r="32" spans="1:124" ht="15.75" hidden="1" customHeight="1" x14ac:dyDescent="0.25">
      <c r="A32" s="4" t="s">
        <v>47</v>
      </c>
      <c r="B32" s="4" t="s">
        <v>48</v>
      </c>
      <c r="C32" s="4" t="s">
        <v>58</v>
      </c>
      <c r="D32" s="4"/>
      <c r="E32" s="4"/>
      <c r="F32" s="4"/>
      <c r="G32" s="4"/>
      <c r="H32" s="4"/>
      <c r="I32" s="4"/>
      <c r="J32" s="4"/>
      <c r="K32" s="4"/>
      <c r="L32" s="4"/>
      <c r="M32" s="5"/>
      <c r="N32" s="5"/>
      <c r="O32" s="5"/>
      <c r="P32" s="4" t="s">
        <v>50</v>
      </c>
      <c r="Q32" s="6"/>
      <c r="R32" s="6"/>
      <c r="S32" s="7"/>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4">
        <v>1</v>
      </c>
      <c r="DL32" s="8">
        <f t="shared" si="0"/>
        <v>0</v>
      </c>
      <c r="DM32" s="9">
        <f t="shared" si="57"/>
        <v>0</v>
      </c>
      <c r="DN32" s="9"/>
      <c r="DO32" s="9">
        <f t="shared" si="58"/>
        <v>0</v>
      </c>
      <c r="DP32" s="6"/>
      <c r="DQ32" s="9">
        <f t="shared" si="59"/>
        <v>0</v>
      </c>
      <c r="DR32" s="9"/>
      <c r="DS32" s="9">
        <f t="shared" si="60"/>
        <v>4.5662100456621002E-2</v>
      </c>
      <c r="DT32" s="9"/>
    </row>
    <row r="33" spans="1:124" ht="15.75" hidden="1" customHeight="1" x14ac:dyDescent="0.25">
      <c r="A33" s="4" t="s">
        <v>47</v>
      </c>
      <c r="B33" s="4" t="s">
        <v>48</v>
      </c>
      <c r="C33" s="4" t="s">
        <v>58</v>
      </c>
      <c r="D33" s="4"/>
      <c r="E33" s="4"/>
      <c r="F33" s="4"/>
      <c r="G33" s="4"/>
      <c r="H33" s="4"/>
      <c r="I33" s="4"/>
      <c r="J33" s="4"/>
      <c r="K33" s="4"/>
      <c r="L33" s="4"/>
      <c r="M33" s="5"/>
      <c r="N33" s="5"/>
      <c r="O33" s="5"/>
      <c r="P33" s="4" t="s">
        <v>51</v>
      </c>
      <c r="Q33" s="6"/>
      <c r="R33" s="6"/>
      <c r="S33" s="7"/>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4">
        <v>1</v>
      </c>
      <c r="DL33" s="8">
        <f t="shared" si="0"/>
        <v>0</v>
      </c>
      <c r="DM33" s="9"/>
      <c r="DN33" s="9">
        <f t="shared" ref="DN33:DN34" si="61">(DL33/DK33)</f>
        <v>0</v>
      </c>
      <c r="DO33" s="6"/>
      <c r="DP33" s="9">
        <f t="shared" ref="DP33:DP34" si="62">AVERAGE(DN$33:DN$34)</f>
        <v>0</v>
      </c>
      <c r="DQ33" s="9"/>
      <c r="DR33" s="9">
        <f t="shared" ref="DR33:DR34" si="63">AVERAGE(DN$3:DN$34)</f>
        <v>0</v>
      </c>
      <c r="DS33" s="9"/>
      <c r="DT33" s="9">
        <f t="shared" ref="DT33:DT34" si="64">AVERAGE(DN$3:DN$435)</f>
        <v>2.336448598130841E-2</v>
      </c>
    </row>
    <row r="34" spans="1:124" ht="15.75" hidden="1" customHeight="1" x14ac:dyDescent="0.25">
      <c r="A34" s="4" t="s">
        <v>47</v>
      </c>
      <c r="B34" s="4" t="s">
        <v>48</v>
      </c>
      <c r="C34" s="4" t="s">
        <v>58</v>
      </c>
      <c r="D34" s="4"/>
      <c r="E34" s="4"/>
      <c r="F34" s="4"/>
      <c r="G34" s="4"/>
      <c r="H34" s="4"/>
      <c r="I34" s="4"/>
      <c r="J34" s="4"/>
      <c r="K34" s="4"/>
      <c r="L34" s="4"/>
      <c r="M34" s="5"/>
      <c r="N34" s="5"/>
      <c r="O34" s="5"/>
      <c r="P34" s="4" t="s">
        <v>51</v>
      </c>
      <c r="Q34" s="6"/>
      <c r="R34" s="6"/>
      <c r="S34" s="7"/>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4">
        <v>1</v>
      </c>
      <c r="DL34" s="8">
        <f t="shared" si="0"/>
        <v>0</v>
      </c>
      <c r="DM34" s="9"/>
      <c r="DN34" s="9">
        <f t="shared" si="61"/>
        <v>0</v>
      </c>
      <c r="DO34" s="6"/>
      <c r="DP34" s="9">
        <f t="shared" si="62"/>
        <v>0</v>
      </c>
      <c r="DQ34" s="9"/>
      <c r="DR34" s="9">
        <f t="shared" si="63"/>
        <v>0</v>
      </c>
      <c r="DS34" s="9"/>
      <c r="DT34" s="9">
        <f t="shared" si="64"/>
        <v>2.336448598130841E-2</v>
      </c>
    </row>
    <row r="35" spans="1:124" ht="15.75" hidden="1" customHeight="1" x14ac:dyDescent="0.25">
      <c r="A35" s="10" t="s">
        <v>47</v>
      </c>
      <c r="B35" s="10" t="s">
        <v>59</v>
      </c>
      <c r="C35" s="10" t="s">
        <v>60</v>
      </c>
      <c r="D35" s="10"/>
      <c r="E35" s="10"/>
      <c r="F35" s="10"/>
      <c r="G35" s="10"/>
      <c r="H35" s="10"/>
      <c r="I35" s="10"/>
      <c r="J35" s="10"/>
      <c r="K35" s="10"/>
      <c r="L35" s="10"/>
      <c r="M35" s="11"/>
      <c r="N35" s="11"/>
      <c r="O35" s="11"/>
      <c r="P35" s="10" t="s">
        <v>50</v>
      </c>
      <c r="Q35" s="12"/>
      <c r="R35" s="12"/>
      <c r="S35" s="13"/>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0">
        <v>1</v>
      </c>
      <c r="DL35" s="14">
        <f t="shared" si="0"/>
        <v>0</v>
      </c>
      <c r="DM35" s="15">
        <f t="shared" ref="DM35:DM36" si="65">DL35/DK35</f>
        <v>0</v>
      </c>
      <c r="DN35" s="12"/>
      <c r="DO35" s="15">
        <f t="shared" ref="DO35:DO36" si="66">AVERAGE(DM$35:DM$36)</f>
        <v>0</v>
      </c>
      <c r="DP35" s="10"/>
      <c r="DQ35" s="15">
        <f t="shared" ref="DQ35:DQ36" si="67">AVERAGE(DM$35:DM$66)</f>
        <v>0</v>
      </c>
      <c r="DR35" s="12"/>
      <c r="DS35" s="9">
        <f t="shared" ref="DS35:DS36" si="68">AVERAGE(DM$3:DM$435)</f>
        <v>4.5662100456621002E-2</v>
      </c>
      <c r="DT35" s="9"/>
    </row>
    <row r="36" spans="1:124" ht="15.75" hidden="1" customHeight="1" x14ac:dyDescent="0.25">
      <c r="A36" s="10" t="s">
        <v>47</v>
      </c>
      <c r="B36" s="10" t="s">
        <v>59</v>
      </c>
      <c r="C36" s="10" t="s">
        <v>60</v>
      </c>
      <c r="D36" s="10"/>
      <c r="E36" s="10"/>
      <c r="F36" s="10"/>
      <c r="G36" s="10"/>
      <c r="H36" s="10"/>
      <c r="I36" s="10"/>
      <c r="J36" s="10"/>
      <c r="K36" s="10"/>
      <c r="L36" s="10"/>
      <c r="M36" s="11"/>
      <c r="N36" s="11"/>
      <c r="O36" s="11"/>
      <c r="P36" s="10" t="s">
        <v>50</v>
      </c>
      <c r="Q36" s="12"/>
      <c r="R36" s="12"/>
      <c r="S36" s="13"/>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0">
        <v>1</v>
      </c>
      <c r="DL36" s="14">
        <f t="shared" si="0"/>
        <v>0</v>
      </c>
      <c r="DM36" s="15">
        <f t="shared" si="65"/>
        <v>0</v>
      </c>
      <c r="DN36" s="12"/>
      <c r="DO36" s="15">
        <f t="shared" si="66"/>
        <v>0</v>
      </c>
      <c r="DP36" s="10"/>
      <c r="DQ36" s="15">
        <f t="shared" si="67"/>
        <v>0</v>
      </c>
      <c r="DR36" s="12"/>
      <c r="DS36" s="9">
        <f t="shared" si="68"/>
        <v>4.5662100456621002E-2</v>
      </c>
      <c r="DT36" s="9"/>
    </row>
    <row r="37" spans="1:124" ht="15.75" hidden="1" customHeight="1" x14ac:dyDescent="0.25">
      <c r="A37" s="10" t="s">
        <v>47</v>
      </c>
      <c r="B37" s="10" t="s">
        <v>59</v>
      </c>
      <c r="C37" s="10" t="s">
        <v>60</v>
      </c>
      <c r="D37" s="10"/>
      <c r="E37" s="10"/>
      <c r="F37" s="10"/>
      <c r="G37" s="10"/>
      <c r="H37" s="10"/>
      <c r="I37" s="10"/>
      <c r="J37" s="10"/>
      <c r="K37" s="10"/>
      <c r="L37" s="10"/>
      <c r="M37" s="11"/>
      <c r="N37" s="11"/>
      <c r="O37" s="11"/>
      <c r="P37" s="10" t="s">
        <v>51</v>
      </c>
      <c r="Q37" s="12"/>
      <c r="R37" s="12"/>
      <c r="S37" s="13"/>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0">
        <v>1</v>
      </c>
      <c r="DL37" s="14">
        <f t="shared" si="0"/>
        <v>0</v>
      </c>
      <c r="DM37" s="15"/>
      <c r="DN37" s="15">
        <f t="shared" ref="DN37:DN38" si="69">(DL37/DK37)</f>
        <v>0</v>
      </c>
      <c r="DO37" s="12"/>
      <c r="DP37" s="15">
        <f t="shared" ref="DP37:DP38" si="70">AVERAGE(DN$37:DN$38)</f>
        <v>0</v>
      </c>
      <c r="DQ37" s="15"/>
      <c r="DR37" s="15">
        <f t="shared" ref="DR37:DR38" si="71">AVERAGE(DN$35:DN$66)</f>
        <v>0</v>
      </c>
      <c r="DS37" s="9"/>
      <c r="DT37" s="9">
        <f t="shared" ref="DT37:DT38" si="72">AVERAGE(DN$3:DN$435)</f>
        <v>2.336448598130841E-2</v>
      </c>
    </row>
    <row r="38" spans="1:124" ht="15.75" hidden="1" customHeight="1" x14ac:dyDescent="0.25">
      <c r="A38" s="10" t="s">
        <v>47</v>
      </c>
      <c r="B38" s="10" t="s">
        <v>59</v>
      </c>
      <c r="C38" s="10" t="s">
        <v>60</v>
      </c>
      <c r="D38" s="10"/>
      <c r="E38" s="10"/>
      <c r="F38" s="10"/>
      <c r="G38" s="10"/>
      <c r="H38" s="10"/>
      <c r="I38" s="10"/>
      <c r="J38" s="10"/>
      <c r="K38" s="10"/>
      <c r="L38" s="10"/>
      <c r="M38" s="11"/>
      <c r="N38" s="11"/>
      <c r="O38" s="11"/>
      <c r="P38" s="10" t="s">
        <v>51</v>
      </c>
      <c r="Q38" s="12"/>
      <c r="R38" s="12"/>
      <c r="S38" s="13"/>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0">
        <v>1</v>
      </c>
      <c r="DL38" s="14">
        <f t="shared" si="0"/>
        <v>0</v>
      </c>
      <c r="DM38" s="15"/>
      <c r="DN38" s="15">
        <f t="shared" si="69"/>
        <v>0</v>
      </c>
      <c r="DO38" s="12"/>
      <c r="DP38" s="15">
        <f t="shared" si="70"/>
        <v>0</v>
      </c>
      <c r="DQ38" s="15"/>
      <c r="DR38" s="15">
        <f t="shared" si="71"/>
        <v>0</v>
      </c>
      <c r="DS38" s="9"/>
      <c r="DT38" s="9">
        <f t="shared" si="72"/>
        <v>2.336448598130841E-2</v>
      </c>
    </row>
    <row r="39" spans="1:124" ht="15.75" hidden="1" customHeight="1" x14ac:dyDescent="0.25">
      <c r="A39" s="10" t="s">
        <v>47</v>
      </c>
      <c r="B39" s="10" t="s">
        <v>59</v>
      </c>
      <c r="C39" s="10" t="s">
        <v>61</v>
      </c>
      <c r="D39" s="10"/>
      <c r="E39" s="10"/>
      <c r="F39" s="10"/>
      <c r="G39" s="10"/>
      <c r="H39" s="10"/>
      <c r="I39" s="10"/>
      <c r="J39" s="10"/>
      <c r="K39" s="10"/>
      <c r="L39" s="10"/>
      <c r="M39" s="11"/>
      <c r="N39" s="11"/>
      <c r="O39" s="11"/>
      <c r="P39" s="10" t="s">
        <v>50</v>
      </c>
      <c r="Q39" s="12"/>
      <c r="R39" s="12"/>
      <c r="S39" s="13"/>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0">
        <v>1</v>
      </c>
      <c r="DL39" s="14">
        <f t="shared" si="0"/>
        <v>0</v>
      </c>
      <c r="DM39" s="15">
        <f t="shared" ref="DM39:DM40" si="73">DL39/DK39</f>
        <v>0</v>
      </c>
      <c r="DN39" s="15"/>
      <c r="DO39" s="15">
        <f t="shared" ref="DO39:DO40" si="74">AVERAGE(DM$39:DM$40)</f>
        <v>0</v>
      </c>
      <c r="DP39" s="10"/>
      <c r="DQ39" s="15">
        <f t="shared" ref="DQ39:DQ40" si="75">AVERAGE(DM$35:DM$66)</f>
        <v>0</v>
      </c>
      <c r="DR39" s="15"/>
      <c r="DS39" s="9">
        <f t="shared" ref="DS39:DS40" si="76">AVERAGE(DM$3:DM$435)</f>
        <v>4.5662100456621002E-2</v>
      </c>
      <c r="DT39" s="9"/>
    </row>
    <row r="40" spans="1:124" ht="15.75" hidden="1" customHeight="1" x14ac:dyDescent="0.25">
      <c r="A40" s="10" t="s">
        <v>47</v>
      </c>
      <c r="B40" s="10" t="s">
        <v>59</v>
      </c>
      <c r="C40" s="10" t="s">
        <v>61</v>
      </c>
      <c r="D40" s="10"/>
      <c r="E40" s="10"/>
      <c r="F40" s="10"/>
      <c r="G40" s="10"/>
      <c r="H40" s="10"/>
      <c r="I40" s="10"/>
      <c r="J40" s="10"/>
      <c r="K40" s="10"/>
      <c r="L40" s="10"/>
      <c r="M40" s="11"/>
      <c r="N40" s="11"/>
      <c r="O40" s="11"/>
      <c r="P40" s="10" t="s">
        <v>50</v>
      </c>
      <c r="Q40" s="12"/>
      <c r="R40" s="12"/>
      <c r="S40" s="13"/>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0">
        <v>1</v>
      </c>
      <c r="DL40" s="14">
        <f t="shared" si="0"/>
        <v>0</v>
      </c>
      <c r="DM40" s="15">
        <f t="shared" si="73"/>
        <v>0</v>
      </c>
      <c r="DN40" s="15"/>
      <c r="DO40" s="15">
        <f t="shared" si="74"/>
        <v>0</v>
      </c>
      <c r="DP40" s="10"/>
      <c r="DQ40" s="15">
        <f t="shared" si="75"/>
        <v>0</v>
      </c>
      <c r="DR40" s="15"/>
      <c r="DS40" s="9">
        <f t="shared" si="76"/>
        <v>4.5662100456621002E-2</v>
      </c>
      <c r="DT40" s="9"/>
    </row>
    <row r="41" spans="1:124" ht="15.75" hidden="1" customHeight="1" x14ac:dyDescent="0.25">
      <c r="A41" s="10" t="s">
        <v>47</v>
      </c>
      <c r="B41" s="10" t="s">
        <v>59</v>
      </c>
      <c r="C41" s="10" t="s">
        <v>61</v>
      </c>
      <c r="D41" s="10"/>
      <c r="E41" s="10"/>
      <c r="F41" s="10"/>
      <c r="G41" s="10"/>
      <c r="H41" s="10"/>
      <c r="I41" s="10"/>
      <c r="J41" s="10"/>
      <c r="K41" s="10"/>
      <c r="L41" s="10"/>
      <c r="M41" s="11"/>
      <c r="N41" s="11"/>
      <c r="O41" s="11"/>
      <c r="P41" s="10" t="s">
        <v>51</v>
      </c>
      <c r="Q41" s="12"/>
      <c r="R41" s="12"/>
      <c r="S41" s="13"/>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0">
        <v>1</v>
      </c>
      <c r="DL41" s="14">
        <f t="shared" si="0"/>
        <v>0</v>
      </c>
      <c r="DM41" s="15"/>
      <c r="DN41" s="15">
        <f t="shared" ref="DN41:DN42" si="77">(DL41/DK41)</f>
        <v>0</v>
      </c>
      <c r="DO41" s="10"/>
      <c r="DP41" s="15">
        <f t="shared" ref="DP41:DP42" si="78">AVERAGE(DN$41:DN$42)</f>
        <v>0</v>
      </c>
      <c r="DQ41" s="15"/>
      <c r="DR41" s="15">
        <f t="shared" ref="DR41:DR42" si="79">AVERAGE(DN$35:DN$66)</f>
        <v>0</v>
      </c>
      <c r="DS41" s="9"/>
      <c r="DT41" s="9">
        <f t="shared" ref="DT41:DT42" si="80">AVERAGE(DN$3:DN$435)</f>
        <v>2.336448598130841E-2</v>
      </c>
    </row>
    <row r="42" spans="1:124" ht="15.75" hidden="1" customHeight="1" x14ac:dyDescent="0.25">
      <c r="A42" s="10" t="s">
        <v>47</v>
      </c>
      <c r="B42" s="10" t="s">
        <v>59</v>
      </c>
      <c r="C42" s="10" t="s">
        <v>61</v>
      </c>
      <c r="D42" s="10"/>
      <c r="E42" s="10"/>
      <c r="F42" s="10"/>
      <c r="G42" s="10"/>
      <c r="H42" s="10"/>
      <c r="I42" s="10"/>
      <c r="J42" s="10"/>
      <c r="K42" s="10"/>
      <c r="L42" s="10"/>
      <c r="M42" s="11"/>
      <c r="N42" s="11"/>
      <c r="O42" s="11"/>
      <c r="P42" s="10" t="s">
        <v>51</v>
      </c>
      <c r="Q42" s="12"/>
      <c r="R42" s="12"/>
      <c r="S42" s="13"/>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0">
        <v>1</v>
      </c>
      <c r="DL42" s="14">
        <f t="shared" si="0"/>
        <v>0</v>
      </c>
      <c r="DM42" s="15"/>
      <c r="DN42" s="15">
        <f t="shared" si="77"/>
        <v>0</v>
      </c>
      <c r="DO42" s="10"/>
      <c r="DP42" s="15">
        <f t="shared" si="78"/>
        <v>0</v>
      </c>
      <c r="DQ42" s="15"/>
      <c r="DR42" s="15">
        <f t="shared" si="79"/>
        <v>0</v>
      </c>
      <c r="DS42" s="9"/>
      <c r="DT42" s="9">
        <f t="shared" si="80"/>
        <v>2.336448598130841E-2</v>
      </c>
    </row>
    <row r="43" spans="1:124" ht="15.75" hidden="1" customHeight="1" x14ac:dyDescent="0.25">
      <c r="A43" s="10" t="s">
        <v>47</v>
      </c>
      <c r="B43" s="10" t="s">
        <v>59</v>
      </c>
      <c r="C43" s="10" t="s">
        <v>62</v>
      </c>
      <c r="D43" s="10"/>
      <c r="E43" s="10"/>
      <c r="F43" s="10"/>
      <c r="G43" s="10"/>
      <c r="H43" s="10"/>
      <c r="I43" s="10"/>
      <c r="J43" s="10"/>
      <c r="K43" s="10"/>
      <c r="L43" s="10"/>
      <c r="M43" s="11"/>
      <c r="N43" s="11"/>
      <c r="O43" s="11"/>
      <c r="P43" s="10" t="s">
        <v>50</v>
      </c>
      <c r="Q43" s="12"/>
      <c r="R43" s="12"/>
      <c r="S43" s="13"/>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0">
        <v>1</v>
      </c>
      <c r="DL43" s="14">
        <f t="shared" si="0"/>
        <v>0</v>
      </c>
      <c r="DM43" s="15">
        <f t="shared" ref="DM43:DM44" si="81">DL43/DK43</f>
        <v>0</v>
      </c>
      <c r="DN43" s="15"/>
      <c r="DO43" s="15">
        <f t="shared" ref="DO43:DO44" si="82">AVERAGE(DM$43:DM$44)</f>
        <v>0</v>
      </c>
      <c r="DP43" s="10"/>
      <c r="DQ43" s="15">
        <f t="shared" ref="DQ43:DQ44" si="83">AVERAGE(DM$35:DM$66)</f>
        <v>0</v>
      </c>
      <c r="DR43" s="15"/>
      <c r="DS43" s="9">
        <f t="shared" ref="DS43:DS44" si="84">AVERAGE(DM$3:DM$435)</f>
        <v>4.5662100456621002E-2</v>
      </c>
      <c r="DT43" s="9"/>
    </row>
    <row r="44" spans="1:124" ht="15.75" hidden="1" customHeight="1" x14ac:dyDescent="0.25">
      <c r="A44" s="10" t="s">
        <v>47</v>
      </c>
      <c r="B44" s="10" t="s">
        <v>59</v>
      </c>
      <c r="C44" s="10" t="s">
        <v>62</v>
      </c>
      <c r="D44" s="10"/>
      <c r="E44" s="10"/>
      <c r="F44" s="10"/>
      <c r="G44" s="10"/>
      <c r="H44" s="10"/>
      <c r="I44" s="10"/>
      <c r="J44" s="10"/>
      <c r="K44" s="10"/>
      <c r="L44" s="10"/>
      <c r="M44" s="11"/>
      <c r="N44" s="11"/>
      <c r="O44" s="11"/>
      <c r="P44" s="10" t="s">
        <v>50</v>
      </c>
      <c r="Q44" s="12"/>
      <c r="R44" s="12"/>
      <c r="S44" s="13"/>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0">
        <v>1</v>
      </c>
      <c r="DL44" s="14">
        <f t="shared" si="0"/>
        <v>0</v>
      </c>
      <c r="DM44" s="15">
        <f t="shared" si="81"/>
        <v>0</v>
      </c>
      <c r="DN44" s="15"/>
      <c r="DO44" s="15">
        <f t="shared" si="82"/>
        <v>0</v>
      </c>
      <c r="DP44" s="10"/>
      <c r="DQ44" s="15">
        <f t="shared" si="83"/>
        <v>0</v>
      </c>
      <c r="DR44" s="15"/>
      <c r="DS44" s="9">
        <f t="shared" si="84"/>
        <v>4.5662100456621002E-2</v>
      </c>
      <c r="DT44" s="9"/>
    </row>
    <row r="45" spans="1:124" ht="15.75" hidden="1" customHeight="1" x14ac:dyDescent="0.25">
      <c r="A45" s="10" t="s">
        <v>47</v>
      </c>
      <c r="B45" s="10" t="s">
        <v>59</v>
      </c>
      <c r="C45" s="10" t="s">
        <v>62</v>
      </c>
      <c r="D45" s="10"/>
      <c r="E45" s="10"/>
      <c r="F45" s="10"/>
      <c r="G45" s="10"/>
      <c r="H45" s="10"/>
      <c r="I45" s="10"/>
      <c r="J45" s="10"/>
      <c r="K45" s="10"/>
      <c r="L45" s="10"/>
      <c r="M45" s="11"/>
      <c r="N45" s="11"/>
      <c r="O45" s="11"/>
      <c r="P45" s="10" t="s">
        <v>51</v>
      </c>
      <c r="Q45" s="12"/>
      <c r="R45" s="12"/>
      <c r="S45" s="13"/>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0">
        <v>1</v>
      </c>
      <c r="DL45" s="14">
        <f t="shared" si="0"/>
        <v>0</v>
      </c>
      <c r="DM45" s="15"/>
      <c r="DN45" s="15">
        <f t="shared" ref="DN45:DN46" si="85">(DL45/DK45)</f>
        <v>0</v>
      </c>
      <c r="DO45" s="10"/>
      <c r="DP45" s="15">
        <f t="shared" ref="DP45:DP46" si="86">AVERAGE(DN$45:DN$46)</f>
        <v>0</v>
      </c>
      <c r="DQ45" s="15"/>
      <c r="DR45" s="15">
        <f t="shared" ref="DR45:DR46" si="87">AVERAGE(DN$35:DN$66)</f>
        <v>0</v>
      </c>
      <c r="DS45" s="9"/>
      <c r="DT45" s="9">
        <f t="shared" ref="DT45:DT46" si="88">AVERAGE(DN$3:DN$435)</f>
        <v>2.336448598130841E-2</v>
      </c>
    </row>
    <row r="46" spans="1:124" ht="15.75" hidden="1" customHeight="1" x14ac:dyDescent="0.25">
      <c r="A46" s="10" t="s">
        <v>47</v>
      </c>
      <c r="B46" s="10" t="s">
        <v>59</v>
      </c>
      <c r="C46" s="10" t="s">
        <v>62</v>
      </c>
      <c r="D46" s="10"/>
      <c r="E46" s="10"/>
      <c r="F46" s="10"/>
      <c r="G46" s="10"/>
      <c r="H46" s="10"/>
      <c r="I46" s="10"/>
      <c r="J46" s="10"/>
      <c r="K46" s="10"/>
      <c r="L46" s="10"/>
      <c r="M46" s="11"/>
      <c r="N46" s="11"/>
      <c r="O46" s="11"/>
      <c r="P46" s="10" t="s">
        <v>51</v>
      </c>
      <c r="Q46" s="12"/>
      <c r="R46" s="12"/>
      <c r="S46" s="13"/>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0">
        <v>1</v>
      </c>
      <c r="DL46" s="14">
        <f t="shared" si="0"/>
        <v>0</v>
      </c>
      <c r="DM46" s="15"/>
      <c r="DN46" s="15">
        <f t="shared" si="85"/>
        <v>0</v>
      </c>
      <c r="DO46" s="10"/>
      <c r="DP46" s="15">
        <f t="shared" si="86"/>
        <v>0</v>
      </c>
      <c r="DQ46" s="15"/>
      <c r="DR46" s="15">
        <f t="shared" si="87"/>
        <v>0</v>
      </c>
      <c r="DS46" s="9"/>
      <c r="DT46" s="9">
        <f t="shared" si="88"/>
        <v>2.336448598130841E-2</v>
      </c>
    </row>
    <row r="47" spans="1:124" ht="15.75" hidden="1" customHeight="1" x14ac:dyDescent="0.25">
      <c r="A47" s="10" t="s">
        <v>47</v>
      </c>
      <c r="B47" s="10" t="s">
        <v>59</v>
      </c>
      <c r="C47" s="10" t="s">
        <v>63</v>
      </c>
      <c r="D47" s="10"/>
      <c r="E47" s="10"/>
      <c r="F47" s="10"/>
      <c r="G47" s="10"/>
      <c r="H47" s="10"/>
      <c r="I47" s="10"/>
      <c r="J47" s="10"/>
      <c r="K47" s="10"/>
      <c r="L47" s="10"/>
      <c r="M47" s="11"/>
      <c r="N47" s="11"/>
      <c r="O47" s="11"/>
      <c r="P47" s="10" t="s">
        <v>50</v>
      </c>
      <c r="Q47" s="12"/>
      <c r="R47" s="12"/>
      <c r="S47" s="13"/>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0">
        <v>1</v>
      </c>
      <c r="DL47" s="14">
        <f t="shared" si="0"/>
        <v>0</v>
      </c>
      <c r="DM47" s="15">
        <f t="shared" ref="DM47:DM48" si="89">DL47/DK47</f>
        <v>0</v>
      </c>
      <c r="DN47" s="15"/>
      <c r="DO47" s="15">
        <f t="shared" ref="DO47:DO48" si="90">AVERAGE(DM$47:DM$48)</f>
        <v>0</v>
      </c>
      <c r="DP47" s="10"/>
      <c r="DQ47" s="15">
        <f t="shared" ref="DQ47:DQ48" si="91">AVERAGE(DM$35:DM$66)</f>
        <v>0</v>
      </c>
      <c r="DR47" s="15"/>
      <c r="DS47" s="9">
        <f t="shared" ref="DS47:DS48" si="92">AVERAGE(DM$3:DM$435)</f>
        <v>4.5662100456621002E-2</v>
      </c>
      <c r="DT47" s="9"/>
    </row>
    <row r="48" spans="1:124" ht="15.75" hidden="1" customHeight="1" x14ac:dyDescent="0.25">
      <c r="A48" s="10" t="s">
        <v>47</v>
      </c>
      <c r="B48" s="10" t="s">
        <v>59</v>
      </c>
      <c r="C48" s="10" t="s">
        <v>63</v>
      </c>
      <c r="D48" s="10"/>
      <c r="E48" s="10"/>
      <c r="F48" s="10"/>
      <c r="G48" s="10"/>
      <c r="H48" s="10"/>
      <c r="I48" s="10"/>
      <c r="J48" s="10"/>
      <c r="K48" s="10"/>
      <c r="L48" s="10"/>
      <c r="M48" s="11"/>
      <c r="N48" s="11"/>
      <c r="O48" s="11"/>
      <c r="P48" s="10" t="s">
        <v>50</v>
      </c>
      <c r="Q48" s="12"/>
      <c r="R48" s="12"/>
      <c r="S48" s="13"/>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0">
        <v>1</v>
      </c>
      <c r="DL48" s="14">
        <f t="shared" si="0"/>
        <v>0</v>
      </c>
      <c r="DM48" s="15">
        <f t="shared" si="89"/>
        <v>0</v>
      </c>
      <c r="DN48" s="15"/>
      <c r="DO48" s="15">
        <f t="shared" si="90"/>
        <v>0</v>
      </c>
      <c r="DP48" s="10"/>
      <c r="DQ48" s="15">
        <f t="shared" si="91"/>
        <v>0</v>
      </c>
      <c r="DR48" s="15"/>
      <c r="DS48" s="9">
        <f t="shared" si="92"/>
        <v>4.5662100456621002E-2</v>
      </c>
      <c r="DT48" s="9"/>
    </row>
    <row r="49" spans="1:124" ht="15.75" hidden="1" customHeight="1" x14ac:dyDescent="0.25">
      <c r="A49" s="10" t="s">
        <v>47</v>
      </c>
      <c r="B49" s="10" t="s">
        <v>59</v>
      </c>
      <c r="C49" s="10" t="s">
        <v>63</v>
      </c>
      <c r="D49" s="10"/>
      <c r="E49" s="10"/>
      <c r="F49" s="10"/>
      <c r="G49" s="10"/>
      <c r="H49" s="10"/>
      <c r="I49" s="10"/>
      <c r="J49" s="10"/>
      <c r="K49" s="10"/>
      <c r="L49" s="10"/>
      <c r="M49" s="11"/>
      <c r="N49" s="11"/>
      <c r="O49" s="11"/>
      <c r="P49" s="10" t="s">
        <v>51</v>
      </c>
      <c r="Q49" s="12"/>
      <c r="R49" s="12"/>
      <c r="S49" s="13"/>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0">
        <v>1</v>
      </c>
      <c r="DL49" s="14">
        <f t="shared" si="0"/>
        <v>0</v>
      </c>
      <c r="DM49" s="15"/>
      <c r="DN49" s="15">
        <f t="shared" ref="DN49:DN50" si="93">(DL49/DK49)</f>
        <v>0</v>
      </c>
      <c r="DO49" s="10"/>
      <c r="DP49" s="15">
        <f t="shared" ref="DP49:DP50" si="94">AVERAGE(DN$49:DN$50)</f>
        <v>0</v>
      </c>
      <c r="DQ49" s="15"/>
      <c r="DR49" s="15">
        <f t="shared" ref="DR49:DR50" si="95">AVERAGE(DN$35:DN$66)</f>
        <v>0</v>
      </c>
      <c r="DS49" s="9"/>
      <c r="DT49" s="9">
        <f t="shared" ref="DT49:DT50" si="96">AVERAGE(DN$3:DN$435)</f>
        <v>2.336448598130841E-2</v>
      </c>
    </row>
    <row r="50" spans="1:124" ht="15.75" hidden="1" customHeight="1" x14ac:dyDescent="0.25">
      <c r="A50" s="10" t="s">
        <v>47</v>
      </c>
      <c r="B50" s="10" t="s">
        <v>59</v>
      </c>
      <c r="C50" s="10" t="s">
        <v>63</v>
      </c>
      <c r="D50" s="10"/>
      <c r="E50" s="10"/>
      <c r="F50" s="10"/>
      <c r="G50" s="10"/>
      <c r="H50" s="10"/>
      <c r="I50" s="10"/>
      <c r="J50" s="10"/>
      <c r="K50" s="10"/>
      <c r="L50" s="10"/>
      <c r="M50" s="11"/>
      <c r="N50" s="11"/>
      <c r="O50" s="11"/>
      <c r="P50" s="10" t="s">
        <v>51</v>
      </c>
      <c r="Q50" s="12"/>
      <c r="R50" s="12"/>
      <c r="S50" s="13"/>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0">
        <v>1</v>
      </c>
      <c r="DL50" s="14">
        <f t="shared" si="0"/>
        <v>0</v>
      </c>
      <c r="DM50" s="15"/>
      <c r="DN50" s="15">
        <f t="shared" si="93"/>
        <v>0</v>
      </c>
      <c r="DO50" s="10"/>
      <c r="DP50" s="15">
        <f t="shared" si="94"/>
        <v>0</v>
      </c>
      <c r="DQ50" s="15"/>
      <c r="DR50" s="15">
        <f t="shared" si="95"/>
        <v>0</v>
      </c>
      <c r="DS50" s="9"/>
      <c r="DT50" s="9">
        <f t="shared" si="96"/>
        <v>2.336448598130841E-2</v>
      </c>
    </row>
    <row r="51" spans="1:124" ht="15.75" hidden="1" customHeight="1" x14ac:dyDescent="0.25">
      <c r="A51" s="10" t="s">
        <v>47</v>
      </c>
      <c r="B51" s="10" t="s">
        <v>59</v>
      </c>
      <c r="C51" s="10" t="s">
        <v>64</v>
      </c>
      <c r="D51" s="10"/>
      <c r="E51" s="10"/>
      <c r="F51" s="10"/>
      <c r="G51" s="10"/>
      <c r="H51" s="10"/>
      <c r="I51" s="10"/>
      <c r="J51" s="10"/>
      <c r="K51" s="10"/>
      <c r="L51" s="10"/>
      <c r="M51" s="11"/>
      <c r="N51" s="11"/>
      <c r="O51" s="11"/>
      <c r="P51" s="10" t="s">
        <v>50</v>
      </c>
      <c r="Q51" s="12"/>
      <c r="R51" s="12"/>
      <c r="S51" s="13"/>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0">
        <v>1</v>
      </c>
      <c r="DL51" s="14">
        <f t="shared" si="0"/>
        <v>0</v>
      </c>
      <c r="DM51" s="15">
        <f t="shared" ref="DM51:DM52" si="97">DL51/DK51</f>
        <v>0</v>
      </c>
      <c r="DN51" s="15"/>
      <c r="DO51" s="15">
        <f t="shared" ref="DO51:DO52" si="98">AVERAGE(DM$51:DM$52)</f>
        <v>0</v>
      </c>
      <c r="DP51" s="10"/>
      <c r="DQ51" s="15">
        <f t="shared" ref="DQ51:DQ52" si="99">AVERAGE(DM$35:DM$66)</f>
        <v>0</v>
      </c>
      <c r="DR51" s="15"/>
      <c r="DS51" s="9">
        <f t="shared" ref="DS51:DS52" si="100">AVERAGE(DM$3:DM$435)</f>
        <v>4.5662100456621002E-2</v>
      </c>
      <c r="DT51" s="9"/>
    </row>
    <row r="52" spans="1:124" ht="15.75" hidden="1" customHeight="1" x14ac:dyDescent="0.25">
      <c r="A52" s="10" t="s">
        <v>47</v>
      </c>
      <c r="B52" s="10" t="s">
        <v>59</v>
      </c>
      <c r="C52" s="10" t="s">
        <v>64</v>
      </c>
      <c r="D52" s="10"/>
      <c r="E52" s="10"/>
      <c r="F52" s="10"/>
      <c r="G52" s="10"/>
      <c r="H52" s="10"/>
      <c r="I52" s="10"/>
      <c r="J52" s="10"/>
      <c r="K52" s="10"/>
      <c r="L52" s="10"/>
      <c r="M52" s="11"/>
      <c r="N52" s="11"/>
      <c r="O52" s="11"/>
      <c r="P52" s="10" t="s">
        <v>50</v>
      </c>
      <c r="Q52" s="12"/>
      <c r="R52" s="12"/>
      <c r="S52" s="13"/>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0">
        <v>1</v>
      </c>
      <c r="DL52" s="14">
        <f t="shared" si="0"/>
        <v>0</v>
      </c>
      <c r="DM52" s="15">
        <f t="shared" si="97"/>
        <v>0</v>
      </c>
      <c r="DN52" s="15"/>
      <c r="DO52" s="15">
        <f t="shared" si="98"/>
        <v>0</v>
      </c>
      <c r="DP52" s="10"/>
      <c r="DQ52" s="15">
        <f t="shared" si="99"/>
        <v>0</v>
      </c>
      <c r="DR52" s="15"/>
      <c r="DS52" s="9">
        <f t="shared" si="100"/>
        <v>4.5662100456621002E-2</v>
      </c>
      <c r="DT52" s="9"/>
    </row>
    <row r="53" spans="1:124" ht="15.75" hidden="1" customHeight="1" x14ac:dyDescent="0.25">
      <c r="A53" s="10" t="s">
        <v>47</v>
      </c>
      <c r="B53" s="10" t="s">
        <v>59</v>
      </c>
      <c r="C53" s="10" t="s">
        <v>64</v>
      </c>
      <c r="D53" s="10"/>
      <c r="E53" s="10"/>
      <c r="F53" s="10"/>
      <c r="G53" s="10"/>
      <c r="H53" s="10"/>
      <c r="I53" s="10"/>
      <c r="J53" s="10"/>
      <c r="K53" s="10"/>
      <c r="L53" s="10"/>
      <c r="M53" s="11"/>
      <c r="N53" s="11"/>
      <c r="O53" s="11"/>
      <c r="P53" s="10" t="s">
        <v>51</v>
      </c>
      <c r="Q53" s="12"/>
      <c r="R53" s="12"/>
      <c r="S53" s="13"/>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0">
        <v>1</v>
      </c>
      <c r="DL53" s="14">
        <f t="shared" si="0"/>
        <v>0</v>
      </c>
      <c r="DM53" s="15"/>
      <c r="DN53" s="15">
        <f t="shared" ref="DN53:DN54" si="101">(DL53/DK53)</f>
        <v>0</v>
      </c>
      <c r="DO53" s="10"/>
      <c r="DP53" s="15">
        <f t="shared" ref="DP53:DP54" si="102">AVERAGE(DN$53:DN$54)</f>
        <v>0</v>
      </c>
      <c r="DQ53" s="15"/>
      <c r="DR53" s="15">
        <f t="shared" ref="DR53:DR54" si="103">AVERAGE(DN$35:DN$66)</f>
        <v>0</v>
      </c>
      <c r="DS53" s="9"/>
      <c r="DT53" s="9">
        <f t="shared" ref="DT53:DT54" si="104">AVERAGE(DN$3:DN$435)</f>
        <v>2.336448598130841E-2</v>
      </c>
    </row>
    <row r="54" spans="1:124" ht="15.75" hidden="1" customHeight="1" x14ac:dyDescent="0.25">
      <c r="A54" s="10" t="s">
        <v>47</v>
      </c>
      <c r="B54" s="10" t="s">
        <v>59</v>
      </c>
      <c r="C54" s="10" t="s">
        <v>64</v>
      </c>
      <c r="D54" s="10"/>
      <c r="E54" s="10"/>
      <c r="F54" s="10"/>
      <c r="G54" s="10"/>
      <c r="H54" s="10"/>
      <c r="I54" s="10"/>
      <c r="J54" s="10"/>
      <c r="K54" s="10"/>
      <c r="L54" s="10"/>
      <c r="M54" s="11"/>
      <c r="N54" s="11"/>
      <c r="O54" s="11"/>
      <c r="P54" s="10" t="s">
        <v>51</v>
      </c>
      <c r="Q54" s="12"/>
      <c r="R54" s="12"/>
      <c r="S54" s="13"/>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0">
        <v>1</v>
      </c>
      <c r="DL54" s="14">
        <f t="shared" si="0"/>
        <v>0</v>
      </c>
      <c r="DM54" s="15"/>
      <c r="DN54" s="15">
        <f t="shared" si="101"/>
        <v>0</v>
      </c>
      <c r="DO54" s="10"/>
      <c r="DP54" s="15">
        <f t="shared" si="102"/>
        <v>0</v>
      </c>
      <c r="DQ54" s="15"/>
      <c r="DR54" s="15">
        <f t="shared" si="103"/>
        <v>0</v>
      </c>
      <c r="DS54" s="9"/>
      <c r="DT54" s="9">
        <f t="shared" si="104"/>
        <v>2.336448598130841E-2</v>
      </c>
    </row>
    <row r="55" spans="1:124" ht="15.75" hidden="1" customHeight="1" x14ac:dyDescent="0.25">
      <c r="A55" s="10" t="s">
        <v>47</v>
      </c>
      <c r="B55" s="10" t="s">
        <v>59</v>
      </c>
      <c r="C55" s="10" t="s">
        <v>65</v>
      </c>
      <c r="D55" s="10"/>
      <c r="E55" s="10"/>
      <c r="F55" s="10"/>
      <c r="G55" s="10"/>
      <c r="H55" s="10"/>
      <c r="I55" s="10"/>
      <c r="J55" s="10"/>
      <c r="K55" s="10"/>
      <c r="L55" s="10"/>
      <c r="M55" s="11"/>
      <c r="N55" s="11"/>
      <c r="O55" s="11"/>
      <c r="P55" s="10" t="s">
        <v>50</v>
      </c>
      <c r="Q55" s="12"/>
      <c r="R55" s="12"/>
      <c r="S55" s="13"/>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0">
        <v>1</v>
      </c>
      <c r="DL55" s="14">
        <f t="shared" si="0"/>
        <v>0</v>
      </c>
      <c r="DM55" s="15">
        <f t="shared" ref="DM55:DM56" si="105">DL55/DK55</f>
        <v>0</v>
      </c>
      <c r="DN55" s="15"/>
      <c r="DO55" s="15">
        <f t="shared" ref="DO55:DO56" si="106">AVERAGE(DM$55:DM$56)</f>
        <v>0</v>
      </c>
      <c r="DP55" s="10"/>
      <c r="DQ55" s="15">
        <f t="shared" ref="DQ55:DQ56" si="107">AVERAGE(DM$35:DM$66)</f>
        <v>0</v>
      </c>
      <c r="DR55" s="15"/>
      <c r="DS55" s="9">
        <f t="shared" ref="DS55:DS56" si="108">AVERAGE(DM$3:DM$435)</f>
        <v>4.5662100456621002E-2</v>
      </c>
      <c r="DT55" s="9"/>
    </row>
    <row r="56" spans="1:124" ht="15.75" hidden="1" customHeight="1" x14ac:dyDescent="0.25">
      <c r="A56" s="10" t="s">
        <v>47</v>
      </c>
      <c r="B56" s="10" t="s">
        <v>59</v>
      </c>
      <c r="C56" s="10" t="s">
        <v>65</v>
      </c>
      <c r="D56" s="10"/>
      <c r="E56" s="10"/>
      <c r="F56" s="10"/>
      <c r="G56" s="10"/>
      <c r="H56" s="10"/>
      <c r="I56" s="10"/>
      <c r="J56" s="10"/>
      <c r="K56" s="10"/>
      <c r="L56" s="10"/>
      <c r="M56" s="11"/>
      <c r="N56" s="11"/>
      <c r="O56" s="11"/>
      <c r="P56" s="10" t="s">
        <v>50</v>
      </c>
      <c r="Q56" s="12"/>
      <c r="R56" s="12"/>
      <c r="S56" s="13"/>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0">
        <v>1</v>
      </c>
      <c r="DL56" s="14">
        <f t="shared" si="0"/>
        <v>0</v>
      </c>
      <c r="DM56" s="15">
        <f t="shared" si="105"/>
        <v>0</v>
      </c>
      <c r="DN56" s="15"/>
      <c r="DO56" s="15">
        <f t="shared" si="106"/>
        <v>0</v>
      </c>
      <c r="DP56" s="10"/>
      <c r="DQ56" s="15">
        <f t="shared" si="107"/>
        <v>0</v>
      </c>
      <c r="DR56" s="15"/>
      <c r="DS56" s="9">
        <f t="shared" si="108"/>
        <v>4.5662100456621002E-2</v>
      </c>
      <c r="DT56" s="9"/>
    </row>
    <row r="57" spans="1:124" ht="15.75" hidden="1" customHeight="1" x14ac:dyDescent="0.25">
      <c r="A57" s="10" t="s">
        <v>47</v>
      </c>
      <c r="B57" s="10" t="s">
        <v>59</v>
      </c>
      <c r="C57" s="10" t="s">
        <v>65</v>
      </c>
      <c r="D57" s="10"/>
      <c r="E57" s="10"/>
      <c r="F57" s="10"/>
      <c r="G57" s="10"/>
      <c r="H57" s="10"/>
      <c r="I57" s="10"/>
      <c r="J57" s="10"/>
      <c r="K57" s="10"/>
      <c r="L57" s="10"/>
      <c r="M57" s="11"/>
      <c r="N57" s="11"/>
      <c r="O57" s="11"/>
      <c r="P57" s="10" t="s">
        <v>51</v>
      </c>
      <c r="Q57" s="12"/>
      <c r="R57" s="12"/>
      <c r="S57" s="13"/>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0">
        <v>1</v>
      </c>
      <c r="DL57" s="14">
        <f t="shared" si="0"/>
        <v>0</v>
      </c>
      <c r="DM57" s="15"/>
      <c r="DN57" s="15">
        <f t="shared" ref="DN57:DN58" si="109">(DL57/DK57)</f>
        <v>0</v>
      </c>
      <c r="DO57" s="10"/>
      <c r="DP57" s="15">
        <f t="shared" ref="DP57:DP58" si="110">AVERAGE(DN$57:DN$58)</f>
        <v>0</v>
      </c>
      <c r="DQ57" s="15"/>
      <c r="DR57" s="15">
        <f t="shared" ref="DR57:DR58" si="111">AVERAGE(DN$35:DN$66)</f>
        <v>0</v>
      </c>
      <c r="DS57" s="9"/>
      <c r="DT57" s="9">
        <f t="shared" ref="DT57:DT58" si="112">AVERAGE(DN$3:DN$435)</f>
        <v>2.336448598130841E-2</v>
      </c>
    </row>
    <row r="58" spans="1:124" ht="15.75" hidden="1" customHeight="1" x14ac:dyDescent="0.25">
      <c r="A58" s="10" t="s">
        <v>47</v>
      </c>
      <c r="B58" s="10" t="s">
        <v>59</v>
      </c>
      <c r="C58" s="10" t="s">
        <v>65</v>
      </c>
      <c r="D58" s="10"/>
      <c r="E58" s="10"/>
      <c r="F58" s="10"/>
      <c r="G58" s="10"/>
      <c r="H58" s="10"/>
      <c r="I58" s="10"/>
      <c r="J58" s="10"/>
      <c r="K58" s="10"/>
      <c r="L58" s="10"/>
      <c r="M58" s="11"/>
      <c r="N58" s="11"/>
      <c r="O58" s="11"/>
      <c r="P58" s="10" t="s">
        <v>51</v>
      </c>
      <c r="Q58" s="12"/>
      <c r="R58" s="12"/>
      <c r="S58" s="13"/>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0">
        <v>1</v>
      </c>
      <c r="DL58" s="14">
        <f t="shared" si="0"/>
        <v>0</v>
      </c>
      <c r="DM58" s="15"/>
      <c r="DN58" s="15">
        <f t="shared" si="109"/>
        <v>0</v>
      </c>
      <c r="DO58" s="10"/>
      <c r="DP58" s="15">
        <f t="shared" si="110"/>
        <v>0</v>
      </c>
      <c r="DQ58" s="15"/>
      <c r="DR58" s="15">
        <f t="shared" si="111"/>
        <v>0</v>
      </c>
      <c r="DS58" s="9"/>
      <c r="DT58" s="9">
        <f t="shared" si="112"/>
        <v>2.336448598130841E-2</v>
      </c>
    </row>
    <row r="59" spans="1:124" ht="15.75" hidden="1" customHeight="1" x14ac:dyDescent="0.25">
      <c r="A59" s="10" t="s">
        <v>47</v>
      </c>
      <c r="B59" s="10" t="s">
        <v>59</v>
      </c>
      <c r="C59" s="10" t="s">
        <v>66</v>
      </c>
      <c r="D59" s="10"/>
      <c r="E59" s="10"/>
      <c r="F59" s="10"/>
      <c r="G59" s="10"/>
      <c r="H59" s="10"/>
      <c r="I59" s="10"/>
      <c r="J59" s="10"/>
      <c r="K59" s="10"/>
      <c r="L59" s="10"/>
      <c r="M59" s="11"/>
      <c r="N59" s="11"/>
      <c r="O59" s="11"/>
      <c r="P59" s="10" t="s">
        <v>50</v>
      </c>
      <c r="Q59" s="12"/>
      <c r="R59" s="12"/>
      <c r="S59" s="13"/>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0">
        <v>1</v>
      </c>
      <c r="DL59" s="14">
        <f t="shared" si="0"/>
        <v>0</v>
      </c>
      <c r="DM59" s="15">
        <f t="shared" ref="DM59:DM60" si="113">DL59/DK59</f>
        <v>0</v>
      </c>
      <c r="DN59" s="15"/>
      <c r="DO59" s="15">
        <f t="shared" ref="DO59:DO60" si="114">AVERAGE(DM$59:DM$60)</f>
        <v>0</v>
      </c>
      <c r="DP59" s="10"/>
      <c r="DQ59" s="15">
        <f t="shared" ref="DQ59:DQ60" si="115">AVERAGE(DM$35:DM$66)</f>
        <v>0</v>
      </c>
      <c r="DR59" s="15"/>
      <c r="DS59" s="9">
        <f t="shared" ref="DS59:DS60" si="116">AVERAGE(DM$3:DM$435)</f>
        <v>4.5662100456621002E-2</v>
      </c>
      <c r="DT59" s="9"/>
    </row>
    <row r="60" spans="1:124" ht="15.75" hidden="1" customHeight="1" x14ac:dyDescent="0.25">
      <c r="A60" s="10" t="s">
        <v>47</v>
      </c>
      <c r="B60" s="10" t="s">
        <v>59</v>
      </c>
      <c r="C60" s="10" t="s">
        <v>66</v>
      </c>
      <c r="D60" s="10"/>
      <c r="E60" s="10"/>
      <c r="F60" s="10"/>
      <c r="G60" s="10"/>
      <c r="H60" s="10"/>
      <c r="I60" s="10"/>
      <c r="J60" s="10"/>
      <c r="K60" s="10"/>
      <c r="L60" s="10"/>
      <c r="M60" s="11"/>
      <c r="N60" s="11"/>
      <c r="O60" s="11"/>
      <c r="P60" s="10" t="s">
        <v>50</v>
      </c>
      <c r="Q60" s="12"/>
      <c r="R60" s="12"/>
      <c r="S60" s="13"/>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0">
        <v>1</v>
      </c>
      <c r="DL60" s="14">
        <f t="shared" si="0"/>
        <v>0</v>
      </c>
      <c r="DM60" s="15">
        <f t="shared" si="113"/>
        <v>0</v>
      </c>
      <c r="DN60" s="15"/>
      <c r="DO60" s="15">
        <f t="shared" si="114"/>
        <v>0</v>
      </c>
      <c r="DP60" s="10"/>
      <c r="DQ60" s="15">
        <f t="shared" si="115"/>
        <v>0</v>
      </c>
      <c r="DR60" s="15"/>
      <c r="DS60" s="9">
        <f t="shared" si="116"/>
        <v>4.5662100456621002E-2</v>
      </c>
      <c r="DT60" s="9"/>
    </row>
    <row r="61" spans="1:124" ht="15.75" hidden="1" customHeight="1" x14ac:dyDescent="0.25">
      <c r="A61" s="10" t="s">
        <v>47</v>
      </c>
      <c r="B61" s="10" t="s">
        <v>59</v>
      </c>
      <c r="C61" s="10" t="s">
        <v>66</v>
      </c>
      <c r="D61" s="10"/>
      <c r="E61" s="10"/>
      <c r="F61" s="10"/>
      <c r="G61" s="10"/>
      <c r="H61" s="10"/>
      <c r="I61" s="10"/>
      <c r="J61" s="10"/>
      <c r="K61" s="10"/>
      <c r="L61" s="10"/>
      <c r="M61" s="11"/>
      <c r="N61" s="11"/>
      <c r="O61" s="11"/>
      <c r="P61" s="10" t="s">
        <v>51</v>
      </c>
      <c r="Q61" s="12"/>
      <c r="R61" s="12"/>
      <c r="S61" s="13"/>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0">
        <v>1</v>
      </c>
      <c r="DL61" s="14">
        <f t="shared" si="0"/>
        <v>0</v>
      </c>
      <c r="DM61" s="15"/>
      <c r="DN61" s="15">
        <f t="shared" ref="DN61:DN62" si="117">(DL61/DK61)</f>
        <v>0</v>
      </c>
      <c r="DO61" s="10"/>
      <c r="DP61" s="15">
        <f t="shared" ref="DP61:DP62" si="118">AVERAGE(DN$61:DN$62)</f>
        <v>0</v>
      </c>
      <c r="DQ61" s="15"/>
      <c r="DR61" s="15">
        <f t="shared" ref="DR61:DR62" si="119">AVERAGE(DN$35:DN$66)</f>
        <v>0</v>
      </c>
      <c r="DS61" s="9"/>
      <c r="DT61" s="9">
        <f t="shared" ref="DT61:DT62" si="120">AVERAGE(DN$3:DN$435)</f>
        <v>2.336448598130841E-2</v>
      </c>
    </row>
    <row r="62" spans="1:124" ht="15.75" hidden="1" customHeight="1" x14ac:dyDescent="0.25">
      <c r="A62" s="10" t="s">
        <v>47</v>
      </c>
      <c r="B62" s="10" t="s">
        <v>59</v>
      </c>
      <c r="C62" s="10" t="s">
        <v>66</v>
      </c>
      <c r="D62" s="10"/>
      <c r="E62" s="10"/>
      <c r="F62" s="10"/>
      <c r="G62" s="10"/>
      <c r="H62" s="10"/>
      <c r="I62" s="10"/>
      <c r="J62" s="10"/>
      <c r="K62" s="10"/>
      <c r="L62" s="10"/>
      <c r="M62" s="11"/>
      <c r="N62" s="11"/>
      <c r="O62" s="11"/>
      <c r="P62" s="10" t="s">
        <v>51</v>
      </c>
      <c r="Q62" s="12"/>
      <c r="R62" s="12"/>
      <c r="S62" s="13"/>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0">
        <v>1</v>
      </c>
      <c r="DL62" s="14">
        <f t="shared" si="0"/>
        <v>0</v>
      </c>
      <c r="DM62" s="15"/>
      <c r="DN62" s="15">
        <f t="shared" si="117"/>
        <v>0</v>
      </c>
      <c r="DO62" s="10"/>
      <c r="DP62" s="15">
        <f t="shared" si="118"/>
        <v>0</v>
      </c>
      <c r="DQ62" s="15"/>
      <c r="DR62" s="15">
        <f t="shared" si="119"/>
        <v>0</v>
      </c>
      <c r="DS62" s="9"/>
      <c r="DT62" s="9">
        <f t="shared" si="120"/>
        <v>2.336448598130841E-2</v>
      </c>
    </row>
    <row r="63" spans="1:124" ht="15.75" hidden="1" customHeight="1" x14ac:dyDescent="0.25">
      <c r="A63" s="10" t="s">
        <v>47</v>
      </c>
      <c r="B63" s="10" t="s">
        <v>59</v>
      </c>
      <c r="C63" s="10" t="s">
        <v>67</v>
      </c>
      <c r="D63" s="10"/>
      <c r="E63" s="10"/>
      <c r="F63" s="10"/>
      <c r="G63" s="10"/>
      <c r="H63" s="10"/>
      <c r="I63" s="10"/>
      <c r="J63" s="10"/>
      <c r="K63" s="10"/>
      <c r="L63" s="10"/>
      <c r="M63" s="11"/>
      <c r="N63" s="11"/>
      <c r="O63" s="11"/>
      <c r="P63" s="10" t="s">
        <v>50</v>
      </c>
      <c r="Q63" s="12"/>
      <c r="R63" s="12"/>
      <c r="S63" s="13"/>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0">
        <v>1</v>
      </c>
      <c r="DL63" s="14">
        <f t="shared" si="0"/>
        <v>0</v>
      </c>
      <c r="DM63" s="15">
        <f t="shared" ref="DM63:DM64" si="121">DL63/DK63</f>
        <v>0</v>
      </c>
      <c r="DN63" s="15"/>
      <c r="DO63" s="15">
        <f t="shared" ref="DO63:DO64" si="122">AVERAGE(DM$63:DM$64)</f>
        <v>0</v>
      </c>
      <c r="DP63" s="10"/>
      <c r="DQ63" s="15">
        <f t="shared" ref="DQ63:DQ64" si="123">AVERAGE(DM$35:DM$66)</f>
        <v>0</v>
      </c>
      <c r="DR63" s="15"/>
      <c r="DS63" s="9">
        <f t="shared" ref="DS63:DS64" si="124">AVERAGE(DM$3:DM$435)</f>
        <v>4.5662100456621002E-2</v>
      </c>
      <c r="DT63" s="9"/>
    </row>
    <row r="64" spans="1:124" ht="15.75" hidden="1" customHeight="1" x14ac:dyDescent="0.25">
      <c r="A64" s="10" t="s">
        <v>47</v>
      </c>
      <c r="B64" s="10" t="s">
        <v>59</v>
      </c>
      <c r="C64" s="10" t="s">
        <v>67</v>
      </c>
      <c r="D64" s="10"/>
      <c r="E64" s="10"/>
      <c r="F64" s="10"/>
      <c r="G64" s="10"/>
      <c r="H64" s="10"/>
      <c r="I64" s="10"/>
      <c r="J64" s="10"/>
      <c r="K64" s="10"/>
      <c r="L64" s="10"/>
      <c r="M64" s="11"/>
      <c r="N64" s="11"/>
      <c r="O64" s="11"/>
      <c r="P64" s="10" t="s">
        <v>50</v>
      </c>
      <c r="Q64" s="12"/>
      <c r="R64" s="12"/>
      <c r="S64" s="13"/>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0">
        <v>1</v>
      </c>
      <c r="DL64" s="14">
        <f t="shared" si="0"/>
        <v>0</v>
      </c>
      <c r="DM64" s="15">
        <f t="shared" si="121"/>
        <v>0</v>
      </c>
      <c r="DN64" s="15"/>
      <c r="DO64" s="15">
        <f t="shared" si="122"/>
        <v>0</v>
      </c>
      <c r="DP64" s="10"/>
      <c r="DQ64" s="15">
        <f t="shared" si="123"/>
        <v>0</v>
      </c>
      <c r="DR64" s="15"/>
      <c r="DS64" s="9">
        <f t="shared" si="124"/>
        <v>4.5662100456621002E-2</v>
      </c>
      <c r="DT64" s="9"/>
    </row>
    <row r="65" spans="1:124" ht="15.75" hidden="1" customHeight="1" x14ac:dyDescent="0.25">
      <c r="A65" s="10" t="s">
        <v>47</v>
      </c>
      <c r="B65" s="10" t="s">
        <v>59</v>
      </c>
      <c r="C65" s="10" t="s">
        <v>67</v>
      </c>
      <c r="D65" s="10"/>
      <c r="E65" s="10"/>
      <c r="F65" s="10"/>
      <c r="G65" s="10"/>
      <c r="H65" s="10"/>
      <c r="I65" s="10"/>
      <c r="J65" s="10"/>
      <c r="K65" s="10"/>
      <c r="L65" s="10"/>
      <c r="M65" s="11"/>
      <c r="N65" s="11"/>
      <c r="O65" s="11"/>
      <c r="P65" s="10" t="s">
        <v>51</v>
      </c>
      <c r="Q65" s="12"/>
      <c r="R65" s="12"/>
      <c r="S65" s="13"/>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0">
        <v>1</v>
      </c>
      <c r="DL65" s="14">
        <f t="shared" si="0"/>
        <v>0</v>
      </c>
      <c r="DM65" s="15"/>
      <c r="DN65" s="15">
        <f t="shared" ref="DN65:DN66" si="125">(DL65/DK65)</f>
        <v>0</v>
      </c>
      <c r="DO65" s="10"/>
      <c r="DP65" s="15">
        <f t="shared" ref="DP65:DP66" si="126">AVERAGE(DN$65:DN$66)</f>
        <v>0</v>
      </c>
      <c r="DQ65" s="15"/>
      <c r="DR65" s="15">
        <f t="shared" ref="DR65:DR66" si="127">AVERAGE(DN$35:DN$66)</f>
        <v>0</v>
      </c>
      <c r="DS65" s="9"/>
      <c r="DT65" s="9">
        <f t="shared" ref="DT65:DT66" si="128">AVERAGE(DN$3:DN$435)</f>
        <v>2.336448598130841E-2</v>
      </c>
    </row>
    <row r="66" spans="1:124" ht="15.75" hidden="1" customHeight="1" x14ac:dyDescent="0.25">
      <c r="A66" s="10" t="s">
        <v>47</v>
      </c>
      <c r="B66" s="10" t="s">
        <v>59</v>
      </c>
      <c r="C66" s="10" t="s">
        <v>67</v>
      </c>
      <c r="D66" s="10"/>
      <c r="E66" s="10"/>
      <c r="F66" s="10"/>
      <c r="G66" s="10"/>
      <c r="H66" s="10"/>
      <c r="I66" s="10"/>
      <c r="J66" s="10"/>
      <c r="K66" s="10"/>
      <c r="L66" s="10"/>
      <c r="M66" s="11"/>
      <c r="N66" s="11"/>
      <c r="O66" s="11"/>
      <c r="P66" s="10" t="s">
        <v>51</v>
      </c>
      <c r="Q66" s="12"/>
      <c r="R66" s="12"/>
      <c r="S66" s="13"/>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0">
        <v>1</v>
      </c>
      <c r="DL66" s="14">
        <f t="shared" si="0"/>
        <v>0</v>
      </c>
      <c r="DM66" s="15"/>
      <c r="DN66" s="15">
        <f t="shared" si="125"/>
        <v>0</v>
      </c>
      <c r="DO66" s="10"/>
      <c r="DP66" s="15">
        <f t="shared" si="126"/>
        <v>0</v>
      </c>
      <c r="DQ66" s="15"/>
      <c r="DR66" s="15">
        <f t="shared" si="127"/>
        <v>0</v>
      </c>
      <c r="DS66" s="9"/>
      <c r="DT66" s="9">
        <f t="shared" si="128"/>
        <v>2.336448598130841E-2</v>
      </c>
    </row>
    <row r="67" spans="1:124" ht="15.75" hidden="1" customHeight="1" x14ac:dyDescent="0.25">
      <c r="A67" s="16" t="s">
        <v>47</v>
      </c>
      <c r="B67" s="16" t="s">
        <v>68</v>
      </c>
      <c r="C67" s="16" t="s">
        <v>69</v>
      </c>
      <c r="D67" s="16"/>
      <c r="E67" s="16"/>
      <c r="F67" s="16"/>
      <c r="G67" s="16"/>
      <c r="H67" s="16"/>
      <c r="I67" s="16"/>
      <c r="J67" s="16"/>
      <c r="K67" s="16"/>
      <c r="L67" s="16"/>
      <c r="M67" s="17"/>
      <c r="N67" s="17"/>
      <c r="O67" s="17"/>
      <c r="P67" s="16" t="s">
        <v>50</v>
      </c>
      <c r="Q67" s="18"/>
      <c r="R67" s="18"/>
      <c r="S67" s="19"/>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6">
        <v>1</v>
      </c>
      <c r="DL67" s="16">
        <f t="shared" si="0"/>
        <v>0</v>
      </c>
      <c r="DM67" s="20">
        <f t="shared" ref="DM67:DM68" si="129">DL67/DK67</f>
        <v>0</v>
      </c>
      <c r="DN67" s="18"/>
      <c r="DO67" s="20">
        <f t="shared" ref="DO67:DO68" si="130">AVERAGE(DM$67:DM$68)</f>
        <v>0</v>
      </c>
      <c r="DP67" s="18"/>
      <c r="DQ67" s="20">
        <f t="shared" ref="DQ67:DQ68" si="131">AVERAGE(DM$67:DM$78)</f>
        <v>0</v>
      </c>
      <c r="DR67" s="18"/>
      <c r="DS67" s="20">
        <f t="shared" ref="DS67:DS68" si="132">AVERAGE(DM$3:DM$435)</f>
        <v>4.5662100456621002E-2</v>
      </c>
      <c r="DT67" s="20"/>
    </row>
    <row r="68" spans="1:124" ht="15.75" hidden="1" customHeight="1" x14ac:dyDescent="0.25">
      <c r="A68" s="16" t="s">
        <v>47</v>
      </c>
      <c r="B68" s="16" t="s">
        <v>68</v>
      </c>
      <c r="C68" s="16" t="s">
        <v>69</v>
      </c>
      <c r="D68" s="16"/>
      <c r="E68" s="16"/>
      <c r="F68" s="16"/>
      <c r="G68" s="16"/>
      <c r="H68" s="16"/>
      <c r="I68" s="16"/>
      <c r="J68" s="16"/>
      <c r="K68" s="16"/>
      <c r="L68" s="16"/>
      <c r="M68" s="17"/>
      <c r="N68" s="17"/>
      <c r="O68" s="17"/>
      <c r="P68" s="16" t="s">
        <v>50</v>
      </c>
      <c r="Q68" s="18"/>
      <c r="R68" s="18"/>
      <c r="S68" s="19"/>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6">
        <v>1</v>
      </c>
      <c r="DL68" s="16">
        <f t="shared" si="0"/>
        <v>0</v>
      </c>
      <c r="DM68" s="20">
        <f t="shared" si="129"/>
        <v>0</v>
      </c>
      <c r="DN68" s="18"/>
      <c r="DO68" s="20">
        <f t="shared" si="130"/>
        <v>0</v>
      </c>
      <c r="DP68" s="18"/>
      <c r="DQ68" s="20">
        <f t="shared" si="131"/>
        <v>0</v>
      </c>
      <c r="DR68" s="18"/>
      <c r="DS68" s="20">
        <f t="shared" si="132"/>
        <v>4.5662100456621002E-2</v>
      </c>
      <c r="DT68" s="20"/>
    </row>
    <row r="69" spans="1:124" ht="15.75" hidden="1" customHeight="1" x14ac:dyDescent="0.25">
      <c r="A69" s="16" t="s">
        <v>47</v>
      </c>
      <c r="B69" s="16" t="s">
        <v>68</v>
      </c>
      <c r="C69" s="16" t="s">
        <v>69</v>
      </c>
      <c r="D69" s="16"/>
      <c r="E69" s="16"/>
      <c r="F69" s="16"/>
      <c r="G69" s="16"/>
      <c r="H69" s="16"/>
      <c r="I69" s="16"/>
      <c r="J69" s="16"/>
      <c r="K69" s="16"/>
      <c r="L69" s="16"/>
      <c r="M69" s="17"/>
      <c r="N69" s="17"/>
      <c r="O69" s="17"/>
      <c r="P69" s="16" t="s">
        <v>51</v>
      </c>
      <c r="Q69" s="18"/>
      <c r="R69" s="18"/>
      <c r="S69" s="19"/>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6">
        <v>1</v>
      </c>
      <c r="DL69" s="16">
        <f t="shared" si="0"/>
        <v>0</v>
      </c>
      <c r="DM69" s="20"/>
      <c r="DN69" s="20">
        <f t="shared" ref="DN69:DN70" si="133">DL69/DK69</f>
        <v>0</v>
      </c>
      <c r="DO69" s="18"/>
      <c r="DP69" s="20">
        <f t="shared" ref="DP69:DP70" si="134">AVERAGE(DN$69:DN$70)</f>
        <v>0</v>
      </c>
      <c r="DQ69" s="20"/>
      <c r="DR69" s="20">
        <f t="shared" ref="DR69:DR70" si="135">AVERAGE(DN$67:DN$78)</f>
        <v>0</v>
      </c>
      <c r="DS69" s="20"/>
      <c r="DT69" s="20">
        <f t="shared" ref="DT69:DT70" si="136">AVERAGE(DN$3:DN$435)</f>
        <v>2.336448598130841E-2</v>
      </c>
    </row>
    <row r="70" spans="1:124" ht="15.75" hidden="1" customHeight="1" x14ac:dyDescent="0.25">
      <c r="A70" s="16" t="s">
        <v>47</v>
      </c>
      <c r="B70" s="16" t="s">
        <v>68</v>
      </c>
      <c r="C70" s="16" t="s">
        <v>69</v>
      </c>
      <c r="D70" s="16"/>
      <c r="E70" s="16"/>
      <c r="F70" s="16"/>
      <c r="G70" s="16"/>
      <c r="H70" s="16"/>
      <c r="I70" s="16"/>
      <c r="J70" s="16"/>
      <c r="K70" s="16"/>
      <c r="L70" s="16"/>
      <c r="M70" s="17"/>
      <c r="N70" s="17"/>
      <c r="O70" s="17"/>
      <c r="P70" s="16" t="s">
        <v>51</v>
      </c>
      <c r="Q70" s="18"/>
      <c r="R70" s="18"/>
      <c r="S70" s="19"/>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6">
        <v>1</v>
      </c>
      <c r="DL70" s="16">
        <f t="shared" si="0"/>
        <v>0</v>
      </c>
      <c r="DM70" s="20"/>
      <c r="DN70" s="20">
        <f t="shared" si="133"/>
        <v>0</v>
      </c>
      <c r="DO70" s="18"/>
      <c r="DP70" s="20">
        <f t="shared" si="134"/>
        <v>0</v>
      </c>
      <c r="DQ70" s="20"/>
      <c r="DR70" s="20">
        <f t="shared" si="135"/>
        <v>0</v>
      </c>
      <c r="DS70" s="20"/>
      <c r="DT70" s="20">
        <f t="shared" si="136"/>
        <v>2.336448598130841E-2</v>
      </c>
    </row>
    <row r="71" spans="1:124" ht="15.75" hidden="1" customHeight="1" x14ac:dyDescent="0.25">
      <c r="A71" s="16" t="s">
        <v>47</v>
      </c>
      <c r="B71" s="16" t="s">
        <v>68</v>
      </c>
      <c r="C71" s="16" t="s">
        <v>70</v>
      </c>
      <c r="D71" s="16"/>
      <c r="E71" s="16"/>
      <c r="F71" s="16"/>
      <c r="G71" s="16"/>
      <c r="H71" s="16"/>
      <c r="I71" s="16"/>
      <c r="J71" s="16"/>
      <c r="K71" s="16"/>
      <c r="L71" s="16"/>
      <c r="M71" s="17"/>
      <c r="N71" s="17"/>
      <c r="O71" s="17"/>
      <c r="P71" s="16" t="s">
        <v>50</v>
      </c>
      <c r="Q71" s="18"/>
      <c r="R71" s="18"/>
      <c r="S71" s="19"/>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6">
        <v>1</v>
      </c>
      <c r="DL71" s="16">
        <f t="shared" si="0"/>
        <v>0</v>
      </c>
      <c r="DM71" s="20">
        <f t="shared" ref="DM71:DM72" si="137">DL71/DK71</f>
        <v>0</v>
      </c>
      <c r="DN71" s="20"/>
      <c r="DO71" s="20">
        <f t="shared" ref="DO71:DO72" si="138">AVERAGE(DM$71:DM$72)</f>
        <v>0</v>
      </c>
      <c r="DP71" s="18"/>
      <c r="DQ71" s="20">
        <f t="shared" ref="DQ71:DQ72" si="139">AVERAGE(DM$67:DM$78)</f>
        <v>0</v>
      </c>
      <c r="DR71" s="20"/>
      <c r="DS71" s="20">
        <f t="shared" ref="DS71:DS72" si="140">AVERAGE(DM$3:DM$435)</f>
        <v>4.5662100456621002E-2</v>
      </c>
      <c r="DT71" s="20"/>
    </row>
    <row r="72" spans="1:124" ht="15.75" hidden="1" customHeight="1" x14ac:dyDescent="0.25">
      <c r="A72" s="16" t="s">
        <v>47</v>
      </c>
      <c r="B72" s="16" t="s">
        <v>68</v>
      </c>
      <c r="C72" s="16" t="s">
        <v>70</v>
      </c>
      <c r="D72" s="16"/>
      <c r="E72" s="16"/>
      <c r="F72" s="16"/>
      <c r="G72" s="16"/>
      <c r="H72" s="16"/>
      <c r="I72" s="16"/>
      <c r="J72" s="16"/>
      <c r="K72" s="16"/>
      <c r="L72" s="16"/>
      <c r="M72" s="17"/>
      <c r="N72" s="17"/>
      <c r="O72" s="17"/>
      <c r="P72" s="16" t="s">
        <v>50</v>
      </c>
      <c r="Q72" s="18"/>
      <c r="R72" s="18"/>
      <c r="S72" s="19"/>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6">
        <v>1</v>
      </c>
      <c r="DL72" s="16">
        <f t="shared" si="0"/>
        <v>0</v>
      </c>
      <c r="DM72" s="20">
        <f t="shared" si="137"/>
        <v>0</v>
      </c>
      <c r="DN72" s="20"/>
      <c r="DO72" s="20">
        <f t="shared" si="138"/>
        <v>0</v>
      </c>
      <c r="DP72" s="18"/>
      <c r="DQ72" s="20">
        <f t="shared" si="139"/>
        <v>0</v>
      </c>
      <c r="DR72" s="20"/>
      <c r="DS72" s="20">
        <f t="shared" si="140"/>
        <v>4.5662100456621002E-2</v>
      </c>
      <c r="DT72" s="20"/>
    </row>
    <row r="73" spans="1:124" ht="15.75" hidden="1" customHeight="1" x14ac:dyDescent="0.25">
      <c r="A73" s="16" t="s">
        <v>47</v>
      </c>
      <c r="B73" s="16" t="s">
        <v>68</v>
      </c>
      <c r="C73" s="16" t="s">
        <v>70</v>
      </c>
      <c r="D73" s="16"/>
      <c r="E73" s="16"/>
      <c r="F73" s="16"/>
      <c r="G73" s="16"/>
      <c r="H73" s="16"/>
      <c r="I73" s="16"/>
      <c r="J73" s="16"/>
      <c r="K73" s="16"/>
      <c r="L73" s="16"/>
      <c r="M73" s="17"/>
      <c r="N73" s="17"/>
      <c r="O73" s="17"/>
      <c r="P73" s="16" t="s">
        <v>51</v>
      </c>
      <c r="Q73" s="18"/>
      <c r="R73" s="18"/>
      <c r="S73" s="19"/>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6">
        <v>1</v>
      </c>
      <c r="DL73" s="16">
        <f t="shared" si="0"/>
        <v>0</v>
      </c>
      <c r="DM73" s="20"/>
      <c r="DN73" s="20">
        <f t="shared" ref="DN73:DN74" si="141">DL73/DK73</f>
        <v>0</v>
      </c>
      <c r="DO73" s="18"/>
      <c r="DP73" s="20">
        <f t="shared" ref="DP73:DP74" si="142">AVERAGE(DN$73:DN$74)</f>
        <v>0</v>
      </c>
      <c r="DQ73" s="20"/>
      <c r="DR73" s="20">
        <f t="shared" ref="DR73:DR74" si="143">AVERAGE(DN$67:DN$78)</f>
        <v>0</v>
      </c>
      <c r="DS73" s="20"/>
      <c r="DT73" s="20">
        <f t="shared" ref="DT73:DT74" si="144">AVERAGE(DN$3:DN$435)</f>
        <v>2.336448598130841E-2</v>
      </c>
    </row>
    <row r="74" spans="1:124" ht="15.75" hidden="1" customHeight="1" x14ac:dyDescent="0.25">
      <c r="A74" s="16" t="s">
        <v>47</v>
      </c>
      <c r="B74" s="16" t="s">
        <v>68</v>
      </c>
      <c r="C74" s="16" t="s">
        <v>70</v>
      </c>
      <c r="D74" s="16"/>
      <c r="E74" s="16"/>
      <c r="F74" s="16"/>
      <c r="G74" s="16"/>
      <c r="H74" s="16"/>
      <c r="I74" s="16"/>
      <c r="J74" s="16"/>
      <c r="K74" s="16"/>
      <c r="L74" s="16"/>
      <c r="M74" s="17"/>
      <c r="N74" s="17"/>
      <c r="O74" s="17"/>
      <c r="P74" s="16" t="s">
        <v>51</v>
      </c>
      <c r="Q74" s="18"/>
      <c r="R74" s="18"/>
      <c r="S74" s="19"/>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6">
        <v>1</v>
      </c>
      <c r="DL74" s="16">
        <f t="shared" si="0"/>
        <v>0</v>
      </c>
      <c r="DM74" s="20"/>
      <c r="DN74" s="20">
        <f t="shared" si="141"/>
        <v>0</v>
      </c>
      <c r="DO74" s="18"/>
      <c r="DP74" s="20">
        <f t="shared" si="142"/>
        <v>0</v>
      </c>
      <c r="DQ74" s="20"/>
      <c r="DR74" s="20">
        <f t="shared" si="143"/>
        <v>0</v>
      </c>
      <c r="DS74" s="20"/>
      <c r="DT74" s="20">
        <f t="shared" si="144"/>
        <v>2.336448598130841E-2</v>
      </c>
    </row>
    <row r="75" spans="1:124" ht="15.75" hidden="1" customHeight="1" x14ac:dyDescent="0.25">
      <c r="A75" s="16" t="s">
        <v>47</v>
      </c>
      <c r="B75" s="16" t="s">
        <v>68</v>
      </c>
      <c r="C75" s="16" t="s">
        <v>71</v>
      </c>
      <c r="D75" s="16"/>
      <c r="E75" s="16"/>
      <c r="F75" s="16"/>
      <c r="G75" s="16"/>
      <c r="H75" s="16"/>
      <c r="I75" s="16"/>
      <c r="J75" s="16"/>
      <c r="K75" s="16"/>
      <c r="L75" s="16"/>
      <c r="M75" s="17"/>
      <c r="N75" s="17"/>
      <c r="O75" s="17"/>
      <c r="P75" s="16" t="s">
        <v>50</v>
      </c>
      <c r="Q75" s="18"/>
      <c r="R75" s="18"/>
      <c r="S75" s="19"/>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6">
        <v>1</v>
      </c>
      <c r="DL75" s="16">
        <f t="shared" si="0"/>
        <v>0</v>
      </c>
      <c r="DM75" s="20">
        <f t="shared" ref="DM75:DM76" si="145">DL75/DK75</f>
        <v>0</v>
      </c>
      <c r="DN75" s="20"/>
      <c r="DO75" s="20">
        <f t="shared" ref="DO75:DO76" si="146">AVERAGE(DM$75:DM$76)</f>
        <v>0</v>
      </c>
      <c r="DP75" s="18"/>
      <c r="DQ75" s="20">
        <f t="shared" ref="DQ75:DQ76" si="147">AVERAGE(DM$67:DM$78)</f>
        <v>0</v>
      </c>
      <c r="DR75" s="20"/>
      <c r="DS75" s="20">
        <f t="shared" ref="DS75:DS76" si="148">AVERAGE(DM$3:DM$435)</f>
        <v>4.5662100456621002E-2</v>
      </c>
      <c r="DT75" s="20"/>
    </row>
    <row r="76" spans="1:124" ht="15.75" hidden="1" customHeight="1" x14ac:dyDescent="0.25">
      <c r="A76" s="16" t="s">
        <v>47</v>
      </c>
      <c r="B76" s="16" t="s">
        <v>68</v>
      </c>
      <c r="C76" s="16" t="s">
        <v>71</v>
      </c>
      <c r="D76" s="16"/>
      <c r="E76" s="16"/>
      <c r="F76" s="16"/>
      <c r="G76" s="16"/>
      <c r="H76" s="16"/>
      <c r="I76" s="16"/>
      <c r="J76" s="16"/>
      <c r="K76" s="16"/>
      <c r="L76" s="16"/>
      <c r="M76" s="17"/>
      <c r="N76" s="17"/>
      <c r="O76" s="17"/>
      <c r="P76" s="16" t="s">
        <v>50</v>
      </c>
      <c r="Q76" s="18"/>
      <c r="R76" s="18"/>
      <c r="S76" s="19"/>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6">
        <v>1</v>
      </c>
      <c r="DL76" s="16">
        <f t="shared" si="0"/>
        <v>0</v>
      </c>
      <c r="DM76" s="20">
        <f t="shared" si="145"/>
        <v>0</v>
      </c>
      <c r="DN76" s="20"/>
      <c r="DO76" s="20">
        <f t="shared" si="146"/>
        <v>0</v>
      </c>
      <c r="DP76" s="18"/>
      <c r="DQ76" s="20">
        <f t="shared" si="147"/>
        <v>0</v>
      </c>
      <c r="DR76" s="20"/>
      <c r="DS76" s="20">
        <f t="shared" si="148"/>
        <v>4.5662100456621002E-2</v>
      </c>
      <c r="DT76" s="20"/>
    </row>
    <row r="77" spans="1:124" ht="15.75" hidden="1" customHeight="1" x14ac:dyDescent="0.25">
      <c r="A77" s="16" t="s">
        <v>47</v>
      </c>
      <c r="B77" s="16" t="s">
        <v>68</v>
      </c>
      <c r="C77" s="16" t="s">
        <v>71</v>
      </c>
      <c r="D77" s="16"/>
      <c r="E77" s="16"/>
      <c r="F77" s="16"/>
      <c r="G77" s="16"/>
      <c r="H77" s="16"/>
      <c r="I77" s="16"/>
      <c r="J77" s="16"/>
      <c r="K77" s="16"/>
      <c r="L77" s="16"/>
      <c r="M77" s="17"/>
      <c r="N77" s="17"/>
      <c r="O77" s="17"/>
      <c r="P77" s="16" t="s">
        <v>51</v>
      </c>
      <c r="Q77" s="18"/>
      <c r="R77" s="18"/>
      <c r="S77" s="19"/>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6">
        <v>1</v>
      </c>
      <c r="DL77" s="16">
        <f t="shared" si="0"/>
        <v>0</v>
      </c>
      <c r="DM77" s="20"/>
      <c r="DN77" s="20">
        <f t="shared" ref="DN77:DN78" si="149">DL77/DK77</f>
        <v>0</v>
      </c>
      <c r="DO77" s="18"/>
      <c r="DP77" s="20">
        <f t="shared" ref="DP77:DP78" si="150">AVERAGE(DN$77:DN$78)</f>
        <v>0</v>
      </c>
      <c r="DQ77" s="20"/>
      <c r="DR77" s="20">
        <f t="shared" ref="DR77:DR78" si="151">AVERAGE(DN$67:DN$78)</f>
        <v>0</v>
      </c>
      <c r="DS77" s="20"/>
      <c r="DT77" s="20">
        <f t="shared" ref="DT77:DT78" si="152">AVERAGE(DN$3:DN$435)</f>
        <v>2.336448598130841E-2</v>
      </c>
    </row>
    <row r="78" spans="1:124" ht="15.75" hidden="1" customHeight="1" x14ac:dyDescent="0.25">
      <c r="A78" s="16" t="s">
        <v>47</v>
      </c>
      <c r="B78" s="16" t="s">
        <v>68</v>
      </c>
      <c r="C78" s="16" t="s">
        <v>71</v>
      </c>
      <c r="D78" s="16"/>
      <c r="E78" s="16"/>
      <c r="F78" s="16"/>
      <c r="G78" s="16"/>
      <c r="H78" s="16"/>
      <c r="I78" s="16"/>
      <c r="J78" s="16"/>
      <c r="K78" s="16"/>
      <c r="L78" s="16"/>
      <c r="M78" s="17"/>
      <c r="N78" s="17"/>
      <c r="O78" s="17"/>
      <c r="P78" s="16" t="s">
        <v>51</v>
      </c>
      <c r="Q78" s="18"/>
      <c r="R78" s="18"/>
      <c r="S78" s="19"/>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6">
        <v>1</v>
      </c>
      <c r="DL78" s="16">
        <f t="shared" si="0"/>
        <v>0</v>
      </c>
      <c r="DM78" s="20"/>
      <c r="DN78" s="20">
        <f t="shared" si="149"/>
        <v>0</v>
      </c>
      <c r="DO78" s="18"/>
      <c r="DP78" s="20">
        <f t="shared" si="150"/>
        <v>0</v>
      </c>
      <c r="DQ78" s="20"/>
      <c r="DR78" s="20">
        <f t="shared" si="151"/>
        <v>0</v>
      </c>
      <c r="DS78" s="20"/>
      <c r="DT78" s="20">
        <f t="shared" si="152"/>
        <v>2.336448598130841E-2</v>
      </c>
    </row>
    <row r="79" spans="1:124" ht="15.75" hidden="1" customHeight="1" x14ac:dyDescent="0.25">
      <c r="A79" s="21" t="s">
        <v>47</v>
      </c>
      <c r="B79" s="21" t="s">
        <v>72</v>
      </c>
      <c r="C79" s="21" t="s">
        <v>73</v>
      </c>
      <c r="D79" s="21"/>
      <c r="E79" s="21"/>
      <c r="F79" s="21"/>
      <c r="G79" s="21"/>
      <c r="H79" s="21"/>
      <c r="I79" s="21"/>
      <c r="J79" s="21"/>
      <c r="K79" s="21"/>
      <c r="L79" s="21"/>
      <c r="M79" s="22"/>
      <c r="N79" s="22"/>
      <c r="O79" s="22"/>
      <c r="P79" s="21" t="s">
        <v>50</v>
      </c>
      <c r="Q79" s="23"/>
      <c r="R79" s="23"/>
      <c r="S79" s="24"/>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1">
        <v>1</v>
      </c>
      <c r="DL79" s="21">
        <f t="shared" si="0"/>
        <v>0</v>
      </c>
      <c r="DM79" s="25">
        <f t="shared" ref="DM79:DM80" si="153">DL79/DK79</f>
        <v>0</v>
      </c>
      <c r="DN79" s="25"/>
      <c r="DO79" s="25">
        <f t="shared" ref="DO79:DO80" si="154">AVERAGE(DM$79:DM$80)</f>
        <v>0</v>
      </c>
      <c r="DP79" s="23"/>
      <c r="DQ79" s="25">
        <f t="shared" ref="DQ79:DQ80" si="155">AVERAGE(DM$79:DM$86)</f>
        <v>0</v>
      </c>
      <c r="DR79" s="23"/>
      <c r="DS79" s="25">
        <f t="shared" ref="DS79:DS80" si="156">AVERAGE(DM$3:DM$435)</f>
        <v>4.5662100456621002E-2</v>
      </c>
      <c r="DT79" s="25"/>
    </row>
    <row r="80" spans="1:124" ht="15.75" hidden="1" customHeight="1" x14ac:dyDescent="0.25">
      <c r="A80" s="21" t="s">
        <v>47</v>
      </c>
      <c r="B80" s="21" t="s">
        <v>72</v>
      </c>
      <c r="C80" s="21" t="s">
        <v>73</v>
      </c>
      <c r="D80" s="21"/>
      <c r="E80" s="21"/>
      <c r="F80" s="21"/>
      <c r="G80" s="21"/>
      <c r="H80" s="21"/>
      <c r="I80" s="21"/>
      <c r="J80" s="21"/>
      <c r="K80" s="21"/>
      <c r="L80" s="21"/>
      <c r="M80" s="22"/>
      <c r="N80" s="22"/>
      <c r="O80" s="22"/>
      <c r="P80" s="21" t="s">
        <v>50</v>
      </c>
      <c r="Q80" s="23"/>
      <c r="R80" s="23"/>
      <c r="S80" s="24"/>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1">
        <v>1</v>
      </c>
      <c r="DL80" s="21">
        <f t="shared" si="0"/>
        <v>0</v>
      </c>
      <c r="DM80" s="25">
        <f t="shared" si="153"/>
        <v>0</v>
      </c>
      <c r="DN80" s="25"/>
      <c r="DO80" s="25">
        <f t="shared" si="154"/>
        <v>0</v>
      </c>
      <c r="DP80" s="23"/>
      <c r="DQ80" s="25">
        <f t="shared" si="155"/>
        <v>0</v>
      </c>
      <c r="DR80" s="23"/>
      <c r="DS80" s="25">
        <f t="shared" si="156"/>
        <v>4.5662100456621002E-2</v>
      </c>
      <c r="DT80" s="25"/>
    </row>
    <row r="81" spans="1:124" ht="15.75" hidden="1" customHeight="1" x14ac:dyDescent="0.25">
      <c r="A81" s="21" t="s">
        <v>47</v>
      </c>
      <c r="B81" s="21" t="s">
        <v>72</v>
      </c>
      <c r="C81" s="21" t="s">
        <v>73</v>
      </c>
      <c r="D81" s="21"/>
      <c r="E81" s="21"/>
      <c r="F81" s="21"/>
      <c r="G81" s="21"/>
      <c r="H81" s="21"/>
      <c r="I81" s="21"/>
      <c r="J81" s="21"/>
      <c r="K81" s="21"/>
      <c r="L81" s="21"/>
      <c r="M81" s="22"/>
      <c r="N81" s="22"/>
      <c r="O81" s="22"/>
      <c r="P81" s="21" t="s">
        <v>51</v>
      </c>
      <c r="Q81" s="23"/>
      <c r="R81" s="23"/>
      <c r="S81" s="24"/>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1">
        <v>1</v>
      </c>
      <c r="DL81" s="21">
        <f t="shared" si="0"/>
        <v>0</v>
      </c>
      <c r="DM81" s="25"/>
      <c r="DN81" s="25">
        <f t="shared" ref="DN81:DN82" si="157">DL81/DK81</f>
        <v>0</v>
      </c>
      <c r="DO81" s="23"/>
      <c r="DP81" s="25">
        <f t="shared" ref="DP81:DP82" si="158">AVERAGE(DN$81:DN$82)</f>
        <v>0</v>
      </c>
      <c r="DQ81" s="25"/>
      <c r="DR81" s="25">
        <f t="shared" ref="DR81:DR82" si="159">AVERAGE(DN$79:DN$86)</f>
        <v>0</v>
      </c>
      <c r="DS81" s="25"/>
      <c r="DT81" s="25">
        <f t="shared" ref="DT81:DT82" si="160">AVERAGE(DN$3:DN$435)</f>
        <v>2.336448598130841E-2</v>
      </c>
    </row>
    <row r="82" spans="1:124" ht="15.75" hidden="1" customHeight="1" x14ac:dyDescent="0.25">
      <c r="A82" s="21" t="s">
        <v>47</v>
      </c>
      <c r="B82" s="21" t="s">
        <v>72</v>
      </c>
      <c r="C82" s="21" t="s">
        <v>73</v>
      </c>
      <c r="D82" s="21"/>
      <c r="E82" s="21"/>
      <c r="F82" s="21"/>
      <c r="G82" s="21"/>
      <c r="H82" s="21"/>
      <c r="I82" s="21"/>
      <c r="J82" s="21"/>
      <c r="K82" s="21"/>
      <c r="L82" s="21"/>
      <c r="M82" s="22"/>
      <c r="N82" s="22"/>
      <c r="O82" s="22"/>
      <c r="P82" s="21" t="s">
        <v>51</v>
      </c>
      <c r="Q82" s="23"/>
      <c r="R82" s="23"/>
      <c r="S82" s="24"/>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1">
        <v>1</v>
      </c>
      <c r="DL82" s="21">
        <f t="shared" si="0"/>
        <v>0</v>
      </c>
      <c r="DM82" s="25"/>
      <c r="DN82" s="25">
        <f t="shared" si="157"/>
        <v>0</v>
      </c>
      <c r="DO82" s="23"/>
      <c r="DP82" s="25">
        <f t="shared" si="158"/>
        <v>0</v>
      </c>
      <c r="DQ82" s="25"/>
      <c r="DR82" s="25">
        <f t="shared" si="159"/>
        <v>0</v>
      </c>
      <c r="DS82" s="25"/>
      <c r="DT82" s="25">
        <f t="shared" si="160"/>
        <v>2.336448598130841E-2</v>
      </c>
    </row>
    <row r="83" spans="1:124" ht="15.75" hidden="1" customHeight="1" x14ac:dyDescent="0.25">
      <c r="A83" s="21" t="s">
        <v>47</v>
      </c>
      <c r="B83" s="21" t="s">
        <v>74</v>
      </c>
      <c r="C83" s="21" t="s">
        <v>75</v>
      </c>
      <c r="D83" s="21"/>
      <c r="E83" s="21"/>
      <c r="F83" s="21"/>
      <c r="G83" s="21"/>
      <c r="H83" s="21"/>
      <c r="I83" s="21"/>
      <c r="J83" s="21"/>
      <c r="K83" s="21"/>
      <c r="L83" s="21"/>
      <c r="M83" s="22"/>
      <c r="N83" s="22"/>
      <c r="O83" s="22"/>
      <c r="P83" s="21" t="s">
        <v>50</v>
      </c>
      <c r="Q83" s="23"/>
      <c r="R83" s="23"/>
      <c r="S83" s="24"/>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1">
        <v>1</v>
      </c>
      <c r="DL83" s="21">
        <f t="shared" si="0"/>
        <v>0</v>
      </c>
      <c r="DM83" s="25">
        <f t="shared" ref="DM83:DM84" si="161">DL83/DK83</f>
        <v>0</v>
      </c>
      <c r="DN83" s="25"/>
      <c r="DO83" s="25">
        <f t="shared" ref="DO83:DO84" si="162">AVERAGE(DM$83:DM$84)</f>
        <v>0</v>
      </c>
      <c r="DP83" s="23"/>
      <c r="DQ83" s="25">
        <f t="shared" ref="DQ83:DQ84" si="163">AVERAGE(DM$79:DM$86)</f>
        <v>0</v>
      </c>
      <c r="DR83" s="25"/>
      <c r="DS83" s="25">
        <f t="shared" ref="DS83:DS84" si="164">AVERAGE(DM$3:DM$435)</f>
        <v>4.5662100456621002E-2</v>
      </c>
      <c r="DT83" s="25"/>
    </row>
    <row r="84" spans="1:124" ht="15.75" hidden="1" customHeight="1" x14ac:dyDescent="0.25">
      <c r="A84" s="21" t="s">
        <v>47</v>
      </c>
      <c r="B84" s="21" t="s">
        <v>74</v>
      </c>
      <c r="C84" s="21" t="s">
        <v>75</v>
      </c>
      <c r="D84" s="21"/>
      <c r="E84" s="21"/>
      <c r="F84" s="21"/>
      <c r="G84" s="21"/>
      <c r="H84" s="21"/>
      <c r="I84" s="21"/>
      <c r="J84" s="21"/>
      <c r="K84" s="21"/>
      <c r="L84" s="21"/>
      <c r="M84" s="22"/>
      <c r="N84" s="22"/>
      <c r="O84" s="22"/>
      <c r="P84" s="21" t="s">
        <v>50</v>
      </c>
      <c r="Q84" s="23"/>
      <c r="R84" s="23"/>
      <c r="S84" s="24"/>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1">
        <v>1</v>
      </c>
      <c r="DL84" s="21">
        <f t="shared" si="0"/>
        <v>0</v>
      </c>
      <c r="DM84" s="25">
        <f t="shared" si="161"/>
        <v>0</v>
      </c>
      <c r="DN84" s="25"/>
      <c r="DO84" s="25">
        <f t="shared" si="162"/>
        <v>0</v>
      </c>
      <c r="DP84" s="23"/>
      <c r="DQ84" s="25">
        <f t="shared" si="163"/>
        <v>0</v>
      </c>
      <c r="DR84" s="25"/>
      <c r="DS84" s="25">
        <f t="shared" si="164"/>
        <v>4.5662100456621002E-2</v>
      </c>
      <c r="DT84" s="25"/>
    </row>
    <row r="85" spans="1:124" ht="15.75" hidden="1" customHeight="1" x14ac:dyDescent="0.25">
      <c r="A85" s="21" t="s">
        <v>47</v>
      </c>
      <c r="B85" s="21" t="s">
        <v>74</v>
      </c>
      <c r="C85" s="21" t="s">
        <v>75</v>
      </c>
      <c r="D85" s="21"/>
      <c r="E85" s="21"/>
      <c r="F85" s="21"/>
      <c r="G85" s="21"/>
      <c r="H85" s="21"/>
      <c r="I85" s="21"/>
      <c r="J85" s="21"/>
      <c r="K85" s="21"/>
      <c r="L85" s="21"/>
      <c r="M85" s="22"/>
      <c r="N85" s="22"/>
      <c r="O85" s="22"/>
      <c r="P85" s="21" t="s">
        <v>51</v>
      </c>
      <c r="Q85" s="23"/>
      <c r="R85" s="23"/>
      <c r="S85" s="24"/>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1">
        <v>1</v>
      </c>
      <c r="DL85" s="21">
        <f t="shared" si="0"/>
        <v>0</v>
      </c>
      <c r="DM85" s="25"/>
      <c r="DN85" s="25">
        <f t="shared" ref="DN85:DN86" si="165">DL85/DK85</f>
        <v>0</v>
      </c>
      <c r="DO85" s="23"/>
      <c r="DP85" s="25">
        <f t="shared" ref="DP85:DP86" si="166">AVERAGE(DN$85:DN$86)</f>
        <v>0</v>
      </c>
      <c r="DQ85" s="25"/>
      <c r="DR85" s="25">
        <f t="shared" ref="DR85:DR86" si="167">AVERAGE(DN$79:DN$86)</f>
        <v>0</v>
      </c>
      <c r="DS85" s="25"/>
      <c r="DT85" s="25">
        <f t="shared" ref="DT85:DT86" si="168">AVERAGE(DN$3:DN$435)</f>
        <v>2.336448598130841E-2</v>
      </c>
    </row>
    <row r="86" spans="1:124" ht="15.75" hidden="1" customHeight="1" x14ac:dyDescent="0.25">
      <c r="A86" s="21" t="s">
        <v>47</v>
      </c>
      <c r="B86" s="21" t="s">
        <v>74</v>
      </c>
      <c r="C86" s="21" t="s">
        <v>75</v>
      </c>
      <c r="D86" s="21"/>
      <c r="E86" s="21"/>
      <c r="F86" s="21"/>
      <c r="G86" s="21"/>
      <c r="H86" s="21"/>
      <c r="I86" s="21"/>
      <c r="J86" s="21"/>
      <c r="K86" s="21"/>
      <c r="L86" s="21"/>
      <c r="M86" s="22"/>
      <c r="N86" s="22"/>
      <c r="O86" s="22"/>
      <c r="P86" s="21" t="s">
        <v>51</v>
      </c>
      <c r="Q86" s="23"/>
      <c r="R86" s="23"/>
      <c r="S86" s="24"/>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1">
        <v>1</v>
      </c>
      <c r="DL86" s="21">
        <f t="shared" si="0"/>
        <v>0</v>
      </c>
      <c r="DM86" s="25"/>
      <c r="DN86" s="25">
        <f t="shared" si="165"/>
        <v>0</v>
      </c>
      <c r="DO86" s="23"/>
      <c r="DP86" s="25">
        <f t="shared" si="166"/>
        <v>0</v>
      </c>
      <c r="DQ86" s="25"/>
      <c r="DR86" s="25">
        <f t="shared" si="167"/>
        <v>0</v>
      </c>
      <c r="DS86" s="25"/>
      <c r="DT86" s="25">
        <f t="shared" si="168"/>
        <v>2.336448598130841E-2</v>
      </c>
    </row>
    <row r="87" spans="1:124" ht="15.75" hidden="1" customHeight="1" x14ac:dyDescent="0.25">
      <c r="A87" s="26" t="s">
        <v>76</v>
      </c>
      <c r="B87" s="26" t="s">
        <v>77</v>
      </c>
      <c r="C87" s="26" t="s">
        <v>78</v>
      </c>
      <c r="D87" s="26"/>
      <c r="E87" s="26"/>
      <c r="F87" s="26"/>
      <c r="G87" s="26"/>
      <c r="H87" s="26"/>
      <c r="I87" s="26"/>
      <c r="J87" s="26"/>
      <c r="K87" s="26"/>
      <c r="L87" s="26"/>
      <c r="M87" s="27"/>
      <c r="N87" s="27"/>
      <c r="O87" s="27"/>
      <c r="P87" s="26" t="s">
        <v>50</v>
      </c>
      <c r="Q87" s="28"/>
      <c r="R87" s="28"/>
      <c r="S87" s="29"/>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6">
        <v>1</v>
      </c>
      <c r="DL87" s="26">
        <f t="shared" si="0"/>
        <v>0</v>
      </c>
      <c r="DM87" s="30">
        <f t="shared" ref="DM87:DM88" si="169">DL87/DK87</f>
        <v>0</v>
      </c>
      <c r="DN87" s="30"/>
      <c r="DO87" s="30">
        <f t="shared" ref="DO87:DO88" si="170">AVERAGE(DM$87:DM$88)</f>
        <v>0</v>
      </c>
      <c r="DP87" s="30"/>
      <c r="DQ87" s="30">
        <f t="shared" ref="DQ87:DQ88" si="171">AVERAGE(DM$87:DM$110)</f>
        <v>0</v>
      </c>
      <c r="DR87" s="28"/>
      <c r="DS87" s="30">
        <f t="shared" ref="DS87:DS88" si="172">AVERAGE(DM$3:DM$435)</f>
        <v>4.5662100456621002E-2</v>
      </c>
      <c r="DT87" s="30"/>
    </row>
    <row r="88" spans="1:124" ht="15.75" hidden="1" customHeight="1" x14ac:dyDescent="0.25">
      <c r="A88" s="26" t="s">
        <v>76</v>
      </c>
      <c r="B88" s="26" t="s">
        <v>77</v>
      </c>
      <c r="C88" s="26" t="s">
        <v>78</v>
      </c>
      <c r="D88" s="26"/>
      <c r="E88" s="26"/>
      <c r="F88" s="26"/>
      <c r="G88" s="26"/>
      <c r="H88" s="26"/>
      <c r="I88" s="26"/>
      <c r="J88" s="26"/>
      <c r="K88" s="26"/>
      <c r="L88" s="26"/>
      <c r="M88" s="27"/>
      <c r="N88" s="27"/>
      <c r="O88" s="27"/>
      <c r="P88" s="26" t="s">
        <v>50</v>
      </c>
      <c r="Q88" s="28"/>
      <c r="R88" s="28"/>
      <c r="S88" s="29"/>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6">
        <v>1</v>
      </c>
      <c r="DL88" s="26">
        <f t="shared" si="0"/>
        <v>0</v>
      </c>
      <c r="DM88" s="30">
        <f t="shared" si="169"/>
        <v>0</v>
      </c>
      <c r="DN88" s="30"/>
      <c r="DO88" s="30">
        <f t="shared" si="170"/>
        <v>0</v>
      </c>
      <c r="DP88" s="30"/>
      <c r="DQ88" s="30">
        <f t="shared" si="171"/>
        <v>0</v>
      </c>
      <c r="DR88" s="28"/>
      <c r="DS88" s="30">
        <f t="shared" si="172"/>
        <v>4.5662100456621002E-2</v>
      </c>
      <c r="DT88" s="30"/>
    </row>
    <row r="89" spans="1:124" ht="15.75" hidden="1" customHeight="1" x14ac:dyDescent="0.25">
      <c r="A89" s="26" t="s">
        <v>76</v>
      </c>
      <c r="B89" s="26" t="s">
        <v>77</v>
      </c>
      <c r="C89" s="26" t="s">
        <v>78</v>
      </c>
      <c r="D89" s="26"/>
      <c r="E89" s="26"/>
      <c r="F89" s="26"/>
      <c r="G89" s="26"/>
      <c r="H89" s="26"/>
      <c r="I89" s="26"/>
      <c r="J89" s="26"/>
      <c r="K89" s="26"/>
      <c r="L89" s="26"/>
      <c r="M89" s="27"/>
      <c r="N89" s="27"/>
      <c r="O89" s="27"/>
      <c r="P89" s="26" t="s">
        <v>51</v>
      </c>
      <c r="Q89" s="28"/>
      <c r="R89" s="28"/>
      <c r="S89" s="29"/>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6">
        <v>1</v>
      </c>
      <c r="DL89" s="26">
        <f t="shared" si="0"/>
        <v>0</v>
      </c>
      <c r="DM89" s="30"/>
      <c r="DN89" s="30">
        <f t="shared" ref="DN89:DN90" si="173">DL89/DK89</f>
        <v>0</v>
      </c>
      <c r="DO89" s="30"/>
      <c r="DP89" s="30">
        <f t="shared" ref="DP89:DP90" si="174">AVERAGE(DN$89:DN$90)</f>
        <v>0</v>
      </c>
      <c r="DQ89" s="30"/>
      <c r="DR89" s="30">
        <f t="shared" ref="DR89:DR90" si="175">AVERAGE(DN$87:DN$110)</f>
        <v>0</v>
      </c>
      <c r="DS89" s="30"/>
      <c r="DT89" s="30">
        <f t="shared" ref="DT89:DT90" si="176">AVERAGE(DN$3:DN$435)</f>
        <v>2.336448598130841E-2</v>
      </c>
    </row>
    <row r="90" spans="1:124" ht="15.75" hidden="1" customHeight="1" x14ac:dyDescent="0.25">
      <c r="A90" s="26" t="s">
        <v>76</v>
      </c>
      <c r="B90" s="26" t="s">
        <v>77</v>
      </c>
      <c r="C90" s="26" t="s">
        <v>78</v>
      </c>
      <c r="D90" s="26"/>
      <c r="E90" s="26"/>
      <c r="F90" s="26"/>
      <c r="G90" s="26"/>
      <c r="H90" s="26"/>
      <c r="I90" s="26"/>
      <c r="J90" s="26"/>
      <c r="K90" s="26"/>
      <c r="L90" s="26"/>
      <c r="M90" s="27"/>
      <c r="N90" s="27"/>
      <c r="O90" s="27"/>
      <c r="P90" s="26" t="s">
        <v>51</v>
      </c>
      <c r="Q90" s="28"/>
      <c r="R90" s="28"/>
      <c r="S90" s="29"/>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6">
        <v>1</v>
      </c>
      <c r="DL90" s="26">
        <f t="shared" si="0"/>
        <v>0</v>
      </c>
      <c r="DM90" s="30"/>
      <c r="DN90" s="30">
        <f t="shared" si="173"/>
        <v>0</v>
      </c>
      <c r="DO90" s="30"/>
      <c r="DP90" s="30">
        <f t="shared" si="174"/>
        <v>0</v>
      </c>
      <c r="DQ90" s="30"/>
      <c r="DR90" s="30">
        <f t="shared" si="175"/>
        <v>0</v>
      </c>
      <c r="DS90" s="30"/>
      <c r="DT90" s="30">
        <f t="shared" si="176"/>
        <v>2.336448598130841E-2</v>
      </c>
    </row>
    <row r="91" spans="1:124" ht="15.75" hidden="1" customHeight="1" x14ac:dyDescent="0.25">
      <c r="A91" s="26" t="s">
        <v>76</v>
      </c>
      <c r="B91" s="26" t="s">
        <v>77</v>
      </c>
      <c r="C91" s="26" t="s">
        <v>79</v>
      </c>
      <c r="D91" s="26"/>
      <c r="E91" s="26"/>
      <c r="F91" s="26"/>
      <c r="G91" s="26"/>
      <c r="H91" s="26"/>
      <c r="I91" s="26"/>
      <c r="J91" s="26"/>
      <c r="K91" s="26"/>
      <c r="L91" s="26"/>
      <c r="M91" s="27"/>
      <c r="N91" s="27"/>
      <c r="O91" s="27"/>
      <c r="P91" s="26" t="s">
        <v>50</v>
      </c>
      <c r="Q91" s="28"/>
      <c r="R91" s="28"/>
      <c r="S91" s="29"/>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6">
        <v>1</v>
      </c>
      <c r="DL91" s="26">
        <f t="shared" si="0"/>
        <v>0</v>
      </c>
      <c r="DM91" s="30">
        <f t="shared" ref="DM91:DM92" si="177">DL91/DK91</f>
        <v>0</v>
      </c>
      <c r="DN91" s="30"/>
      <c r="DO91" s="30">
        <f t="shared" ref="DO91:DO92" si="178">AVERAGE(DM$91:DM$92)</f>
        <v>0</v>
      </c>
      <c r="DP91" s="28"/>
      <c r="DQ91" s="30">
        <f t="shared" ref="DQ91:DQ92" si="179">AVERAGE(DM$87:DM$110)</f>
        <v>0</v>
      </c>
      <c r="DR91" s="30"/>
      <c r="DS91" s="30">
        <f t="shared" ref="DS91:DS92" si="180">AVERAGE(DM$3:DM$435)</f>
        <v>4.5662100456621002E-2</v>
      </c>
      <c r="DT91" s="30"/>
    </row>
    <row r="92" spans="1:124" ht="15.75" hidden="1" customHeight="1" x14ac:dyDescent="0.25">
      <c r="A92" s="26" t="s">
        <v>76</v>
      </c>
      <c r="B92" s="26" t="s">
        <v>77</v>
      </c>
      <c r="C92" s="26" t="s">
        <v>79</v>
      </c>
      <c r="D92" s="26"/>
      <c r="E92" s="26"/>
      <c r="F92" s="26"/>
      <c r="G92" s="26"/>
      <c r="H92" s="26"/>
      <c r="I92" s="26"/>
      <c r="J92" s="26"/>
      <c r="K92" s="26"/>
      <c r="L92" s="26"/>
      <c r="M92" s="27"/>
      <c r="N92" s="27"/>
      <c r="O92" s="27"/>
      <c r="P92" s="26" t="s">
        <v>50</v>
      </c>
      <c r="Q92" s="28"/>
      <c r="R92" s="28"/>
      <c r="S92" s="29"/>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6">
        <v>1</v>
      </c>
      <c r="DL92" s="26">
        <f t="shared" si="0"/>
        <v>0</v>
      </c>
      <c r="DM92" s="30">
        <f t="shared" si="177"/>
        <v>0</v>
      </c>
      <c r="DN92" s="30"/>
      <c r="DO92" s="30">
        <f t="shared" si="178"/>
        <v>0</v>
      </c>
      <c r="DP92" s="28"/>
      <c r="DQ92" s="30">
        <f t="shared" si="179"/>
        <v>0</v>
      </c>
      <c r="DR92" s="30"/>
      <c r="DS92" s="30">
        <f t="shared" si="180"/>
        <v>4.5662100456621002E-2</v>
      </c>
      <c r="DT92" s="30"/>
    </row>
    <row r="93" spans="1:124" ht="15.75" hidden="1" customHeight="1" x14ac:dyDescent="0.25">
      <c r="A93" s="26" t="s">
        <v>76</v>
      </c>
      <c r="B93" s="26" t="s">
        <v>77</v>
      </c>
      <c r="C93" s="26" t="s">
        <v>79</v>
      </c>
      <c r="D93" s="26"/>
      <c r="E93" s="26"/>
      <c r="F93" s="26"/>
      <c r="G93" s="26"/>
      <c r="H93" s="26"/>
      <c r="I93" s="26"/>
      <c r="J93" s="26"/>
      <c r="K93" s="26"/>
      <c r="L93" s="26"/>
      <c r="M93" s="27"/>
      <c r="N93" s="27"/>
      <c r="O93" s="27"/>
      <c r="P93" s="26" t="s">
        <v>51</v>
      </c>
      <c r="Q93" s="28"/>
      <c r="R93" s="28"/>
      <c r="S93" s="29"/>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6">
        <v>1</v>
      </c>
      <c r="DL93" s="26">
        <f t="shared" si="0"/>
        <v>0</v>
      </c>
      <c r="DM93" s="30"/>
      <c r="DN93" s="30">
        <f t="shared" ref="DN93:DN94" si="181">DL93/DK93</f>
        <v>0</v>
      </c>
      <c r="DO93" s="28"/>
      <c r="DP93" s="30">
        <f t="shared" ref="DP93:DP94" si="182">AVERAGE(DN$93:DN$94)</f>
        <v>0</v>
      </c>
      <c r="DQ93" s="30"/>
      <c r="DR93" s="30">
        <f t="shared" ref="DR93:DR94" si="183">AVERAGE(DN$87:DN$110)</f>
        <v>0</v>
      </c>
      <c r="DS93" s="30"/>
      <c r="DT93" s="30">
        <f t="shared" ref="DT93:DT94" si="184">AVERAGE(DN$3:DN$435)</f>
        <v>2.336448598130841E-2</v>
      </c>
    </row>
    <row r="94" spans="1:124" ht="15.75" hidden="1" customHeight="1" x14ac:dyDescent="0.25">
      <c r="A94" s="26" t="s">
        <v>76</v>
      </c>
      <c r="B94" s="26" t="s">
        <v>77</v>
      </c>
      <c r="C94" s="26" t="s">
        <v>79</v>
      </c>
      <c r="D94" s="26"/>
      <c r="E94" s="26"/>
      <c r="F94" s="26"/>
      <c r="G94" s="26"/>
      <c r="H94" s="26"/>
      <c r="I94" s="26"/>
      <c r="J94" s="26"/>
      <c r="K94" s="26"/>
      <c r="L94" s="26"/>
      <c r="M94" s="27"/>
      <c r="N94" s="27"/>
      <c r="O94" s="27"/>
      <c r="P94" s="26" t="s">
        <v>51</v>
      </c>
      <c r="Q94" s="28"/>
      <c r="R94" s="28"/>
      <c r="S94" s="29"/>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6">
        <v>1</v>
      </c>
      <c r="DL94" s="26">
        <f t="shared" si="0"/>
        <v>0</v>
      </c>
      <c r="DM94" s="30"/>
      <c r="DN94" s="30">
        <f t="shared" si="181"/>
        <v>0</v>
      </c>
      <c r="DO94" s="28"/>
      <c r="DP94" s="30">
        <f t="shared" si="182"/>
        <v>0</v>
      </c>
      <c r="DQ94" s="30"/>
      <c r="DR94" s="30">
        <f t="shared" si="183"/>
        <v>0</v>
      </c>
      <c r="DS94" s="30"/>
      <c r="DT94" s="30">
        <f t="shared" si="184"/>
        <v>2.336448598130841E-2</v>
      </c>
    </row>
    <row r="95" spans="1:124" ht="15.75" hidden="1" customHeight="1" x14ac:dyDescent="0.25">
      <c r="A95" s="26" t="s">
        <v>76</v>
      </c>
      <c r="B95" s="26" t="s">
        <v>77</v>
      </c>
      <c r="C95" s="26" t="s">
        <v>80</v>
      </c>
      <c r="D95" s="26"/>
      <c r="E95" s="26"/>
      <c r="F95" s="26"/>
      <c r="G95" s="26"/>
      <c r="H95" s="26"/>
      <c r="I95" s="26"/>
      <c r="J95" s="26"/>
      <c r="K95" s="26"/>
      <c r="L95" s="26"/>
      <c r="M95" s="27"/>
      <c r="N95" s="27"/>
      <c r="O95" s="27"/>
      <c r="P95" s="26" t="s">
        <v>50</v>
      </c>
      <c r="Q95" s="28"/>
      <c r="R95" s="28"/>
      <c r="S95" s="29"/>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6">
        <v>1</v>
      </c>
      <c r="DL95" s="26">
        <f t="shared" si="0"/>
        <v>0</v>
      </c>
      <c r="DM95" s="30">
        <f t="shared" ref="DM95:DM96" si="185">DL95/DK95</f>
        <v>0</v>
      </c>
      <c r="DN95" s="30"/>
      <c r="DO95" s="30">
        <f t="shared" ref="DO95:DO96" si="186">AVERAGE(DM$95:DM$96)</f>
        <v>0</v>
      </c>
      <c r="DP95" s="28"/>
      <c r="DQ95" s="30">
        <f t="shared" ref="DQ95:DQ96" si="187">AVERAGE(DM$87:DM$110)</f>
        <v>0</v>
      </c>
      <c r="DR95" s="30"/>
      <c r="DS95" s="30">
        <f t="shared" ref="DS95:DS96" si="188">AVERAGE(DM$3:DM$435)</f>
        <v>4.5662100456621002E-2</v>
      </c>
      <c r="DT95" s="30"/>
    </row>
    <row r="96" spans="1:124" ht="15.75" hidden="1" customHeight="1" x14ac:dyDescent="0.25">
      <c r="A96" s="26" t="s">
        <v>76</v>
      </c>
      <c r="B96" s="26" t="s">
        <v>77</v>
      </c>
      <c r="C96" s="26" t="s">
        <v>80</v>
      </c>
      <c r="D96" s="26"/>
      <c r="E96" s="26"/>
      <c r="F96" s="26"/>
      <c r="G96" s="26"/>
      <c r="H96" s="26"/>
      <c r="I96" s="26"/>
      <c r="J96" s="26"/>
      <c r="K96" s="26"/>
      <c r="L96" s="26"/>
      <c r="M96" s="27"/>
      <c r="N96" s="27"/>
      <c r="O96" s="27"/>
      <c r="P96" s="26" t="s">
        <v>50</v>
      </c>
      <c r="Q96" s="28"/>
      <c r="R96" s="28"/>
      <c r="S96" s="29"/>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6">
        <v>1</v>
      </c>
      <c r="DL96" s="26">
        <f t="shared" si="0"/>
        <v>0</v>
      </c>
      <c r="DM96" s="30">
        <f t="shared" si="185"/>
        <v>0</v>
      </c>
      <c r="DN96" s="30"/>
      <c r="DO96" s="30">
        <f t="shared" si="186"/>
        <v>0</v>
      </c>
      <c r="DP96" s="28"/>
      <c r="DQ96" s="30">
        <f t="shared" si="187"/>
        <v>0</v>
      </c>
      <c r="DR96" s="30"/>
      <c r="DS96" s="30">
        <f t="shared" si="188"/>
        <v>4.5662100456621002E-2</v>
      </c>
      <c r="DT96" s="30"/>
    </row>
    <row r="97" spans="1:124" ht="15.75" hidden="1" customHeight="1" x14ac:dyDescent="0.25">
      <c r="A97" s="26" t="s">
        <v>76</v>
      </c>
      <c r="B97" s="26" t="s">
        <v>77</v>
      </c>
      <c r="C97" s="26" t="s">
        <v>80</v>
      </c>
      <c r="D97" s="26"/>
      <c r="E97" s="26"/>
      <c r="F97" s="26"/>
      <c r="G97" s="26"/>
      <c r="H97" s="26"/>
      <c r="I97" s="26"/>
      <c r="J97" s="26"/>
      <c r="K97" s="26"/>
      <c r="L97" s="26"/>
      <c r="M97" s="27"/>
      <c r="N97" s="27"/>
      <c r="O97" s="27"/>
      <c r="P97" s="26" t="s">
        <v>51</v>
      </c>
      <c r="Q97" s="28"/>
      <c r="R97" s="28"/>
      <c r="S97" s="29"/>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6">
        <v>1</v>
      </c>
      <c r="DL97" s="26">
        <f t="shared" si="0"/>
        <v>0</v>
      </c>
      <c r="DM97" s="30"/>
      <c r="DN97" s="30">
        <f t="shared" ref="DN97:DN98" si="189">DL97/DK97</f>
        <v>0</v>
      </c>
      <c r="DO97" s="28"/>
      <c r="DP97" s="30">
        <f t="shared" ref="DP97:DP98" si="190">AVERAGE(DN$97:DN$98)</f>
        <v>0</v>
      </c>
      <c r="DQ97" s="30"/>
      <c r="DR97" s="30">
        <f t="shared" ref="DR97:DR98" si="191">AVERAGE(DN$87:DN$110)</f>
        <v>0</v>
      </c>
      <c r="DS97" s="30"/>
      <c r="DT97" s="30">
        <f t="shared" ref="DT97:DT98" si="192">AVERAGE(DN$3:DN$435)</f>
        <v>2.336448598130841E-2</v>
      </c>
    </row>
    <row r="98" spans="1:124" ht="15.75" hidden="1" customHeight="1" x14ac:dyDescent="0.25">
      <c r="A98" s="26" t="s">
        <v>76</v>
      </c>
      <c r="B98" s="26" t="s">
        <v>77</v>
      </c>
      <c r="C98" s="26" t="s">
        <v>80</v>
      </c>
      <c r="D98" s="26"/>
      <c r="E98" s="26"/>
      <c r="F98" s="26"/>
      <c r="G98" s="26"/>
      <c r="H98" s="26"/>
      <c r="I98" s="26"/>
      <c r="J98" s="26"/>
      <c r="K98" s="26"/>
      <c r="L98" s="26"/>
      <c r="M98" s="27"/>
      <c r="N98" s="27"/>
      <c r="O98" s="27"/>
      <c r="P98" s="26" t="s">
        <v>51</v>
      </c>
      <c r="Q98" s="28"/>
      <c r="R98" s="28"/>
      <c r="S98" s="29"/>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6">
        <v>1</v>
      </c>
      <c r="DL98" s="26">
        <f t="shared" si="0"/>
        <v>0</v>
      </c>
      <c r="DM98" s="30"/>
      <c r="DN98" s="30">
        <f t="shared" si="189"/>
        <v>0</v>
      </c>
      <c r="DO98" s="28"/>
      <c r="DP98" s="30">
        <f t="shared" si="190"/>
        <v>0</v>
      </c>
      <c r="DQ98" s="30"/>
      <c r="DR98" s="30">
        <f t="shared" si="191"/>
        <v>0</v>
      </c>
      <c r="DS98" s="30"/>
      <c r="DT98" s="30">
        <f t="shared" si="192"/>
        <v>2.336448598130841E-2</v>
      </c>
    </row>
    <row r="99" spans="1:124" ht="15.75" hidden="1" customHeight="1" x14ac:dyDescent="0.25">
      <c r="A99" s="26" t="s">
        <v>76</v>
      </c>
      <c r="B99" s="26" t="s">
        <v>77</v>
      </c>
      <c r="C99" s="26" t="s">
        <v>81</v>
      </c>
      <c r="D99" s="26"/>
      <c r="E99" s="26"/>
      <c r="F99" s="26"/>
      <c r="G99" s="26"/>
      <c r="H99" s="26"/>
      <c r="I99" s="26"/>
      <c r="J99" s="26"/>
      <c r="K99" s="26"/>
      <c r="L99" s="26"/>
      <c r="M99" s="27"/>
      <c r="N99" s="27"/>
      <c r="O99" s="27"/>
      <c r="P99" s="26" t="s">
        <v>50</v>
      </c>
      <c r="Q99" s="28"/>
      <c r="R99" s="28"/>
      <c r="S99" s="29"/>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6">
        <v>1</v>
      </c>
      <c r="DL99" s="26">
        <f t="shared" si="0"/>
        <v>0</v>
      </c>
      <c r="DM99" s="30">
        <f t="shared" ref="DM99:DM100" si="193">DL99/DK99</f>
        <v>0</v>
      </c>
      <c r="DN99" s="30"/>
      <c r="DO99" s="30">
        <f t="shared" ref="DO99:DO100" si="194">AVERAGE(DM$99:DM$100)</f>
        <v>0</v>
      </c>
      <c r="DP99" s="28"/>
      <c r="DQ99" s="30">
        <f t="shared" ref="DQ99:DQ100" si="195">AVERAGE(DM$87:DM$110)</f>
        <v>0</v>
      </c>
      <c r="DR99" s="30"/>
      <c r="DS99" s="30">
        <f t="shared" ref="DS99:DS100" si="196">AVERAGE(DM$3:DM$435)</f>
        <v>4.5662100456621002E-2</v>
      </c>
      <c r="DT99" s="30"/>
    </row>
    <row r="100" spans="1:124" ht="15.75" hidden="1" customHeight="1" x14ac:dyDescent="0.25">
      <c r="A100" s="26" t="s">
        <v>76</v>
      </c>
      <c r="B100" s="26" t="s">
        <v>77</v>
      </c>
      <c r="C100" s="26" t="s">
        <v>81</v>
      </c>
      <c r="D100" s="26"/>
      <c r="E100" s="26"/>
      <c r="F100" s="26"/>
      <c r="G100" s="26"/>
      <c r="H100" s="26"/>
      <c r="I100" s="26"/>
      <c r="J100" s="26"/>
      <c r="K100" s="26"/>
      <c r="L100" s="26"/>
      <c r="M100" s="27"/>
      <c r="N100" s="27"/>
      <c r="O100" s="27"/>
      <c r="P100" s="26" t="s">
        <v>50</v>
      </c>
      <c r="Q100" s="28"/>
      <c r="R100" s="28"/>
      <c r="S100" s="29"/>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6">
        <v>1</v>
      </c>
      <c r="DL100" s="26">
        <f t="shared" si="0"/>
        <v>0</v>
      </c>
      <c r="DM100" s="30">
        <f t="shared" si="193"/>
        <v>0</v>
      </c>
      <c r="DN100" s="30"/>
      <c r="DO100" s="30">
        <f t="shared" si="194"/>
        <v>0</v>
      </c>
      <c r="DP100" s="28"/>
      <c r="DQ100" s="30">
        <f t="shared" si="195"/>
        <v>0</v>
      </c>
      <c r="DR100" s="30"/>
      <c r="DS100" s="30">
        <f t="shared" si="196"/>
        <v>4.5662100456621002E-2</v>
      </c>
      <c r="DT100" s="30"/>
    </row>
    <row r="101" spans="1:124" ht="15.75" hidden="1" customHeight="1" x14ac:dyDescent="0.25">
      <c r="A101" s="26" t="s">
        <v>76</v>
      </c>
      <c r="B101" s="26" t="s">
        <v>77</v>
      </c>
      <c r="C101" s="26" t="s">
        <v>81</v>
      </c>
      <c r="D101" s="26"/>
      <c r="E101" s="26"/>
      <c r="F101" s="26"/>
      <c r="G101" s="26"/>
      <c r="H101" s="26"/>
      <c r="I101" s="26"/>
      <c r="J101" s="26"/>
      <c r="K101" s="26"/>
      <c r="L101" s="26"/>
      <c r="M101" s="27"/>
      <c r="N101" s="27"/>
      <c r="O101" s="27"/>
      <c r="P101" s="26" t="s">
        <v>51</v>
      </c>
      <c r="Q101" s="28"/>
      <c r="R101" s="28"/>
      <c r="S101" s="29"/>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6">
        <v>1</v>
      </c>
      <c r="DL101" s="26">
        <f t="shared" si="0"/>
        <v>0</v>
      </c>
      <c r="DM101" s="30"/>
      <c r="DN101" s="30">
        <f t="shared" ref="DN101:DN102" si="197">DL101/DK101</f>
        <v>0</v>
      </c>
      <c r="DO101" s="28"/>
      <c r="DP101" s="30">
        <f t="shared" ref="DP101:DP102" si="198">AVERAGE(DN$101:DN$102)</f>
        <v>0</v>
      </c>
      <c r="DQ101" s="30"/>
      <c r="DR101" s="30">
        <f t="shared" ref="DR101:DR102" si="199">AVERAGE(DN$87:DN$110)</f>
        <v>0</v>
      </c>
      <c r="DS101" s="30"/>
      <c r="DT101" s="30">
        <f t="shared" ref="DT101:DT102" si="200">AVERAGE(DN$3:DN$435)</f>
        <v>2.336448598130841E-2</v>
      </c>
    </row>
    <row r="102" spans="1:124" ht="15.75" hidden="1" customHeight="1" x14ac:dyDescent="0.25">
      <c r="A102" s="26" t="s">
        <v>76</v>
      </c>
      <c r="B102" s="26" t="s">
        <v>77</v>
      </c>
      <c r="C102" s="26" t="s">
        <v>81</v>
      </c>
      <c r="D102" s="26"/>
      <c r="E102" s="26"/>
      <c r="F102" s="26"/>
      <c r="G102" s="26"/>
      <c r="H102" s="26"/>
      <c r="I102" s="26"/>
      <c r="J102" s="26"/>
      <c r="K102" s="26"/>
      <c r="L102" s="26"/>
      <c r="M102" s="27"/>
      <c r="N102" s="27"/>
      <c r="O102" s="27"/>
      <c r="P102" s="26" t="s">
        <v>51</v>
      </c>
      <c r="Q102" s="28"/>
      <c r="R102" s="28"/>
      <c r="S102" s="29"/>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6">
        <v>1</v>
      </c>
      <c r="DL102" s="26">
        <f t="shared" si="0"/>
        <v>0</v>
      </c>
      <c r="DM102" s="30"/>
      <c r="DN102" s="30">
        <f t="shared" si="197"/>
        <v>0</v>
      </c>
      <c r="DO102" s="28"/>
      <c r="DP102" s="30">
        <f t="shared" si="198"/>
        <v>0</v>
      </c>
      <c r="DQ102" s="30"/>
      <c r="DR102" s="30">
        <f t="shared" si="199"/>
        <v>0</v>
      </c>
      <c r="DS102" s="30"/>
      <c r="DT102" s="30">
        <f t="shared" si="200"/>
        <v>2.336448598130841E-2</v>
      </c>
    </row>
    <row r="103" spans="1:124" ht="15.75" hidden="1" customHeight="1" x14ac:dyDescent="0.25">
      <c r="A103" s="26" t="s">
        <v>76</v>
      </c>
      <c r="B103" s="26" t="s">
        <v>77</v>
      </c>
      <c r="C103" s="26" t="s">
        <v>82</v>
      </c>
      <c r="D103" s="26"/>
      <c r="E103" s="26"/>
      <c r="F103" s="26"/>
      <c r="G103" s="26"/>
      <c r="H103" s="26"/>
      <c r="I103" s="26"/>
      <c r="J103" s="26"/>
      <c r="K103" s="26"/>
      <c r="L103" s="26"/>
      <c r="M103" s="27"/>
      <c r="N103" s="27"/>
      <c r="O103" s="27"/>
      <c r="P103" s="26" t="s">
        <v>50</v>
      </c>
      <c r="Q103" s="28"/>
      <c r="R103" s="28"/>
      <c r="S103" s="29"/>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6">
        <v>1</v>
      </c>
      <c r="DL103" s="26">
        <f t="shared" si="0"/>
        <v>0</v>
      </c>
      <c r="DM103" s="30">
        <f t="shared" ref="DM103:DM104" si="201">DL103/DK103</f>
        <v>0</v>
      </c>
      <c r="DN103" s="30"/>
      <c r="DO103" s="30">
        <f t="shared" ref="DO103:DO104" si="202">AVERAGE(DM$103:DM$104)</f>
        <v>0</v>
      </c>
      <c r="DP103" s="28"/>
      <c r="DQ103" s="30">
        <f t="shared" ref="DQ103:DQ104" si="203">AVERAGE(DM$87:DM$110)</f>
        <v>0</v>
      </c>
      <c r="DR103" s="30"/>
      <c r="DS103" s="30">
        <f t="shared" ref="DS103:DS104" si="204">AVERAGE(DM$3:DM$435)</f>
        <v>4.5662100456621002E-2</v>
      </c>
      <c r="DT103" s="30"/>
    </row>
    <row r="104" spans="1:124" ht="15.75" hidden="1" customHeight="1" x14ac:dyDescent="0.25">
      <c r="A104" s="26" t="s">
        <v>76</v>
      </c>
      <c r="B104" s="26" t="s">
        <v>77</v>
      </c>
      <c r="C104" s="26" t="s">
        <v>82</v>
      </c>
      <c r="D104" s="26"/>
      <c r="E104" s="26"/>
      <c r="F104" s="26"/>
      <c r="G104" s="26"/>
      <c r="H104" s="26"/>
      <c r="I104" s="26"/>
      <c r="J104" s="26"/>
      <c r="K104" s="26"/>
      <c r="L104" s="26"/>
      <c r="M104" s="27"/>
      <c r="N104" s="27"/>
      <c r="O104" s="27"/>
      <c r="P104" s="26" t="s">
        <v>50</v>
      </c>
      <c r="Q104" s="28"/>
      <c r="R104" s="28"/>
      <c r="S104" s="29"/>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6">
        <v>1</v>
      </c>
      <c r="DL104" s="26">
        <f t="shared" si="0"/>
        <v>0</v>
      </c>
      <c r="DM104" s="30">
        <f t="shared" si="201"/>
        <v>0</v>
      </c>
      <c r="DN104" s="30"/>
      <c r="DO104" s="30">
        <f t="shared" si="202"/>
        <v>0</v>
      </c>
      <c r="DP104" s="28"/>
      <c r="DQ104" s="30">
        <f t="shared" si="203"/>
        <v>0</v>
      </c>
      <c r="DR104" s="30"/>
      <c r="DS104" s="30">
        <f t="shared" si="204"/>
        <v>4.5662100456621002E-2</v>
      </c>
      <c r="DT104" s="30"/>
    </row>
    <row r="105" spans="1:124" ht="15.75" hidden="1" customHeight="1" x14ac:dyDescent="0.25">
      <c r="A105" s="26" t="s">
        <v>76</v>
      </c>
      <c r="B105" s="26" t="s">
        <v>77</v>
      </c>
      <c r="C105" s="26" t="s">
        <v>82</v>
      </c>
      <c r="D105" s="26"/>
      <c r="E105" s="26"/>
      <c r="F105" s="26"/>
      <c r="G105" s="26"/>
      <c r="H105" s="26"/>
      <c r="I105" s="26"/>
      <c r="J105" s="26"/>
      <c r="K105" s="26"/>
      <c r="L105" s="26"/>
      <c r="M105" s="27"/>
      <c r="N105" s="27"/>
      <c r="O105" s="27"/>
      <c r="P105" s="26" t="s">
        <v>51</v>
      </c>
      <c r="Q105" s="28"/>
      <c r="R105" s="28"/>
      <c r="S105" s="29"/>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6">
        <v>1</v>
      </c>
      <c r="DL105" s="26">
        <f t="shared" si="0"/>
        <v>0</v>
      </c>
      <c r="DM105" s="30"/>
      <c r="DN105" s="30">
        <f t="shared" ref="DN105:DN106" si="205">DL105/DK105</f>
        <v>0</v>
      </c>
      <c r="DO105" s="28"/>
      <c r="DP105" s="30">
        <f t="shared" ref="DP105:DP106" si="206">AVERAGE(DN$105:DN$106)</f>
        <v>0</v>
      </c>
      <c r="DQ105" s="30"/>
      <c r="DR105" s="30">
        <f t="shared" ref="DR105:DR106" si="207">AVERAGE(DN$87:DN$110)</f>
        <v>0</v>
      </c>
      <c r="DS105" s="30"/>
      <c r="DT105" s="30">
        <f t="shared" ref="DT105:DT106" si="208">AVERAGE(DN$3:DN$435)</f>
        <v>2.336448598130841E-2</v>
      </c>
    </row>
    <row r="106" spans="1:124" ht="15.75" hidden="1" customHeight="1" x14ac:dyDescent="0.25">
      <c r="A106" s="26" t="s">
        <v>76</v>
      </c>
      <c r="B106" s="26" t="s">
        <v>77</v>
      </c>
      <c r="C106" s="26" t="s">
        <v>82</v>
      </c>
      <c r="D106" s="26"/>
      <c r="E106" s="26"/>
      <c r="F106" s="26"/>
      <c r="G106" s="26"/>
      <c r="H106" s="26"/>
      <c r="I106" s="26"/>
      <c r="J106" s="26"/>
      <c r="K106" s="26"/>
      <c r="L106" s="26"/>
      <c r="M106" s="27"/>
      <c r="N106" s="27"/>
      <c r="O106" s="27"/>
      <c r="P106" s="26" t="s">
        <v>51</v>
      </c>
      <c r="Q106" s="28"/>
      <c r="R106" s="28"/>
      <c r="S106" s="29"/>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6">
        <v>1</v>
      </c>
      <c r="DL106" s="26">
        <f t="shared" si="0"/>
        <v>0</v>
      </c>
      <c r="DM106" s="30"/>
      <c r="DN106" s="30">
        <f t="shared" si="205"/>
        <v>0</v>
      </c>
      <c r="DO106" s="28"/>
      <c r="DP106" s="30">
        <f t="shared" si="206"/>
        <v>0</v>
      </c>
      <c r="DQ106" s="30"/>
      <c r="DR106" s="30">
        <f t="shared" si="207"/>
        <v>0</v>
      </c>
      <c r="DS106" s="30"/>
      <c r="DT106" s="30">
        <f t="shared" si="208"/>
        <v>2.336448598130841E-2</v>
      </c>
    </row>
    <row r="107" spans="1:124" ht="15.75" hidden="1" customHeight="1" x14ac:dyDescent="0.25">
      <c r="A107" s="26" t="s">
        <v>76</v>
      </c>
      <c r="B107" s="26" t="s">
        <v>77</v>
      </c>
      <c r="C107" s="26" t="s">
        <v>83</v>
      </c>
      <c r="D107" s="26"/>
      <c r="E107" s="26"/>
      <c r="F107" s="26"/>
      <c r="G107" s="26"/>
      <c r="H107" s="26"/>
      <c r="I107" s="26"/>
      <c r="J107" s="26"/>
      <c r="K107" s="26"/>
      <c r="L107" s="26"/>
      <c r="M107" s="27"/>
      <c r="N107" s="27"/>
      <c r="O107" s="27"/>
      <c r="P107" s="26" t="s">
        <v>50</v>
      </c>
      <c r="Q107" s="28"/>
      <c r="R107" s="28"/>
      <c r="S107" s="29"/>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6">
        <v>1</v>
      </c>
      <c r="DL107" s="26">
        <f t="shared" si="0"/>
        <v>0</v>
      </c>
      <c r="DM107" s="30">
        <f t="shared" ref="DM107:DM108" si="209">DL107/DK107</f>
        <v>0</v>
      </c>
      <c r="DN107" s="30"/>
      <c r="DO107" s="30">
        <f t="shared" ref="DO107:DO108" si="210">AVERAGE(DM$107:DM$108)</f>
        <v>0</v>
      </c>
      <c r="DP107" s="28"/>
      <c r="DQ107" s="30">
        <f t="shared" ref="DQ107:DQ108" si="211">AVERAGE(DM$87:DM$110)</f>
        <v>0</v>
      </c>
      <c r="DR107" s="30"/>
      <c r="DS107" s="30">
        <f t="shared" ref="DS107:DS108" si="212">AVERAGE(DM$3:DM$435)</f>
        <v>4.5662100456621002E-2</v>
      </c>
      <c r="DT107" s="30"/>
    </row>
    <row r="108" spans="1:124" ht="15.75" hidden="1" customHeight="1" x14ac:dyDescent="0.25">
      <c r="A108" s="26" t="s">
        <v>76</v>
      </c>
      <c r="B108" s="26" t="s">
        <v>77</v>
      </c>
      <c r="C108" s="26" t="s">
        <v>83</v>
      </c>
      <c r="D108" s="26"/>
      <c r="E108" s="26"/>
      <c r="F108" s="26"/>
      <c r="G108" s="26"/>
      <c r="H108" s="26"/>
      <c r="I108" s="26"/>
      <c r="J108" s="26"/>
      <c r="K108" s="26"/>
      <c r="L108" s="26"/>
      <c r="M108" s="27"/>
      <c r="N108" s="27"/>
      <c r="O108" s="27"/>
      <c r="P108" s="26" t="s">
        <v>50</v>
      </c>
      <c r="Q108" s="28"/>
      <c r="R108" s="28"/>
      <c r="S108" s="29"/>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6">
        <v>1</v>
      </c>
      <c r="DL108" s="26">
        <f t="shared" si="0"/>
        <v>0</v>
      </c>
      <c r="DM108" s="30">
        <f t="shared" si="209"/>
        <v>0</v>
      </c>
      <c r="DN108" s="30"/>
      <c r="DO108" s="30">
        <f t="shared" si="210"/>
        <v>0</v>
      </c>
      <c r="DP108" s="28"/>
      <c r="DQ108" s="30">
        <f t="shared" si="211"/>
        <v>0</v>
      </c>
      <c r="DR108" s="30"/>
      <c r="DS108" s="30">
        <f t="shared" si="212"/>
        <v>4.5662100456621002E-2</v>
      </c>
      <c r="DT108" s="30"/>
    </row>
    <row r="109" spans="1:124" ht="15.75" hidden="1" customHeight="1" x14ac:dyDescent="0.25">
      <c r="A109" s="26" t="s">
        <v>76</v>
      </c>
      <c r="B109" s="26" t="s">
        <v>77</v>
      </c>
      <c r="C109" s="26" t="s">
        <v>83</v>
      </c>
      <c r="D109" s="26"/>
      <c r="E109" s="26"/>
      <c r="F109" s="26"/>
      <c r="G109" s="26"/>
      <c r="H109" s="26"/>
      <c r="I109" s="26"/>
      <c r="J109" s="26"/>
      <c r="K109" s="26"/>
      <c r="L109" s="26"/>
      <c r="M109" s="27"/>
      <c r="N109" s="27"/>
      <c r="O109" s="27"/>
      <c r="P109" s="26" t="s">
        <v>51</v>
      </c>
      <c r="Q109" s="28"/>
      <c r="R109" s="28"/>
      <c r="S109" s="29"/>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6">
        <v>1</v>
      </c>
      <c r="DL109" s="26">
        <f t="shared" si="0"/>
        <v>0</v>
      </c>
      <c r="DM109" s="30"/>
      <c r="DN109" s="30">
        <f t="shared" ref="DN109:DN110" si="213">DL109/DK109</f>
        <v>0</v>
      </c>
      <c r="DO109" s="28"/>
      <c r="DP109" s="30">
        <f t="shared" ref="DP109:DP110" si="214">AVERAGE(DN$109:DN$110)</f>
        <v>0</v>
      </c>
      <c r="DQ109" s="30"/>
      <c r="DR109" s="30">
        <f t="shared" ref="DR109:DR110" si="215">AVERAGE(DN$87:DN$110)</f>
        <v>0</v>
      </c>
      <c r="DS109" s="30"/>
      <c r="DT109" s="30">
        <f t="shared" ref="DT109:DT110" si="216">AVERAGE(DN$3:DN$435)</f>
        <v>2.336448598130841E-2</v>
      </c>
    </row>
    <row r="110" spans="1:124" ht="15.75" hidden="1" customHeight="1" x14ac:dyDescent="0.25">
      <c r="A110" s="26" t="s">
        <v>76</v>
      </c>
      <c r="B110" s="26" t="s">
        <v>77</v>
      </c>
      <c r="C110" s="26" t="s">
        <v>83</v>
      </c>
      <c r="D110" s="26"/>
      <c r="E110" s="26"/>
      <c r="F110" s="26"/>
      <c r="G110" s="26"/>
      <c r="H110" s="26"/>
      <c r="I110" s="26"/>
      <c r="J110" s="26"/>
      <c r="K110" s="26"/>
      <c r="L110" s="26"/>
      <c r="M110" s="27"/>
      <c r="N110" s="27"/>
      <c r="O110" s="27"/>
      <c r="P110" s="26" t="s">
        <v>51</v>
      </c>
      <c r="Q110" s="28"/>
      <c r="R110" s="28"/>
      <c r="S110" s="29"/>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6">
        <v>1</v>
      </c>
      <c r="DL110" s="26">
        <f t="shared" si="0"/>
        <v>0</v>
      </c>
      <c r="DM110" s="30"/>
      <c r="DN110" s="30">
        <f t="shared" si="213"/>
        <v>0</v>
      </c>
      <c r="DO110" s="28"/>
      <c r="DP110" s="30">
        <f t="shared" si="214"/>
        <v>0</v>
      </c>
      <c r="DQ110" s="30"/>
      <c r="DR110" s="30">
        <f t="shared" si="215"/>
        <v>0</v>
      </c>
      <c r="DS110" s="30"/>
      <c r="DT110" s="30">
        <f t="shared" si="216"/>
        <v>2.336448598130841E-2</v>
      </c>
    </row>
    <row r="111" spans="1:124" ht="15.75" hidden="1" customHeight="1" x14ac:dyDescent="0.25">
      <c r="A111" s="31" t="s">
        <v>47</v>
      </c>
      <c r="B111" s="31" t="s">
        <v>84</v>
      </c>
      <c r="C111" s="31" t="s">
        <v>85</v>
      </c>
      <c r="D111" s="31"/>
      <c r="E111" s="31"/>
      <c r="F111" s="31"/>
      <c r="G111" s="31"/>
      <c r="H111" s="31"/>
      <c r="I111" s="31"/>
      <c r="J111" s="31"/>
      <c r="K111" s="31"/>
      <c r="L111" s="31"/>
      <c r="M111" s="32"/>
      <c r="N111" s="32"/>
      <c r="O111" s="32"/>
      <c r="P111" s="31" t="s">
        <v>50</v>
      </c>
      <c r="Q111" s="33"/>
      <c r="R111" s="33"/>
      <c r="S111" s="34"/>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1">
        <v>1</v>
      </c>
      <c r="DL111" s="31">
        <f t="shared" si="0"/>
        <v>0</v>
      </c>
      <c r="DM111" s="35">
        <f t="shared" ref="DM111:DM112" si="217">DL111/DK111</f>
        <v>0</v>
      </c>
      <c r="DN111" s="35"/>
      <c r="DO111" s="35">
        <f t="shared" ref="DO111:DO112" si="218">AVERAGE(DM$111:DM$112)</f>
        <v>0</v>
      </c>
      <c r="DP111" s="35"/>
      <c r="DQ111" s="35">
        <f t="shared" ref="DQ111:DQ112" si="219">AVERAGE(DM$111:DM$158)</f>
        <v>0</v>
      </c>
      <c r="DR111" s="33"/>
      <c r="DS111" s="35">
        <f t="shared" ref="DS111:DS112" si="220">AVERAGE(DM$3:DM$435)</f>
        <v>4.5662100456621002E-2</v>
      </c>
      <c r="DT111" s="35"/>
    </row>
    <row r="112" spans="1:124" ht="15.75" hidden="1" customHeight="1" x14ac:dyDescent="0.25">
      <c r="A112" s="31" t="s">
        <v>47</v>
      </c>
      <c r="B112" s="31" t="s">
        <v>84</v>
      </c>
      <c r="C112" s="31" t="s">
        <v>85</v>
      </c>
      <c r="D112" s="31"/>
      <c r="E112" s="31"/>
      <c r="F112" s="31"/>
      <c r="G112" s="31"/>
      <c r="H112" s="31"/>
      <c r="I112" s="31"/>
      <c r="J112" s="31"/>
      <c r="K112" s="31"/>
      <c r="L112" s="31"/>
      <c r="M112" s="32"/>
      <c r="N112" s="32"/>
      <c r="O112" s="32"/>
      <c r="P112" s="31" t="s">
        <v>50</v>
      </c>
      <c r="Q112" s="33"/>
      <c r="R112" s="33"/>
      <c r="S112" s="34"/>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1">
        <v>1</v>
      </c>
      <c r="DL112" s="31">
        <f t="shared" si="0"/>
        <v>0</v>
      </c>
      <c r="DM112" s="35">
        <f t="shared" si="217"/>
        <v>0</v>
      </c>
      <c r="DN112" s="35"/>
      <c r="DO112" s="35">
        <f t="shared" si="218"/>
        <v>0</v>
      </c>
      <c r="DP112" s="35"/>
      <c r="DQ112" s="35">
        <f t="shared" si="219"/>
        <v>0</v>
      </c>
      <c r="DR112" s="33"/>
      <c r="DS112" s="35">
        <f t="shared" si="220"/>
        <v>4.5662100456621002E-2</v>
      </c>
      <c r="DT112" s="35"/>
    </row>
    <row r="113" spans="1:124" ht="15.75" hidden="1" customHeight="1" x14ac:dyDescent="0.25">
      <c r="A113" s="31" t="s">
        <v>47</v>
      </c>
      <c r="B113" s="31" t="s">
        <v>84</v>
      </c>
      <c r="C113" s="31" t="s">
        <v>85</v>
      </c>
      <c r="D113" s="31"/>
      <c r="E113" s="31"/>
      <c r="F113" s="31"/>
      <c r="G113" s="31"/>
      <c r="H113" s="31"/>
      <c r="I113" s="31"/>
      <c r="J113" s="31"/>
      <c r="K113" s="31"/>
      <c r="L113" s="31"/>
      <c r="M113" s="32"/>
      <c r="N113" s="32"/>
      <c r="O113" s="32"/>
      <c r="P113" s="31" t="s">
        <v>51</v>
      </c>
      <c r="Q113" s="33"/>
      <c r="R113" s="33"/>
      <c r="S113" s="34"/>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1">
        <v>1</v>
      </c>
      <c r="DL113" s="31">
        <f t="shared" si="0"/>
        <v>0</v>
      </c>
      <c r="DM113" s="35"/>
      <c r="DN113" s="35">
        <f t="shared" ref="DN113:DN114" si="221">DL113/DK113</f>
        <v>0</v>
      </c>
      <c r="DO113" s="35"/>
      <c r="DP113" s="35">
        <f t="shared" ref="DP113:DP114" si="222">AVERAGE(DN$113:DN$114)</f>
        <v>0</v>
      </c>
      <c r="DQ113" s="35"/>
      <c r="DR113" s="35">
        <f t="shared" ref="DR113:DR114" si="223">AVERAGE(DN$111:DN$158)</f>
        <v>0</v>
      </c>
      <c r="DS113" s="35"/>
      <c r="DT113" s="35">
        <f t="shared" ref="DT113:DT114" si="224">AVERAGE(DN$3:DN$435)</f>
        <v>2.336448598130841E-2</v>
      </c>
    </row>
    <row r="114" spans="1:124" ht="15.75" hidden="1" customHeight="1" x14ac:dyDescent="0.25">
      <c r="A114" s="31" t="s">
        <v>47</v>
      </c>
      <c r="B114" s="31" t="s">
        <v>84</v>
      </c>
      <c r="C114" s="31" t="s">
        <v>85</v>
      </c>
      <c r="D114" s="31"/>
      <c r="E114" s="31"/>
      <c r="F114" s="31"/>
      <c r="G114" s="31"/>
      <c r="H114" s="31"/>
      <c r="I114" s="31"/>
      <c r="J114" s="31"/>
      <c r="K114" s="31"/>
      <c r="L114" s="31"/>
      <c r="M114" s="32"/>
      <c r="N114" s="32"/>
      <c r="O114" s="32"/>
      <c r="P114" s="31" t="s">
        <v>51</v>
      </c>
      <c r="Q114" s="33"/>
      <c r="R114" s="33"/>
      <c r="S114" s="34"/>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1">
        <v>1</v>
      </c>
      <c r="DL114" s="31">
        <f t="shared" si="0"/>
        <v>0</v>
      </c>
      <c r="DM114" s="35"/>
      <c r="DN114" s="35">
        <f t="shared" si="221"/>
        <v>0</v>
      </c>
      <c r="DO114" s="35"/>
      <c r="DP114" s="35">
        <f t="shared" si="222"/>
        <v>0</v>
      </c>
      <c r="DQ114" s="35"/>
      <c r="DR114" s="35">
        <f t="shared" si="223"/>
        <v>0</v>
      </c>
      <c r="DS114" s="35"/>
      <c r="DT114" s="35">
        <f t="shared" si="224"/>
        <v>2.336448598130841E-2</v>
      </c>
    </row>
    <row r="115" spans="1:124" ht="15.75" hidden="1" customHeight="1" x14ac:dyDescent="0.25">
      <c r="A115" s="31" t="s">
        <v>47</v>
      </c>
      <c r="B115" s="31" t="s">
        <v>84</v>
      </c>
      <c r="C115" s="31" t="s">
        <v>86</v>
      </c>
      <c r="D115" s="31"/>
      <c r="E115" s="31"/>
      <c r="F115" s="31"/>
      <c r="G115" s="31"/>
      <c r="H115" s="31"/>
      <c r="I115" s="31"/>
      <c r="J115" s="31"/>
      <c r="K115" s="31"/>
      <c r="L115" s="31"/>
      <c r="M115" s="32"/>
      <c r="N115" s="32"/>
      <c r="O115" s="32"/>
      <c r="P115" s="31" t="s">
        <v>50</v>
      </c>
      <c r="Q115" s="33"/>
      <c r="R115" s="33"/>
      <c r="S115" s="34"/>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1">
        <v>1</v>
      </c>
      <c r="DL115" s="31">
        <f t="shared" si="0"/>
        <v>0</v>
      </c>
      <c r="DM115" s="35">
        <f t="shared" ref="DM115:DM116" si="225">DL115/DK115</f>
        <v>0</v>
      </c>
      <c r="DN115" s="35"/>
      <c r="DO115" s="35">
        <f t="shared" ref="DO115:DO116" si="226">AVERAGE(DM$115:DM$116)</f>
        <v>0</v>
      </c>
      <c r="DP115" s="35"/>
      <c r="DQ115" s="35">
        <f t="shared" ref="DQ115:DQ116" si="227">AVERAGE(DM$111:DM$158)</f>
        <v>0</v>
      </c>
      <c r="DR115" s="35"/>
      <c r="DS115" s="35">
        <f t="shared" ref="DS115:DS116" si="228">AVERAGE(DM$3:DM$435)</f>
        <v>4.5662100456621002E-2</v>
      </c>
      <c r="DT115" s="35"/>
    </row>
    <row r="116" spans="1:124" ht="15.75" hidden="1" customHeight="1" x14ac:dyDescent="0.25">
      <c r="A116" s="31" t="s">
        <v>47</v>
      </c>
      <c r="B116" s="31" t="s">
        <v>84</v>
      </c>
      <c r="C116" s="31" t="s">
        <v>86</v>
      </c>
      <c r="D116" s="31"/>
      <c r="E116" s="31"/>
      <c r="F116" s="31"/>
      <c r="G116" s="31"/>
      <c r="H116" s="31"/>
      <c r="I116" s="31"/>
      <c r="J116" s="31"/>
      <c r="K116" s="31"/>
      <c r="L116" s="31"/>
      <c r="M116" s="32"/>
      <c r="N116" s="32"/>
      <c r="O116" s="32"/>
      <c r="P116" s="31" t="s">
        <v>50</v>
      </c>
      <c r="Q116" s="33"/>
      <c r="R116" s="33"/>
      <c r="S116" s="34"/>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1">
        <v>1</v>
      </c>
      <c r="DL116" s="31">
        <f t="shared" si="0"/>
        <v>0</v>
      </c>
      <c r="DM116" s="35">
        <f t="shared" si="225"/>
        <v>0</v>
      </c>
      <c r="DN116" s="35"/>
      <c r="DO116" s="35">
        <f t="shared" si="226"/>
        <v>0</v>
      </c>
      <c r="DP116" s="35"/>
      <c r="DQ116" s="35">
        <f t="shared" si="227"/>
        <v>0</v>
      </c>
      <c r="DR116" s="35"/>
      <c r="DS116" s="35">
        <f t="shared" si="228"/>
        <v>4.5662100456621002E-2</v>
      </c>
      <c r="DT116" s="35"/>
    </row>
    <row r="117" spans="1:124" ht="15.75" hidden="1" customHeight="1" x14ac:dyDescent="0.25">
      <c r="A117" s="31" t="s">
        <v>47</v>
      </c>
      <c r="B117" s="31" t="s">
        <v>84</v>
      </c>
      <c r="C117" s="31" t="s">
        <v>86</v>
      </c>
      <c r="D117" s="31"/>
      <c r="E117" s="31"/>
      <c r="F117" s="31"/>
      <c r="G117" s="31"/>
      <c r="H117" s="31"/>
      <c r="I117" s="31"/>
      <c r="J117" s="31"/>
      <c r="K117" s="31"/>
      <c r="L117" s="31"/>
      <c r="M117" s="32"/>
      <c r="N117" s="32"/>
      <c r="O117" s="32"/>
      <c r="P117" s="31" t="s">
        <v>51</v>
      </c>
      <c r="Q117" s="33"/>
      <c r="R117" s="33"/>
      <c r="S117" s="34"/>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1">
        <v>1</v>
      </c>
      <c r="DL117" s="31">
        <f t="shared" si="0"/>
        <v>0</v>
      </c>
      <c r="DM117" s="35"/>
      <c r="DN117" s="35">
        <f t="shared" ref="DN117:DN118" si="229">DL117/DK117</f>
        <v>0</v>
      </c>
      <c r="DO117" s="35"/>
      <c r="DP117" s="35">
        <f t="shared" ref="DP117:DP118" si="230">AVERAGE(DN$117:DN$118)</f>
        <v>0</v>
      </c>
      <c r="DQ117" s="35"/>
      <c r="DR117" s="35">
        <f t="shared" ref="DR117:DR118" si="231">AVERAGE(DN$111:DN$158)</f>
        <v>0</v>
      </c>
      <c r="DS117" s="35"/>
      <c r="DT117" s="35">
        <f t="shared" ref="DT117:DT118" si="232">AVERAGE(DN$3:DN$435)</f>
        <v>2.336448598130841E-2</v>
      </c>
    </row>
    <row r="118" spans="1:124" ht="15.75" hidden="1" customHeight="1" x14ac:dyDescent="0.25">
      <c r="A118" s="31" t="s">
        <v>47</v>
      </c>
      <c r="B118" s="31" t="s">
        <v>84</v>
      </c>
      <c r="C118" s="31" t="s">
        <v>86</v>
      </c>
      <c r="D118" s="31"/>
      <c r="E118" s="31"/>
      <c r="F118" s="31"/>
      <c r="G118" s="31"/>
      <c r="H118" s="31"/>
      <c r="I118" s="31"/>
      <c r="J118" s="31"/>
      <c r="K118" s="31"/>
      <c r="L118" s="31"/>
      <c r="M118" s="32"/>
      <c r="N118" s="32"/>
      <c r="O118" s="32"/>
      <c r="P118" s="31" t="s">
        <v>51</v>
      </c>
      <c r="Q118" s="33"/>
      <c r="R118" s="33"/>
      <c r="S118" s="34"/>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1">
        <v>1</v>
      </c>
      <c r="DL118" s="31">
        <f t="shared" si="0"/>
        <v>0</v>
      </c>
      <c r="DM118" s="35"/>
      <c r="DN118" s="35">
        <f t="shared" si="229"/>
        <v>0</v>
      </c>
      <c r="DO118" s="35"/>
      <c r="DP118" s="35">
        <f t="shared" si="230"/>
        <v>0</v>
      </c>
      <c r="DQ118" s="35"/>
      <c r="DR118" s="35">
        <f t="shared" si="231"/>
        <v>0</v>
      </c>
      <c r="DS118" s="35"/>
      <c r="DT118" s="35">
        <f t="shared" si="232"/>
        <v>2.336448598130841E-2</v>
      </c>
    </row>
    <row r="119" spans="1:124" ht="15.75" hidden="1" customHeight="1" x14ac:dyDescent="0.25">
      <c r="A119" s="31" t="s">
        <v>47</v>
      </c>
      <c r="B119" s="31" t="s">
        <v>84</v>
      </c>
      <c r="C119" s="31" t="s">
        <v>87</v>
      </c>
      <c r="D119" s="31"/>
      <c r="E119" s="31"/>
      <c r="F119" s="31"/>
      <c r="G119" s="31"/>
      <c r="H119" s="31"/>
      <c r="I119" s="31"/>
      <c r="J119" s="31"/>
      <c r="K119" s="31"/>
      <c r="L119" s="31"/>
      <c r="M119" s="32"/>
      <c r="N119" s="32"/>
      <c r="O119" s="32"/>
      <c r="P119" s="31" t="s">
        <v>50</v>
      </c>
      <c r="Q119" s="33"/>
      <c r="R119" s="33"/>
      <c r="S119" s="34"/>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1">
        <v>1</v>
      </c>
      <c r="DL119" s="31">
        <f t="shared" si="0"/>
        <v>0</v>
      </c>
      <c r="DM119" s="35">
        <f t="shared" ref="DM119:DM120" si="233">DL119/DK119</f>
        <v>0</v>
      </c>
      <c r="DN119" s="35"/>
      <c r="DO119" s="35">
        <f t="shared" ref="DO119:DO120" si="234">AVERAGE(DM$119:DM$120)</f>
        <v>0</v>
      </c>
      <c r="DP119" s="35"/>
      <c r="DQ119" s="35">
        <f t="shared" ref="DQ119:DQ120" si="235">AVERAGE(DM$111:DM$158)</f>
        <v>0</v>
      </c>
      <c r="DR119" s="35"/>
      <c r="DS119" s="35">
        <f t="shared" ref="DS119:DS120" si="236">AVERAGE(DM$3:DM$435)</f>
        <v>4.5662100456621002E-2</v>
      </c>
      <c r="DT119" s="35"/>
    </row>
    <row r="120" spans="1:124" ht="15.75" hidden="1" customHeight="1" x14ac:dyDescent="0.25">
      <c r="A120" s="31" t="s">
        <v>47</v>
      </c>
      <c r="B120" s="31" t="s">
        <v>84</v>
      </c>
      <c r="C120" s="31" t="s">
        <v>87</v>
      </c>
      <c r="D120" s="31"/>
      <c r="E120" s="31"/>
      <c r="F120" s="31"/>
      <c r="G120" s="31"/>
      <c r="H120" s="31"/>
      <c r="I120" s="31"/>
      <c r="J120" s="31"/>
      <c r="K120" s="31"/>
      <c r="L120" s="31"/>
      <c r="M120" s="32"/>
      <c r="N120" s="32"/>
      <c r="O120" s="32"/>
      <c r="P120" s="31" t="s">
        <v>50</v>
      </c>
      <c r="Q120" s="33"/>
      <c r="R120" s="33"/>
      <c r="S120" s="34"/>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1">
        <v>1</v>
      </c>
      <c r="DL120" s="31">
        <f t="shared" si="0"/>
        <v>0</v>
      </c>
      <c r="DM120" s="35">
        <f t="shared" si="233"/>
        <v>0</v>
      </c>
      <c r="DN120" s="35"/>
      <c r="DO120" s="35">
        <f t="shared" si="234"/>
        <v>0</v>
      </c>
      <c r="DP120" s="35"/>
      <c r="DQ120" s="35">
        <f t="shared" si="235"/>
        <v>0</v>
      </c>
      <c r="DR120" s="35"/>
      <c r="DS120" s="35">
        <f t="shared" si="236"/>
        <v>4.5662100456621002E-2</v>
      </c>
      <c r="DT120" s="35"/>
    </row>
    <row r="121" spans="1:124" ht="15.75" hidden="1" customHeight="1" x14ac:dyDescent="0.25">
      <c r="A121" s="31" t="s">
        <v>47</v>
      </c>
      <c r="B121" s="31" t="s">
        <v>84</v>
      </c>
      <c r="C121" s="31" t="s">
        <v>87</v>
      </c>
      <c r="D121" s="31"/>
      <c r="E121" s="31"/>
      <c r="F121" s="31"/>
      <c r="G121" s="31"/>
      <c r="H121" s="31"/>
      <c r="I121" s="31"/>
      <c r="J121" s="31"/>
      <c r="K121" s="31"/>
      <c r="L121" s="31"/>
      <c r="M121" s="32"/>
      <c r="N121" s="32"/>
      <c r="O121" s="32"/>
      <c r="P121" s="31" t="s">
        <v>51</v>
      </c>
      <c r="Q121" s="33"/>
      <c r="R121" s="33"/>
      <c r="S121" s="34"/>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1">
        <v>1</v>
      </c>
      <c r="DL121" s="31">
        <f t="shared" si="0"/>
        <v>0</v>
      </c>
      <c r="DM121" s="35"/>
      <c r="DN121" s="35">
        <f t="shared" ref="DN121:DN122" si="237">DL121/DK121</f>
        <v>0</v>
      </c>
      <c r="DO121" s="35"/>
      <c r="DP121" s="35">
        <f t="shared" ref="DP121:DP122" si="238">AVERAGE(DN$121:DN$122)</f>
        <v>0</v>
      </c>
      <c r="DQ121" s="35"/>
      <c r="DR121" s="35">
        <f t="shared" ref="DR121:DR122" si="239">AVERAGE(DN$111:DN$158)</f>
        <v>0</v>
      </c>
      <c r="DS121" s="35"/>
      <c r="DT121" s="35">
        <f t="shared" ref="DT121:DT122" si="240">AVERAGE(DN$3:DN$435)</f>
        <v>2.336448598130841E-2</v>
      </c>
    </row>
    <row r="122" spans="1:124" ht="15.75" hidden="1" customHeight="1" x14ac:dyDescent="0.25">
      <c r="A122" s="31" t="s">
        <v>47</v>
      </c>
      <c r="B122" s="31" t="s">
        <v>84</v>
      </c>
      <c r="C122" s="31" t="s">
        <v>87</v>
      </c>
      <c r="D122" s="31"/>
      <c r="E122" s="31"/>
      <c r="F122" s="31"/>
      <c r="G122" s="31"/>
      <c r="H122" s="31"/>
      <c r="I122" s="31"/>
      <c r="J122" s="31"/>
      <c r="K122" s="31"/>
      <c r="L122" s="31"/>
      <c r="M122" s="32"/>
      <c r="N122" s="32"/>
      <c r="O122" s="32"/>
      <c r="P122" s="31" t="s">
        <v>51</v>
      </c>
      <c r="Q122" s="33"/>
      <c r="R122" s="33"/>
      <c r="S122" s="34"/>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1">
        <v>1</v>
      </c>
      <c r="DL122" s="31">
        <f t="shared" si="0"/>
        <v>0</v>
      </c>
      <c r="DM122" s="35"/>
      <c r="DN122" s="35">
        <f t="shared" si="237"/>
        <v>0</v>
      </c>
      <c r="DO122" s="35"/>
      <c r="DP122" s="35">
        <f t="shared" si="238"/>
        <v>0</v>
      </c>
      <c r="DQ122" s="35"/>
      <c r="DR122" s="35">
        <f t="shared" si="239"/>
        <v>0</v>
      </c>
      <c r="DS122" s="35"/>
      <c r="DT122" s="35">
        <f t="shared" si="240"/>
        <v>2.336448598130841E-2</v>
      </c>
    </row>
    <row r="123" spans="1:124" ht="15.75" hidden="1" customHeight="1" x14ac:dyDescent="0.25">
      <c r="A123" s="31" t="s">
        <v>47</v>
      </c>
      <c r="B123" s="31" t="s">
        <v>84</v>
      </c>
      <c r="C123" s="31" t="s">
        <v>88</v>
      </c>
      <c r="D123" s="31"/>
      <c r="E123" s="31"/>
      <c r="F123" s="31"/>
      <c r="G123" s="31"/>
      <c r="H123" s="31"/>
      <c r="I123" s="31"/>
      <c r="J123" s="31"/>
      <c r="K123" s="31"/>
      <c r="L123" s="31"/>
      <c r="M123" s="32"/>
      <c r="N123" s="32"/>
      <c r="O123" s="32"/>
      <c r="P123" s="31" t="s">
        <v>50</v>
      </c>
      <c r="Q123" s="33"/>
      <c r="R123" s="33"/>
      <c r="S123" s="34"/>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1">
        <v>1</v>
      </c>
      <c r="DL123" s="31">
        <f t="shared" si="0"/>
        <v>0</v>
      </c>
      <c r="DM123" s="35">
        <f t="shared" ref="DM123:DM124" si="241">DL123/DK123</f>
        <v>0</v>
      </c>
      <c r="DN123" s="35"/>
      <c r="DO123" s="35">
        <f t="shared" ref="DO123:DO124" si="242">AVERAGE(DM$123:DM$124)</f>
        <v>0</v>
      </c>
      <c r="DP123" s="35"/>
      <c r="DQ123" s="35">
        <f t="shared" ref="DQ123:DQ124" si="243">AVERAGE(DM$111:DM$158)</f>
        <v>0</v>
      </c>
      <c r="DR123" s="35"/>
      <c r="DS123" s="35">
        <f t="shared" ref="DS123:DS124" si="244">AVERAGE(DM$3:DM$435)</f>
        <v>4.5662100456621002E-2</v>
      </c>
      <c r="DT123" s="35"/>
    </row>
    <row r="124" spans="1:124" ht="15.75" hidden="1" customHeight="1" x14ac:dyDescent="0.25">
      <c r="A124" s="31" t="s">
        <v>47</v>
      </c>
      <c r="B124" s="31" t="s">
        <v>84</v>
      </c>
      <c r="C124" s="31" t="s">
        <v>88</v>
      </c>
      <c r="D124" s="31"/>
      <c r="E124" s="31"/>
      <c r="F124" s="31"/>
      <c r="G124" s="31"/>
      <c r="H124" s="31"/>
      <c r="I124" s="31"/>
      <c r="J124" s="31"/>
      <c r="K124" s="31"/>
      <c r="L124" s="31"/>
      <c r="M124" s="32"/>
      <c r="N124" s="32"/>
      <c r="O124" s="32"/>
      <c r="P124" s="31" t="s">
        <v>50</v>
      </c>
      <c r="Q124" s="33"/>
      <c r="R124" s="33"/>
      <c r="S124" s="34"/>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1">
        <v>1</v>
      </c>
      <c r="DL124" s="31">
        <f t="shared" si="0"/>
        <v>0</v>
      </c>
      <c r="DM124" s="35">
        <f t="shared" si="241"/>
        <v>0</v>
      </c>
      <c r="DN124" s="35"/>
      <c r="DO124" s="35">
        <f t="shared" si="242"/>
        <v>0</v>
      </c>
      <c r="DP124" s="35"/>
      <c r="DQ124" s="35">
        <f t="shared" si="243"/>
        <v>0</v>
      </c>
      <c r="DR124" s="35"/>
      <c r="DS124" s="35">
        <f t="shared" si="244"/>
        <v>4.5662100456621002E-2</v>
      </c>
      <c r="DT124" s="35"/>
    </row>
    <row r="125" spans="1:124" ht="15.75" hidden="1" customHeight="1" x14ac:dyDescent="0.25">
      <c r="A125" s="31" t="s">
        <v>47</v>
      </c>
      <c r="B125" s="31" t="s">
        <v>84</v>
      </c>
      <c r="C125" s="31" t="s">
        <v>88</v>
      </c>
      <c r="D125" s="31"/>
      <c r="E125" s="31"/>
      <c r="F125" s="31"/>
      <c r="G125" s="31"/>
      <c r="H125" s="31"/>
      <c r="I125" s="31"/>
      <c r="J125" s="31"/>
      <c r="K125" s="31"/>
      <c r="L125" s="31"/>
      <c r="M125" s="32"/>
      <c r="N125" s="32"/>
      <c r="O125" s="32"/>
      <c r="P125" s="31" t="s">
        <v>51</v>
      </c>
      <c r="Q125" s="33"/>
      <c r="R125" s="33"/>
      <c r="S125" s="34"/>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1">
        <v>1</v>
      </c>
      <c r="DL125" s="31">
        <f t="shared" si="0"/>
        <v>0</v>
      </c>
      <c r="DM125" s="35"/>
      <c r="DN125" s="35">
        <f t="shared" ref="DN125:DN126" si="245">DL125/DK125</f>
        <v>0</v>
      </c>
      <c r="DO125" s="35"/>
      <c r="DP125" s="35">
        <f t="shared" ref="DP125:DP126" si="246">AVERAGE(DN$125:DN$126)</f>
        <v>0</v>
      </c>
      <c r="DQ125" s="35"/>
      <c r="DR125" s="35">
        <f t="shared" ref="DR125:DR126" si="247">AVERAGE(DN$111:DN$158)</f>
        <v>0</v>
      </c>
      <c r="DS125" s="35"/>
      <c r="DT125" s="35">
        <f t="shared" ref="DT125:DT126" si="248">AVERAGE(DN$3:DN$435)</f>
        <v>2.336448598130841E-2</v>
      </c>
    </row>
    <row r="126" spans="1:124" ht="15.75" hidden="1" customHeight="1" x14ac:dyDescent="0.25">
      <c r="A126" s="31" t="s">
        <v>47</v>
      </c>
      <c r="B126" s="31" t="s">
        <v>84</v>
      </c>
      <c r="C126" s="31" t="s">
        <v>88</v>
      </c>
      <c r="D126" s="31"/>
      <c r="E126" s="31"/>
      <c r="F126" s="31"/>
      <c r="G126" s="31"/>
      <c r="H126" s="31"/>
      <c r="I126" s="31"/>
      <c r="J126" s="31"/>
      <c r="K126" s="31"/>
      <c r="L126" s="31"/>
      <c r="M126" s="32"/>
      <c r="N126" s="32"/>
      <c r="O126" s="32"/>
      <c r="P126" s="31" t="s">
        <v>51</v>
      </c>
      <c r="Q126" s="33"/>
      <c r="R126" s="33"/>
      <c r="S126" s="34"/>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1">
        <v>1</v>
      </c>
      <c r="DL126" s="31">
        <f t="shared" si="0"/>
        <v>0</v>
      </c>
      <c r="DM126" s="35"/>
      <c r="DN126" s="35">
        <f t="shared" si="245"/>
        <v>0</v>
      </c>
      <c r="DO126" s="35"/>
      <c r="DP126" s="35">
        <f t="shared" si="246"/>
        <v>0</v>
      </c>
      <c r="DQ126" s="35"/>
      <c r="DR126" s="35">
        <f t="shared" si="247"/>
        <v>0</v>
      </c>
      <c r="DS126" s="35"/>
      <c r="DT126" s="35">
        <f t="shared" si="248"/>
        <v>2.336448598130841E-2</v>
      </c>
    </row>
    <row r="127" spans="1:124" ht="15.75" hidden="1" customHeight="1" x14ac:dyDescent="0.25">
      <c r="A127" s="31" t="s">
        <v>47</v>
      </c>
      <c r="B127" s="31" t="s">
        <v>84</v>
      </c>
      <c r="C127" s="31" t="s">
        <v>89</v>
      </c>
      <c r="D127" s="31"/>
      <c r="E127" s="31"/>
      <c r="F127" s="31"/>
      <c r="G127" s="31"/>
      <c r="H127" s="31"/>
      <c r="I127" s="31"/>
      <c r="J127" s="31"/>
      <c r="K127" s="31"/>
      <c r="L127" s="31"/>
      <c r="M127" s="32"/>
      <c r="N127" s="32"/>
      <c r="O127" s="32"/>
      <c r="P127" s="31" t="s">
        <v>50</v>
      </c>
      <c r="Q127" s="33"/>
      <c r="R127" s="33"/>
      <c r="S127" s="34"/>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1">
        <v>1</v>
      </c>
      <c r="DL127" s="31">
        <f t="shared" si="0"/>
        <v>0</v>
      </c>
      <c r="DM127" s="35">
        <f t="shared" ref="DM127:DM128" si="249">DL127/DK127</f>
        <v>0</v>
      </c>
      <c r="DN127" s="35"/>
      <c r="DO127" s="35">
        <f t="shared" ref="DO127:DO128" si="250">AVERAGE(DM$127:DM$128)</f>
        <v>0</v>
      </c>
      <c r="DP127" s="35"/>
      <c r="DQ127" s="35">
        <f t="shared" ref="DQ127:DQ128" si="251">AVERAGE(DM$111:DM$158)</f>
        <v>0</v>
      </c>
      <c r="DR127" s="35"/>
      <c r="DS127" s="35">
        <f t="shared" ref="DS127:DS128" si="252">AVERAGE(DM$3:DM$435)</f>
        <v>4.5662100456621002E-2</v>
      </c>
      <c r="DT127" s="35"/>
    </row>
    <row r="128" spans="1:124" ht="15.75" hidden="1" customHeight="1" x14ac:dyDescent="0.25">
      <c r="A128" s="31" t="s">
        <v>47</v>
      </c>
      <c r="B128" s="31" t="s">
        <v>84</v>
      </c>
      <c r="C128" s="31" t="s">
        <v>89</v>
      </c>
      <c r="D128" s="31"/>
      <c r="E128" s="31"/>
      <c r="F128" s="31"/>
      <c r="G128" s="31"/>
      <c r="H128" s="31"/>
      <c r="I128" s="31"/>
      <c r="J128" s="31"/>
      <c r="K128" s="31"/>
      <c r="L128" s="31"/>
      <c r="M128" s="32"/>
      <c r="N128" s="32"/>
      <c r="O128" s="32"/>
      <c r="P128" s="31" t="s">
        <v>50</v>
      </c>
      <c r="Q128" s="33"/>
      <c r="R128" s="33"/>
      <c r="S128" s="34"/>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1">
        <v>1</v>
      </c>
      <c r="DL128" s="31">
        <f t="shared" si="0"/>
        <v>0</v>
      </c>
      <c r="DM128" s="35">
        <f t="shared" si="249"/>
        <v>0</v>
      </c>
      <c r="DN128" s="35"/>
      <c r="DO128" s="35">
        <f t="shared" si="250"/>
        <v>0</v>
      </c>
      <c r="DP128" s="35"/>
      <c r="DQ128" s="35">
        <f t="shared" si="251"/>
        <v>0</v>
      </c>
      <c r="DR128" s="35"/>
      <c r="DS128" s="35">
        <f t="shared" si="252"/>
        <v>4.5662100456621002E-2</v>
      </c>
      <c r="DT128" s="35"/>
    </row>
    <row r="129" spans="1:124" ht="15.75" hidden="1" customHeight="1" x14ac:dyDescent="0.25">
      <c r="A129" s="31" t="s">
        <v>47</v>
      </c>
      <c r="B129" s="31" t="s">
        <v>84</v>
      </c>
      <c r="C129" s="31" t="s">
        <v>89</v>
      </c>
      <c r="D129" s="31"/>
      <c r="E129" s="31"/>
      <c r="F129" s="31"/>
      <c r="G129" s="31"/>
      <c r="H129" s="31"/>
      <c r="I129" s="31"/>
      <c r="J129" s="31"/>
      <c r="K129" s="31"/>
      <c r="L129" s="31"/>
      <c r="M129" s="32"/>
      <c r="N129" s="32"/>
      <c r="O129" s="32"/>
      <c r="P129" s="31" t="s">
        <v>51</v>
      </c>
      <c r="Q129" s="33"/>
      <c r="R129" s="33"/>
      <c r="S129" s="34"/>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1">
        <v>1</v>
      </c>
      <c r="DL129" s="31">
        <f t="shared" si="0"/>
        <v>0</v>
      </c>
      <c r="DM129" s="35"/>
      <c r="DN129" s="35">
        <f t="shared" ref="DN129:DN130" si="253">DL129/DK129</f>
        <v>0</v>
      </c>
      <c r="DO129" s="35"/>
      <c r="DP129" s="35">
        <f t="shared" ref="DP129:DP130" si="254">AVERAGE(DN$129:DN$130)</f>
        <v>0</v>
      </c>
      <c r="DQ129" s="35"/>
      <c r="DR129" s="35">
        <f t="shared" ref="DR129:DR130" si="255">AVERAGE(DN$111:DN$158)</f>
        <v>0</v>
      </c>
      <c r="DS129" s="35"/>
      <c r="DT129" s="35">
        <f t="shared" ref="DT129:DT130" si="256">AVERAGE(DN$3:DN$435)</f>
        <v>2.336448598130841E-2</v>
      </c>
    </row>
    <row r="130" spans="1:124" ht="15.75" hidden="1" customHeight="1" x14ac:dyDescent="0.25">
      <c r="A130" s="31" t="s">
        <v>47</v>
      </c>
      <c r="B130" s="31" t="s">
        <v>84</v>
      </c>
      <c r="C130" s="31" t="s">
        <v>89</v>
      </c>
      <c r="D130" s="31"/>
      <c r="E130" s="31"/>
      <c r="F130" s="31"/>
      <c r="G130" s="31"/>
      <c r="H130" s="31"/>
      <c r="I130" s="31"/>
      <c r="J130" s="31"/>
      <c r="K130" s="31"/>
      <c r="L130" s="31"/>
      <c r="M130" s="32"/>
      <c r="N130" s="32"/>
      <c r="O130" s="32"/>
      <c r="P130" s="31" t="s">
        <v>51</v>
      </c>
      <c r="Q130" s="33"/>
      <c r="R130" s="33"/>
      <c r="S130" s="34"/>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1">
        <v>1</v>
      </c>
      <c r="DL130" s="31">
        <f t="shared" si="0"/>
        <v>0</v>
      </c>
      <c r="DM130" s="35"/>
      <c r="DN130" s="35">
        <f t="shared" si="253"/>
        <v>0</v>
      </c>
      <c r="DO130" s="35"/>
      <c r="DP130" s="35">
        <f t="shared" si="254"/>
        <v>0</v>
      </c>
      <c r="DQ130" s="35"/>
      <c r="DR130" s="35">
        <f t="shared" si="255"/>
        <v>0</v>
      </c>
      <c r="DS130" s="35"/>
      <c r="DT130" s="35">
        <f t="shared" si="256"/>
        <v>2.336448598130841E-2</v>
      </c>
    </row>
    <row r="131" spans="1:124" ht="15.75" hidden="1" customHeight="1" x14ac:dyDescent="0.25">
      <c r="A131" s="31" t="s">
        <v>47</v>
      </c>
      <c r="B131" s="31" t="s">
        <v>84</v>
      </c>
      <c r="C131" s="31" t="s">
        <v>90</v>
      </c>
      <c r="D131" s="31"/>
      <c r="E131" s="31"/>
      <c r="F131" s="31"/>
      <c r="G131" s="31"/>
      <c r="H131" s="31"/>
      <c r="I131" s="31"/>
      <c r="J131" s="31"/>
      <c r="K131" s="31"/>
      <c r="L131" s="31"/>
      <c r="M131" s="32"/>
      <c r="N131" s="32"/>
      <c r="O131" s="32"/>
      <c r="P131" s="31" t="s">
        <v>50</v>
      </c>
      <c r="Q131" s="33"/>
      <c r="R131" s="33"/>
      <c r="S131" s="34"/>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1">
        <v>1</v>
      </c>
      <c r="DL131" s="31">
        <f t="shared" si="0"/>
        <v>0</v>
      </c>
      <c r="DM131" s="35">
        <f t="shared" ref="DM131:DM132" si="257">DL131/DK131</f>
        <v>0</v>
      </c>
      <c r="DN131" s="35"/>
      <c r="DO131" s="35">
        <f t="shared" ref="DO131:DO132" si="258">AVERAGE(DM$131:DM$132)</f>
        <v>0</v>
      </c>
      <c r="DP131" s="35"/>
      <c r="DQ131" s="35">
        <f t="shared" ref="DQ131:DQ132" si="259">AVERAGE(DM$111:DM$158)</f>
        <v>0</v>
      </c>
      <c r="DR131" s="35"/>
      <c r="DS131" s="35">
        <f t="shared" ref="DS131:DS132" si="260">AVERAGE(DM$3:DM$435)</f>
        <v>4.5662100456621002E-2</v>
      </c>
      <c r="DT131" s="35"/>
    </row>
    <row r="132" spans="1:124" ht="15.75" hidden="1" customHeight="1" x14ac:dyDescent="0.25">
      <c r="A132" s="31" t="s">
        <v>47</v>
      </c>
      <c r="B132" s="31" t="s">
        <v>84</v>
      </c>
      <c r="C132" s="31" t="s">
        <v>90</v>
      </c>
      <c r="D132" s="31"/>
      <c r="E132" s="31"/>
      <c r="F132" s="31"/>
      <c r="G132" s="31"/>
      <c r="H132" s="31"/>
      <c r="I132" s="31"/>
      <c r="J132" s="31"/>
      <c r="K132" s="31"/>
      <c r="L132" s="31"/>
      <c r="M132" s="32"/>
      <c r="N132" s="32"/>
      <c r="O132" s="32"/>
      <c r="P132" s="31" t="s">
        <v>50</v>
      </c>
      <c r="Q132" s="33"/>
      <c r="R132" s="33"/>
      <c r="S132" s="34"/>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1">
        <v>1</v>
      </c>
      <c r="DL132" s="31">
        <f t="shared" si="0"/>
        <v>0</v>
      </c>
      <c r="DM132" s="35">
        <f t="shared" si="257"/>
        <v>0</v>
      </c>
      <c r="DN132" s="35"/>
      <c r="DO132" s="35">
        <f t="shared" si="258"/>
        <v>0</v>
      </c>
      <c r="DP132" s="35"/>
      <c r="DQ132" s="35">
        <f t="shared" si="259"/>
        <v>0</v>
      </c>
      <c r="DR132" s="35"/>
      <c r="DS132" s="35">
        <f t="shared" si="260"/>
        <v>4.5662100456621002E-2</v>
      </c>
      <c r="DT132" s="35"/>
    </row>
    <row r="133" spans="1:124" ht="15.75" hidden="1" customHeight="1" x14ac:dyDescent="0.25">
      <c r="A133" s="31" t="s">
        <v>47</v>
      </c>
      <c r="B133" s="31" t="s">
        <v>84</v>
      </c>
      <c r="C133" s="31" t="s">
        <v>90</v>
      </c>
      <c r="D133" s="31"/>
      <c r="E133" s="31"/>
      <c r="F133" s="31"/>
      <c r="G133" s="31"/>
      <c r="H133" s="31"/>
      <c r="I133" s="31"/>
      <c r="J133" s="31"/>
      <c r="K133" s="31"/>
      <c r="L133" s="31"/>
      <c r="M133" s="32"/>
      <c r="N133" s="32"/>
      <c r="O133" s="32"/>
      <c r="P133" s="31" t="s">
        <v>51</v>
      </c>
      <c r="Q133" s="33"/>
      <c r="R133" s="33"/>
      <c r="S133" s="34"/>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1">
        <v>1</v>
      </c>
      <c r="DL133" s="31">
        <f t="shared" si="0"/>
        <v>0</v>
      </c>
      <c r="DM133" s="35"/>
      <c r="DN133" s="35">
        <f t="shared" ref="DN133:DN134" si="261">DL133/DK133</f>
        <v>0</v>
      </c>
      <c r="DO133" s="35"/>
      <c r="DP133" s="35">
        <f t="shared" ref="DP133:DP134" si="262">AVERAGE(DN$133:DN$134)</f>
        <v>0</v>
      </c>
      <c r="DQ133" s="35"/>
      <c r="DR133" s="35">
        <f t="shared" ref="DR133:DR134" si="263">AVERAGE(DN$111:DN$158)</f>
        <v>0</v>
      </c>
      <c r="DS133" s="35"/>
      <c r="DT133" s="35">
        <f t="shared" ref="DT133:DT134" si="264">AVERAGE(DN$3:DN$435)</f>
        <v>2.336448598130841E-2</v>
      </c>
    </row>
    <row r="134" spans="1:124" ht="15.75" hidden="1" customHeight="1" x14ac:dyDescent="0.25">
      <c r="A134" s="31" t="s">
        <v>47</v>
      </c>
      <c r="B134" s="31" t="s">
        <v>84</v>
      </c>
      <c r="C134" s="31" t="s">
        <v>90</v>
      </c>
      <c r="D134" s="31"/>
      <c r="E134" s="31"/>
      <c r="F134" s="31"/>
      <c r="G134" s="31"/>
      <c r="H134" s="31"/>
      <c r="I134" s="31"/>
      <c r="J134" s="31"/>
      <c r="K134" s="31"/>
      <c r="L134" s="31"/>
      <c r="M134" s="32"/>
      <c r="N134" s="32"/>
      <c r="O134" s="32"/>
      <c r="P134" s="31" t="s">
        <v>51</v>
      </c>
      <c r="Q134" s="33"/>
      <c r="R134" s="33"/>
      <c r="S134" s="34"/>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1">
        <v>1</v>
      </c>
      <c r="DL134" s="31">
        <f t="shared" si="0"/>
        <v>0</v>
      </c>
      <c r="DM134" s="35"/>
      <c r="DN134" s="35">
        <f t="shared" si="261"/>
        <v>0</v>
      </c>
      <c r="DO134" s="35"/>
      <c r="DP134" s="35">
        <f t="shared" si="262"/>
        <v>0</v>
      </c>
      <c r="DQ134" s="35"/>
      <c r="DR134" s="35">
        <f t="shared" si="263"/>
        <v>0</v>
      </c>
      <c r="DS134" s="35"/>
      <c r="DT134" s="35">
        <f t="shared" si="264"/>
        <v>2.336448598130841E-2</v>
      </c>
    </row>
    <row r="135" spans="1:124" ht="15.75" hidden="1" customHeight="1" x14ac:dyDescent="0.25">
      <c r="A135" s="31" t="s">
        <v>47</v>
      </c>
      <c r="B135" s="31" t="s">
        <v>84</v>
      </c>
      <c r="C135" s="31" t="s">
        <v>91</v>
      </c>
      <c r="D135" s="31"/>
      <c r="E135" s="31"/>
      <c r="F135" s="31"/>
      <c r="G135" s="31"/>
      <c r="H135" s="31"/>
      <c r="I135" s="31"/>
      <c r="J135" s="31"/>
      <c r="K135" s="31"/>
      <c r="L135" s="31"/>
      <c r="M135" s="32"/>
      <c r="N135" s="32"/>
      <c r="O135" s="32"/>
      <c r="P135" s="31" t="s">
        <v>50</v>
      </c>
      <c r="Q135" s="33"/>
      <c r="R135" s="33"/>
      <c r="S135" s="34"/>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1">
        <v>1</v>
      </c>
      <c r="DL135" s="31">
        <f t="shared" si="0"/>
        <v>0</v>
      </c>
      <c r="DM135" s="35">
        <f t="shared" ref="DM135:DM136" si="265">DL135/DK135</f>
        <v>0</v>
      </c>
      <c r="DN135" s="35"/>
      <c r="DO135" s="35">
        <f t="shared" ref="DO135:DO136" si="266">AVERAGE(DM$135:DM$136)</f>
        <v>0</v>
      </c>
      <c r="DP135" s="35"/>
      <c r="DQ135" s="35">
        <f t="shared" ref="DQ135:DQ136" si="267">AVERAGE(DM$111:DM$158)</f>
        <v>0</v>
      </c>
      <c r="DR135" s="35"/>
      <c r="DS135" s="35">
        <f t="shared" ref="DS135:DS136" si="268">AVERAGE(DM$3:DM$435)</f>
        <v>4.5662100456621002E-2</v>
      </c>
      <c r="DT135" s="35"/>
    </row>
    <row r="136" spans="1:124" ht="15.75" hidden="1" customHeight="1" x14ac:dyDescent="0.25">
      <c r="A136" s="31" t="s">
        <v>47</v>
      </c>
      <c r="B136" s="31" t="s">
        <v>84</v>
      </c>
      <c r="C136" s="31" t="s">
        <v>91</v>
      </c>
      <c r="D136" s="31"/>
      <c r="E136" s="31"/>
      <c r="F136" s="31"/>
      <c r="G136" s="31"/>
      <c r="H136" s="31"/>
      <c r="I136" s="31"/>
      <c r="J136" s="31"/>
      <c r="K136" s="31"/>
      <c r="L136" s="31"/>
      <c r="M136" s="32"/>
      <c r="N136" s="32"/>
      <c r="O136" s="32"/>
      <c r="P136" s="31" t="s">
        <v>50</v>
      </c>
      <c r="Q136" s="33"/>
      <c r="R136" s="33"/>
      <c r="S136" s="34"/>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1">
        <v>1</v>
      </c>
      <c r="DL136" s="31">
        <f t="shared" si="0"/>
        <v>0</v>
      </c>
      <c r="DM136" s="35">
        <f t="shared" si="265"/>
        <v>0</v>
      </c>
      <c r="DN136" s="35"/>
      <c r="DO136" s="35">
        <f t="shared" si="266"/>
        <v>0</v>
      </c>
      <c r="DP136" s="35"/>
      <c r="DQ136" s="35">
        <f t="shared" si="267"/>
        <v>0</v>
      </c>
      <c r="DR136" s="35"/>
      <c r="DS136" s="35">
        <f t="shared" si="268"/>
        <v>4.5662100456621002E-2</v>
      </c>
      <c r="DT136" s="35"/>
    </row>
    <row r="137" spans="1:124" ht="15.75" hidden="1" customHeight="1" x14ac:dyDescent="0.25">
      <c r="A137" s="31" t="s">
        <v>47</v>
      </c>
      <c r="B137" s="31" t="s">
        <v>84</v>
      </c>
      <c r="C137" s="31" t="s">
        <v>91</v>
      </c>
      <c r="D137" s="31"/>
      <c r="E137" s="31"/>
      <c r="F137" s="31"/>
      <c r="G137" s="31"/>
      <c r="H137" s="31"/>
      <c r="I137" s="31"/>
      <c r="J137" s="31"/>
      <c r="K137" s="31"/>
      <c r="L137" s="31"/>
      <c r="M137" s="32"/>
      <c r="N137" s="32"/>
      <c r="O137" s="32"/>
      <c r="P137" s="31" t="s">
        <v>51</v>
      </c>
      <c r="Q137" s="33"/>
      <c r="R137" s="33"/>
      <c r="S137" s="34"/>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1">
        <v>1</v>
      </c>
      <c r="DL137" s="31">
        <f t="shared" si="0"/>
        <v>0</v>
      </c>
      <c r="DM137" s="35"/>
      <c r="DN137" s="35">
        <f t="shared" ref="DN137:DN138" si="269">DL137/DK137</f>
        <v>0</v>
      </c>
      <c r="DO137" s="35"/>
      <c r="DP137" s="35">
        <f t="shared" ref="DP137:DP138" si="270">AVERAGE(DN$137:DN$138)</f>
        <v>0</v>
      </c>
      <c r="DQ137" s="35"/>
      <c r="DR137" s="35">
        <f t="shared" ref="DR137:DR138" si="271">AVERAGE(DN$111:DN$158)</f>
        <v>0</v>
      </c>
      <c r="DS137" s="35"/>
      <c r="DT137" s="35">
        <f t="shared" ref="DT137:DT138" si="272">AVERAGE(DN$3:DN$435)</f>
        <v>2.336448598130841E-2</v>
      </c>
    </row>
    <row r="138" spans="1:124" ht="15.75" hidden="1" customHeight="1" x14ac:dyDescent="0.25">
      <c r="A138" s="31" t="s">
        <v>47</v>
      </c>
      <c r="B138" s="31" t="s">
        <v>84</v>
      </c>
      <c r="C138" s="31" t="s">
        <v>91</v>
      </c>
      <c r="D138" s="31"/>
      <c r="E138" s="31"/>
      <c r="F138" s="31"/>
      <c r="G138" s="31"/>
      <c r="H138" s="31"/>
      <c r="I138" s="31"/>
      <c r="J138" s="31"/>
      <c r="K138" s="31"/>
      <c r="L138" s="31"/>
      <c r="M138" s="32"/>
      <c r="N138" s="32"/>
      <c r="O138" s="32"/>
      <c r="P138" s="31" t="s">
        <v>51</v>
      </c>
      <c r="Q138" s="33"/>
      <c r="R138" s="33"/>
      <c r="S138" s="34"/>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1">
        <v>1</v>
      </c>
      <c r="DL138" s="31">
        <f t="shared" si="0"/>
        <v>0</v>
      </c>
      <c r="DM138" s="35"/>
      <c r="DN138" s="35">
        <f t="shared" si="269"/>
        <v>0</v>
      </c>
      <c r="DO138" s="35"/>
      <c r="DP138" s="35">
        <f t="shared" si="270"/>
        <v>0</v>
      </c>
      <c r="DQ138" s="35"/>
      <c r="DR138" s="35">
        <f t="shared" si="271"/>
        <v>0</v>
      </c>
      <c r="DS138" s="35"/>
      <c r="DT138" s="35">
        <f t="shared" si="272"/>
        <v>2.336448598130841E-2</v>
      </c>
    </row>
    <row r="139" spans="1:124" ht="15.75" hidden="1" customHeight="1" x14ac:dyDescent="0.25">
      <c r="A139" s="31" t="s">
        <v>47</v>
      </c>
      <c r="B139" s="31" t="s">
        <v>84</v>
      </c>
      <c r="C139" s="31" t="s">
        <v>92</v>
      </c>
      <c r="D139" s="31"/>
      <c r="E139" s="31"/>
      <c r="F139" s="31"/>
      <c r="G139" s="31"/>
      <c r="H139" s="31"/>
      <c r="I139" s="31"/>
      <c r="J139" s="31"/>
      <c r="K139" s="31"/>
      <c r="L139" s="31"/>
      <c r="M139" s="32"/>
      <c r="N139" s="32"/>
      <c r="O139" s="32"/>
      <c r="P139" s="31" t="s">
        <v>50</v>
      </c>
      <c r="Q139" s="33"/>
      <c r="R139" s="33"/>
      <c r="S139" s="34"/>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1">
        <v>1</v>
      </c>
      <c r="DL139" s="31">
        <f t="shared" si="0"/>
        <v>0</v>
      </c>
      <c r="DM139" s="35">
        <f t="shared" ref="DM139:DM140" si="273">DL139/DK139</f>
        <v>0</v>
      </c>
      <c r="DN139" s="35"/>
      <c r="DO139" s="35">
        <f t="shared" ref="DO139:DO140" si="274">AVERAGE(DM$139:DM$140)</f>
        <v>0</v>
      </c>
      <c r="DP139" s="35"/>
      <c r="DQ139" s="35">
        <f t="shared" ref="DQ139:DQ140" si="275">AVERAGE(DM$111:DM$158)</f>
        <v>0</v>
      </c>
      <c r="DR139" s="35"/>
      <c r="DS139" s="35">
        <f t="shared" ref="DS139:DS140" si="276">AVERAGE(DM$3:DM$435)</f>
        <v>4.5662100456621002E-2</v>
      </c>
      <c r="DT139" s="35"/>
    </row>
    <row r="140" spans="1:124" ht="15.75" hidden="1" customHeight="1" x14ac:dyDescent="0.25">
      <c r="A140" s="31" t="s">
        <v>47</v>
      </c>
      <c r="B140" s="31" t="s">
        <v>84</v>
      </c>
      <c r="C140" s="31" t="s">
        <v>92</v>
      </c>
      <c r="D140" s="31"/>
      <c r="E140" s="31"/>
      <c r="F140" s="31"/>
      <c r="G140" s="31"/>
      <c r="H140" s="31"/>
      <c r="I140" s="31"/>
      <c r="J140" s="31"/>
      <c r="K140" s="31"/>
      <c r="L140" s="31"/>
      <c r="M140" s="32"/>
      <c r="N140" s="32"/>
      <c r="O140" s="32"/>
      <c r="P140" s="31" t="s">
        <v>50</v>
      </c>
      <c r="Q140" s="33"/>
      <c r="R140" s="33"/>
      <c r="S140" s="34"/>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1">
        <v>1</v>
      </c>
      <c r="DL140" s="31">
        <f t="shared" si="0"/>
        <v>0</v>
      </c>
      <c r="DM140" s="35">
        <f t="shared" si="273"/>
        <v>0</v>
      </c>
      <c r="DN140" s="35"/>
      <c r="DO140" s="35">
        <f t="shared" si="274"/>
        <v>0</v>
      </c>
      <c r="DP140" s="35"/>
      <c r="DQ140" s="35">
        <f t="shared" si="275"/>
        <v>0</v>
      </c>
      <c r="DR140" s="35"/>
      <c r="DS140" s="35">
        <f t="shared" si="276"/>
        <v>4.5662100456621002E-2</v>
      </c>
      <c r="DT140" s="35"/>
    </row>
    <row r="141" spans="1:124" ht="15.75" hidden="1" customHeight="1" x14ac:dyDescent="0.25">
      <c r="A141" s="31" t="s">
        <v>47</v>
      </c>
      <c r="B141" s="31" t="s">
        <v>84</v>
      </c>
      <c r="C141" s="31" t="s">
        <v>92</v>
      </c>
      <c r="D141" s="31"/>
      <c r="E141" s="31"/>
      <c r="F141" s="31"/>
      <c r="G141" s="31"/>
      <c r="H141" s="31"/>
      <c r="I141" s="31"/>
      <c r="J141" s="31"/>
      <c r="K141" s="31"/>
      <c r="L141" s="31"/>
      <c r="M141" s="32"/>
      <c r="N141" s="32"/>
      <c r="O141" s="32"/>
      <c r="P141" s="31" t="s">
        <v>51</v>
      </c>
      <c r="Q141" s="33"/>
      <c r="R141" s="33"/>
      <c r="S141" s="34"/>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1">
        <v>1</v>
      </c>
      <c r="DL141" s="31">
        <f t="shared" si="0"/>
        <v>0</v>
      </c>
      <c r="DM141" s="35"/>
      <c r="DN141" s="35">
        <f t="shared" ref="DN141:DN142" si="277">DL141/DK141</f>
        <v>0</v>
      </c>
      <c r="DO141" s="35"/>
      <c r="DP141" s="35">
        <f t="shared" ref="DP141:DP142" si="278">AVERAGE(DN$141:DN$142)</f>
        <v>0</v>
      </c>
      <c r="DQ141" s="35"/>
      <c r="DR141" s="35">
        <f t="shared" ref="DR141:DR142" si="279">AVERAGE(DN$111:DN$158)</f>
        <v>0</v>
      </c>
      <c r="DS141" s="35"/>
      <c r="DT141" s="35">
        <f t="shared" ref="DT141:DT142" si="280">AVERAGE(DN$3:DN$435)</f>
        <v>2.336448598130841E-2</v>
      </c>
    </row>
    <row r="142" spans="1:124" ht="15.75" hidden="1" customHeight="1" x14ac:dyDescent="0.25">
      <c r="A142" s="31" t="s">
        <v>47</v>
      </c>
      <c r="B142" s="31" t="s">
        <v>84</v>
      </c>
      <c r="C142" s="31" t="s">
        <v>92</v>
      </c>
      <c r="D142" s="31"/>
      <c r="E142" s="31"/>
      <c r="F142" s="31"/>
      <c r="G142" s="31"/>
      <c r="H142" s="31"/>
      <c r="I142" s="31"/>
      <c r="J142" s="31"/>
      <c r="K142" s="31"/>
      <c r="L142" s="31"/>
      <c r="M142" s="32"/>
      <c r="N142" s="32"/>
      <c r="O142" s="32"/>
      <c r="P142" s="31" t="s">
        <v>51</v>
      </c>
      <c r="Q142" s="33"/>
      <c r="R142" s="33"/>
      <c r="S142" s="34"/>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1">
        <v>1</v>
      </c>
      <c r="DL142" s="31">
        <f t="shared" si="0"/>
        <v>0</v>
      </c>
      <c r="DM142" s="35"/>
      <c r="DN142" s="35">
        <f t="shared" si="277"/>
        <v>0</v>
      </c>
      <c r="DO142" s="35"/>
      <c r="DP142" s="35">
        <f t="shared" si="278"/>
        <v>0</v>
      </c>
      <c r="DQ142" s="35"/>
      <c r="DR142" s="35">
        <f t="shared" si="279"/>
        <v>0</v>
      </c>
      <c r="DS142" s="35"/>
      <c r="DT142" s="35">
        <f t="shared" si="280"/>
        <v>2.336448598130841E-2</v>
      </c>
    </row>
    <row r="143" spans="1:124" ht="15.75" hidden="1" customHeight="1" x14ac:dyDescent="0.25">
      <c r="A143" s="31" t="s">
        <v>47</v>
      </c>
      <c r="B143" s="31" t="s">
        <v>84</v>
      </c>
      <c r="C143" s="31" t="s">
        <v>93</v>
      </c>
      <c r="D143" s="31"/>
      <c r="E143" s="31"/>
      <c r="F143" s="31"/>
      <c r="G143" s="31"/>
      <c r="H143" s="31"/>
      <c r="I143" s="31"/>
      <c r="J143" s="31"/>
      <c r="K143" s="31"/>
      <c r="L143" s="31"/>
      <c r="M143" s="32"/>
      <c r="N143" s="32"/>
      <c r="O143" s="32"/>
      <c r="P143" s="31" t="s">
        <v>50</v>
      </c>
      <c r="Q143" s="33"/>
      <c r="R143" s="33"/>
      <c r="S143" s="34"/>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1">
        <v>1</v>
      </c>
      <c r="DL143" s="31">
        <f t="shared" si="0"/>
        <v>0</v>
      </c>
      <c r="DM143" s="35">
        <f t="shared" ref="DM143:DM144" si="281">DL143/DK143</f>
        <v>0</v>
      </c>
      <c r="DN143" s="35"/>
      <c r="DO143" s="35">
        <f t="shared" ref="DO143:DO144" si="282">AVERAGE(DM$143:DM$144)</f>
        <v>0</v>
      </c>
      <c r="DP143" s="35"/>
      <c r="DQ143" s="35">
        <f t="shared" ref="DQ143:DQ144" si="283">AVERAGE(DM$111:DM$158)</f>
        <v>0</v>
      </c>
      <c r="DR143" s="35"/>
      <c r="DS143" s="35">
        <f t="shared" ref="DS143:DS144" si="284">AVERAGE(DM$3:DM$435)</f>
        <v>4.5662100456621002E-2</v>
      </c>
      <c r="DT143" s="35"/>
    </row>
    <row r="144" spans="1:124" ht="15.75" hidden="1" customHeight="1" x14ac:dyDescent="0.25">
      <c r="A144" s="31" t="s">
        <v>47</v>
      </c>
      <c r="B144" s="31" t="s">
        <v>84</v>
      </c>
      <c r="C144" s="31" t="s">
        <v>93</v>
      </c>
      <c r="D144" s="31"/>
      <c r="E144" s="31"/>
      <c r="F144" s="31"/>
      <c r="G144" s="31"/>
      <c r="H144" s="31"/>
      <c r="I144" s="31"/>
      <c r="J144" s="31"/>
      <c r="K144" s="31"/>
      <c r="L144" s="31"/>
      <c r="M144" s="32"/>
      <c r="N144" s="32"/>
      <c r="O144" s="32"/>
      <c r="P144" s="31" t="s">
        <v>50</v>
      </c>
      <c r="Q144" s="33"/>
      <c r="R144" s="33"/>
      <c r="S144" s="34"/>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1">
        <v>1</v>
      </c>
      <c r="DL144" s="31">
        <f t="shared" si="0"/>
        <v>0</v>
      </c>
      <c r="DM144" s="35">
        <f t="shared" si="281"/>
        <v>0</v>
      </c>
      <c r="DN144" s="35"/>
      <c r="DO144" s="35">
        <f t="shared" si="282"/>
        <v>0</v>
      </c>
      <c r="DP144" s="35"/>
      <c r="DQ144" s="35">
        <f t="shared" si="283"/>
        <v>0</v>
      </c>
      <c r="DR144" s="35"/>
      <c r="DS144" s="35">
        <f t="shared" si="284"/>
        <v>4.5662100456621002E-2</v>
      </c>
      <c r="DT144" s="35"/>
    </row>
    <row r="145" spans="1:124" ht="15.75" hidden="1" customHeight="1" x14ac:dyDescent="0.25">
      <c r="A145" s="31" t="s">
        <v>47</v>
      </c>
      <c r="B145" s="31" t="s">
        <v>84</v>
      </c>
      <c r="C145" s="31" t="s">
        <v>93</v>
      </c>
      <c r="D145" s="31"/>
      <c r="E145" s="31"/>
      <c r="F145" s="31"/>
      <c r="G145" s="31"/>
      <c r="H145" s="31"/>
      <c r="I145" s="31"/>
      <c r="J145" s="31"/>
      <c r="K145" s="31"/>
      <c r="L145" s="31"/>
      <c r="M145" s="32"/>
      <c r="N145" s="32"/>
      <c r="O145" s="32"/>
      <c r="P145" s="31" t="s">
        <v>51</v>
      </c>
      <c r="Q145" s="33"/>
      <c r="R145" s="33"/>
      <c r="S145" s="34"/>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1">
        <v>1</v>
      </c>
      <c r="DL145" s="31">
        <f t="shared" si="0"/>
        <v>0</v>
      </c>
      <c r="DM145" s="35"/>
      <c r="DN145" s="35">
        <f t="shared" ref="DN145:DN146" si="285">DL145/DK145</f>
        <v>0</v>
      </c>
      <c r="DO145" s="35"/>
      <c r="DP145" s="35">
        <f t="shared" ref="DP145:DP146" si="286">AVERAGE(DN$145:DN$146)</f>
        <v>0</v>
      </c>
      <c r="DQ145" s="35"/>
      <c r="DR145" s="35">
        <f t="shared" ref="DR145:DR146" si="287">AVERAGE(DN$111:DN$158)</f>
        <v>0</v>
      </c>
      <c r="DS145" s="35"/>
      <c r="DT145" s="35">
        <f t="shared" ref="DT145:DT146" si="288">AVERAGE(DN$3:DN$435)</f>
        <v>2.336448598130841E-2</v>
      </c>
    </row>
    <row r="146" spans="1:124" ht="15.75" hidden="1" customHeight="1" x14ac:dyDescent="0.25">
      <c r="A146" s="31" t="s">
        <v>47</v>
      </c>
      <c r="B146" s="31" t="s">
        <v>84</v>
      </c>
      <c r="C146" s="31" t="s">
        <v>93</v>
      </c>
      <c r="D146" s="31"/>
      <c r="E146" s="31"/>
      <c r="F146" s="31"/>
      <c r="G146" s="31"/>
      <c r="H146" s="31"/>
      <c r="I146" s="31"/>
      <c r="J146" s="31"/>
      <c r="K146" s="31"/>
      <c r="L146" s="31"/>
      <c r="M146" s="32"/>
      <c r="N146" s="32"/>
      <c r="O146" s="32"/>
      <c r="P146" s="31" t="s">
        <v>51</v>
      </c>
      <c r="Q146" s="33"/>
      <c r="R146" s="33"/>
      <c r="S146" s="34"/>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1">
        <v>1</v>
      </c>
      <c r="DL146" s="31">
        <f t="shared" si="0"/>
        <v>0</v>
      </c>
      <c r="DM146" s="35"/>
      <c r="DN146" s="35">
        <f t="shared" si="285"/>
        <v>0</v>
      </c>
      <c r="DO146" s="35"/>
      <c r="DP146" s="35">
        <f t="shared" si="286"/>
        <v>0</v>
      </c>
      <c r="DQ146" s="35"/>
      <c r="DR146" s="35">
        <f t="shared" si="287"/>
        <v>0</v>
      </c>
      <c r="DS146" s="35"/>
      <c r="DT146" s="35">
        <f t="shared" si="288"/>
        <v>2.336448598130841E-2</v>
      </c>
    </row>
    <row r="147" spans="1:124" ht="15.75" hidden="1" customHeight="1" x14ac:dyDescent="0.25">
      <c r="A147" s="31" t="s">
        <v>47</v>
      </c>
      <c r="B147" s="31" t="s">
        <v>84</v>
      </c>
      <c r="C147" s="31" t="s">
        <v>94</v>
      </c>
      <c r="D147" s="31"/>
      <c r="E147" s="31"/>
      <c r="F147" s="31"/>
      <c r="G147" s="31"/>
      <c r="H147" s="31"/>
      <c r="I147" s="31"/>
      <c r="J147" s="31"/>
      <c r="K147" s="31"/>
      <c r="L147" s="31"/>
      <c r="M147" s="32"/>
      <c r="N147" s="32"/>
      <c r="O147" s="32"/>
      <c r="P147" s="31" t="s">
        <v>50</v>
      </c>
      <c r="Q147" s="33"/>
      <c r="R147" s="33"/>
      <c r="S147" s="34"/>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1">
        <v>1</v>
      </c>
      <c r="DL147" s="31">
        <f t="shared" si="0"/>
        <v>0</v>
      </c>
      <c r="DM147" s="35">
        <f t="shared" ref="DM147:DM148" si="289">DL147/DK147</f>
        <v>0</v>
      </c>
      <c r="DN147" s="35"/>
      <c r="DO147" s="35">
        <f t="shared" ref="DO147:DO148" si="290">AVERAGE(DM$147:DM$148)</f>
        <v>0</v>
      </c>
      <c r="DP147" s="35"/>
      <c r="DQ147" s="35">
        <f t="shared" ref="DQ147:DQ148" si="291">AVERAGE(DM$111:DM$158)</f>
        <v>0</v>
      </c>
      <c r="DR147" s="35"/>
      <c r="DS147" s="35">
        <f t="shared" ref="DS147:DS148" si="292">AVERAGE(DM$3:DM$435)</f>
        <v>4.5662100456621002E-2</v>
      </c>
      <c r="DT147" s="35"/>
    </row>
    <row r="148" spans="1:124" ht="15.75" hidden="1" customHeight="1" x14ac:dyDescent="0.25">
      <c r="A148" s="31" t="s">
        <v>47</v>
      </c>
      <c r="B148" s="31" t="s">
        <v>84</v>
      </c>
      <c r="C148" s="31" t="s">
        <v>94</v>
      </c>
      <c r="D148" s="31"/>
      <c r="E148" s="31"/>
      <c r="F148" s="31"/>
      <c r="G148" s="31"/>
      <c r="H148" s="31"/>
      <c r="I148" s="31"/>
      <c r="J148" s="31"/>
      <c r="K148" s="31"/>
      <c r="L148" s="31"/>
      <c r="M148" s="32"/>
      <c r="N148" s="32"/>
      <c r="O148" s="32"/>
      <c r="P148" s="31" t="s">
        <v>50</v>
      </c>
      <c r="Q148" s="33"/>
      <c r="R148" s="33"/>
      <c r="S148" s="34"/>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1">
        <v>1</v>
      </c>
      <c r="DL148" s="31">
        <f t="shared" si="0"/>
        <v>0</v>
      </c>
      <c r="DM148" s="35">
        <f t="shared" si="289"/>
        <v>0</v>
      </c>
      <c r="DN148" s="35"/>
      <c r="DO148" s="35">
        <f t="shared" si="290"/>
        <v>0</v>
      </c>
      <c r="DP148" s="35"/>
      <c r="DQ148" s="35">
        <f t="shared" si="291"/>
        <v>0</v>
      </c>
      <c r="DR148" s="35"/>
      <c r="DS148" s="35">
        <f t="shared" si="292"/>
        <v>4.5662100456621002E-2</v>
      </c>
      <c r="DT148" s="35"/>
    </row>
    <row r="149" spans="1:124" ht="15.75" hidden="1" customHeight="1" x14ac:dyDescent="0.25">
      <c r="A149" s="31" t="s">
        <v>47</v>
      </c>
      <c r="B149" s="31" t="s">
        <v>84</v>
      </c>
      <c r="C149" s="31" t="s">
        <v>94</v>
      </c>
      <c r="D149" s="31"/>
      <c r="E149" s="31"/>
      <c r="F149" s="31"/>
      <c r="G149" s="31"/>
      <c r="H149" s="31"/>
      <c r="I149" s="31"/>
      <c r="J149" s="31"/>
      <c r="K149" s="31"/>
      <c r="L149" s="31"/>
      <c r="M149" s="32"/>
      <c r="N149" s="32"/>
      <c r="O149" s="32"/>
      <c r="P149" s="31" t="s">
        <v>51</v>
      </c>
      <c r="Q149" s="33"/>
      <c r="R149" s="33"/>
      <c r="S149" s="34"/>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1">
        <v>1</v>
      </c>
      <c r="DL149" s="31">
        <f t="shared" si="0"/>
        <v>0</v>
      </c>
      <c r="DM149" s="35"/>
      <c r="DN149" s="35">
        <f t="shared" ref="DN149:DN150" si="293">DL149/DK149</f>
        <v>0</v>
      </c>
      <c r="DO149" s="35"/>
      <c r="DP149" s="35">
        <f t="shared" ref="DP149:DP150" si="294">AVERAGE(DN$149:DN$150)</f>
        <v>0</v>
      </c>
      <c r="DQ149" s="35"/>
      <c r="DR149" s="35">
        <f t="shared" ref="DR149:DR150" si="295">AVERAGE(DN$111:DN$158)</f>
        <v>0</v>
      </c>
      <c r="DS149" s="35"/>
      <c r="DT149" s="35">
        <f t="shared" ref="DT149:DT150" si="296">AVERAGE(DN$3:DN$435)</f>
        <v>2.336448598130841E-2</v>
      </c>
    </row>
    <row r="150" spans="1:124" ht="15.75" hidden="1" customHeight="1" x14ac:dyDescent="0.25">
      <c r="A150" s="31" t="s">
        <v>47</v>
      </c>
      <c r="B150" s="31" t="s">
        <v>84</v>
      </c>
      <c r="C150" s="31" t="s">
        <v>94</v>
      </c>
      <c r="D150" s="31"/>
      <c r="E150" s="31"/>
      <c r="F150" s="31"/>
      <c r="G150" s="31"/>
      <c r="H150" s="31"/>
      <c r="I150" s="31"/>
      <c r="J150" s="31"/>
      <c r="K150" s="31"/>
      <c r="L150" s="31"/>
      <c r="M150" s="32"/>
      <c r="N150" s="32"/>
      <c r="O150" s="32"/>
      <c r="P150" s="31" t="s">
        <v>51</v>
      </c>
      <c r="Q150" s="33"/>
      <c r="R150" s="33"/>
      <c r="S150" s="34"/>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1">
        <v>1</v>
      </c>
      <c r="DL150" s="31">
        <f t="shared" si="0"/>
        <v>0</v>
      </c>
      <c r="DM150" s="35"/>
      <c r="DN150" s="35">
        <f t="shared" si="293"/>
        <v>0</v>
      </c>
      <c r="DO150" s="35"/>
      <c r="DP150" s="35">
        <f t="shared" si="294"/>
        <v>0</v>
      </c>
      <c r="DQ150" s="35"/>
      <c r="DR150" s="35">
        <f t="shared" si="295"/>
        <v>0</v>
      </c>
      <c r="DS150" s="35"/>
      <c r="DT150" s="35">
        <f t="shared" si="296"/>
        <v>2.336448598130841E-2</v>
      </c>
    </row>
    <row r="151" spans="1:124" ht="15.75" hidden="1" customHeight="1" x14ac:dyDescent="0.25">
      <c r="A151" s="31" t="s">
        <v>47</v>
      </c>
      <c r="B151" s="31" t="s">
        <v>84</v>
      </c>
      <c r="C151" s="31" t="s">
        <v>95</v>
      </c>
      <c r="D151" s="31"/>
      <c r="E151" s="31"/>
      <c r="F151" s="31"/>
      <c r="G151" s="31"/>
      <c r="H151" s="31"/>
      <c r="I151" s="31"/>
      <c r="J151" s="31"/>
      <c r="K151" s="31"/>
      <c r="L151" s="31"/>
      <c r="M151" s="32"/>
      <c r="N151" s="32"/>
      <c r="O151" s="32"/>
      <c r="P151" s="31" t="s">
        <v>50</v>
      </c>
      <c r="Q151" s="33"/>
      <c r="R151" s="33"/>
      <c r="S151" s="34"/>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1">
        <v>1</v>
      </c>
      <c r="DL151" s="31">
        <f t="shared" si="0"/>
        <v>0</v>
      </c>
      <c r="DM151" s="35">
        <f t="shared" ref="DM151:DM152" si="297">DL151/DK151</f>
        <v>0</v>
      </c>
      <c r="DN151" s="35"/>
      <c r="DO151" s="35">
        <f t="shared" ref="DO151:DO152" si="298">AVERAGE(DM$151:DM$152)</f>
        <v>0</v>
      </c>
      <c r="DP151" s="35"/>
      <c r="DQ151" s="35">
        <f t="shared" ref="DQ151:DQ152" si="299">AVERAGE(DM$111:DM$158)</f>
        <v>0</v>
      </c>
      <c r="DR151" s="35"/>
      <c r="DS151" s="35">
        <f t="shared" ref="DS151:DS152" si="300">AVERAGE(DM$3:DM$435)</f>
        <v>4.5662100456621002E-2</v>
      </c>
      <c r="DT151" s="35"/>
    </row>
    <row r="152" spans="1:124" ht="15.75" hidden="1" customHeight="1" x14ac:dyDescent="0.25">
      <c r="A152" s="31" t="s">
        <v>47</v>
      </c>
      <c r="B152" s="31" t="s">
        <v>84</v>
      </c>
      <c r="C152" s="31" t="s">
        <v>95</v>
      </c>
      <c r="D152" s="31"/>
      <c r="E152" s="31"/>
      <c r="F152" s="31"/>
      <c r="G152" s="31"/>
      <c r="H152" s="31"/>
      <c r="I152" s="31"/>
      <c r="J152" s="31"/>
      <c r="K152" s="31"/>
      <c r="L152" s="31"/>
      <c r="M152" s="32"/>
      <c r="N152" s="32"/>
      <c r="O152" s="32"/>
      <c r="P152" s="31" t="s">
        <v>50</v>
      </c>
      <c r="Q152" s="33"/>
      <c r="R152" s="33"/>
      <c r="S152" s="34"/>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1">
        <v>1</v>
      </c>
      <c r="DL152" s="31">
        <f t="shared" si="0"/>
        <v>0</v>
      </c>
      <c r="DM152" s="35">
        <f t="shared" si="297"/>
        <v>0</v>
      </c>
      <c r="DN152" s="35"/>
      <c r="DO152" s="35">
        <f t="shared" si="298"/>
        <v>0</v>
      </c>
      <c r="DP152" s="35"/>
      <c r="DQ152" s="35">
        <f t="shared" si="299"/>
        <v>0</v>
      </c>
      <c r="DR152" s="35"/>
      <c r="DS152" s="35">
        <f t="shared" si="300"/>
        <v>4.5662100456621002E-2</v>
      </c>
      <c r="DT152" s="35"/>
    </row>
    <row r="153" spans="1:124" ht="15.75" hidden="1" customHeight="1" x14ac:dyDescent="0.25">
      <c r="A153" s="31" t="s">
        <v>47</v>
      </c>
      <c r="B153" s="31" t="s">
        <v>84</v>
      </c>
      <c r="C153" s="31" t="s">
        <v>95</v>
      </c>
      <c r="D153" s="31"/>
      <c r="E153" s="31"/>
      <c r="F153" s="31"/>
      <c r="G153" s="31"/>
      <c r="H153" s="31"/>
      <c r="I153" s="31"/>
      <c r="J153" s="31"/>
      <c r="K153" s="31"/>
      <c r="L153" s="31"/>
      <c r="M153" s="32"/>
      <c r="N153" s="32"/>
      <c r="O153" s="32"/>
      <c r="P153" s="31" t="s">
        <v>51</v>
      </c>
      <c r="Q153" s="33"/>
      <c r="R153" s="33"/>
      <c r="S153" s="34"/>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1">
        <v>1</v>
      </c>
      <c r="DL153" s="31">
        <f t="shared" si="0"/>
        <v>0</v>
      </c>
      <c r="DM153" s="35"/>
      <c r="DN153" s="35">
        <f t="shared" ref="DN153:DN154" si="301">DL153/DK153</f>
        <v>0</v>
      </c>
      <c r="DO153" s="35"/>
      <c r="DP153" s="35">
        <f t="shared" ref="DP153:DP154" si="302">AVERAGE(DN$153:DN$154)</f>
        <v>0</v>
      </c>
      <c r="DQ153" s="35"/>
      <c r="DR153" s="35">
        <f t="shared" ref="DR153:DR154" si="303">AVERAGE(DN$111:DN$158)</f>
        <v>0</v>
      </c>
      <c r="DS153" s="35"/>
      <c r="DT153" s="35">
        <f t="shared" ref="DT153:DT154" si="304">AVERAGE(DN$3:DN$435)</f>
        <v>2.336448598130841E-2</v>
      </c>
    </row>
    <row r="154" spans="1:124" ht="15.75" hidden="1" customHeight="1" x14ac:dyDescent="0.25">
      <c r="A154" s="31" t="s">
        <v>47</v>
      </c>
      <c r="B154" s="31" t="s">
        <v>84</v>
      </c>
      <c r="C154" s="31" t="s">
        <v>95</v>
      </c>
      <c r="D154" s="31"/>
      <c r="E154" s="31"/>
      <c r="F154" s="31"/>
      <c r="G154" s="31"/>
      <c r="H154" s="31"/>
      <c r="I154" s="31"/>
      <c r="J154" s="31"/>
      <c r="K154" s="31"/>
      <c r="L154" s="31"/>
      <c r="M154" s="32"/>
      <c r="N154" s="32"/>
      <c r="O154" s="32"/>
      <c r="P154" s="31" t="s">
        <v>51</v>
      </c>
      <c r="Q154" s="33"/>
      <c r="R154" s="33"/>
      <c r="S154" s="34"/>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1">
        <v>1</v>
      </c>
      <c r="DL154" s="31">
        <f t="shared" si="0"/>
        <v>0</v>
      </c>
      <c r="DM154" s="35"/>
      <c r="DN154" s="35">
        <f t="shared" si="301"/>
        <v>0</v>
      </c>
      <c r="DO154" s="35"/>
      <c r="DP154" s="35">
        <f t="shared" si="302"/>
        <v>0</v>
      </c>
      <c r="DQ154" s="35"/>
      <c r="DR154" s="35">
        <f t="shared" si="303"/>
        <v>0</v>
      </c>
      <c r="DS154" s="35"/>
      <c r="DT154" s="35">
        <f t="shared" si="304"/>
        <v>2.336448598130841E-2</v>
      </c>
    </row>
    <row r="155" spans="1:124" ht="15.75" hidden="1" customHeight="1" x14ac:dyDescent="0.25">
      <c r="A155" s="31" t="s">
        <v>47</v>
      </c>
      <c r="B155" s="31" t="s">
        <v>84</v>
      </c>
      <c r="C155" s="31" t="s">
        <v>96</v>
      </c>
      <c r="D155" s="31"/>
      <c r="E155" s="31"/>
      <c r="F155" s="31"/>
      <c r="G155" s="31"/>
      <c r="H155" s="31"/>
      <c r="I155" s="31"/>
      <c r="J155" s="31"/>
      <c r="K155" s="31"/>
      <c r="L155" s="31"/>
      <c r="M155" s="32"/>
      <c r="N155" s="32"/>
      <c r="O155" s="32"/>
      <c r="P155" s="31" t="s">
        <v>50</v>
      </c>
      <c r="Q155" s="33"/>
      <c r="R155" s="33"/>
      <c r="S155" s="34"/>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1">
        <v>1</v>
      </c>
      <c r="DL155" s="31">
        <f t="shared" si="0"/>
        <v>0</v>
      </c>
      <c r="DM155" s="35">
        <f t="shared" ref="DM155:DM156" si="305">DL155/DK155</f>
        <v>0</v>
      </c>
      <c r="DN155" s="35"/>
      <c r="DO155" s="35">
        <f t="shared" ref="DO155:DO156" si="306">AVERAGE(DM$155:DM$156)</f>
        <v>0</v>
      </c>
      <c r="DP155" s="35"/>
      <c r="DQ155" s="35">
        <f t="shared" ref="DQ155:DQ156" si="307">AVERAGE(DM$111:DM$158)</f>
        <v>0</v>
      </c>
      <c r="DR155" s="35"/>
      <c r="DS155" s="35">
        <f t="shared" ref="DS155:DS156" si="308">AVERAGE(DM$3:DM$435)</f>
        <v>4.5662100456621002E-2</v>
      </c>
      <c r="DT155" s="35"/>
    </row>
    <row r="156" spans="1:124" ht="15.75" hidden="1" customHeight="1" x14ac:dyDescent="0.25">
      <c r="A156" s="31" t="s">
        <v>47</v>
      </c>
      <c r="B156" s="31" t="s">
        <v>84</v>
      </c>
      <c r="C156" s="31" t="s">
        <v>96</v>
      </c>
      <c r="D156" s="31"/>
      <c r="E156" s="31"/>
      <c r="F156" s="31"/>
      <c r="G156" s="31"/>
      <c r="H156" s="31"/>
      <c r="I156" s="31"/>
      <c r="J156" s="31"/>
      <c r="K156" s="31"/>
      <c r="L156" s="31"/>
      <c r="M156" s="32"/>
      <c r="N156" s="32"/>
      <c r="O156" s="32"/>
      <c r="P156" s="31" t="s">
        <v>50</v>
      </c>
      <c r="Q156" s="33"/>
      <c r="R156" s="33"/>
      <c r="S156" s="34"/>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1">
        <v>1</v>
      </c>
      <c r="DL156" s="31">
        <f t="shared" si="0"/>
        <v>0</v>
      </c>
      <c r="DM156" s="35">
        <f t="shared" si="305"/>
        <v>0</v>
      </c>
      <c r="DN156" s="35"/>
      <c r="DO156" s="35">
        <f t="shared" si="306"/>
        <v>0</v>
      </c>
      <c r="DP156" s="35"/>
      <c r="DQ156" s="35">
        <f t="shared" si="307"/>
        <v>0</v>
      </c>
      <c r="DR156" s="35"/>
      <c r="DS156" s="35">
        <f t="shared" si="308"/>
        <v>4.5662100456621002E-2</v>
      </c>
      <c r="DT156" s="35"/>
    </row>
    <row r="157" spans="1:124" ht="15.75" hidden="1" customHeight="1" x14ac:dyDescent="0.25">
      <c r="A157" s="31" t="s">
        <v>47</v>
      </c>
      <c r="B157" s="31" t="s">
        <v>84</v>
      </c>
      <c r="C157" s="31" t="s">
        <v>96</v>
      </c>
      <c r="D157" s="31"/>
      <c r="E157" s="31"/>
      <c r="F157" s="31"/>
      <c r="G157" s="31"/>
      <c r="H157" s="31"/>
      <c r="I157" s="31"/>
      <c r="J157" s="31"/>
      <c r="K157" s="31"/>
      <c r="L157" s="31"/>
      <c r="M157" s="32"/>
      <c r="N157" s="32"/>
      <c r="O157" s="32"/>
      <c r="P157" s="31" t="s">
        <v>51</v>
      </c>
      <c r="Q157" s="33"/>
      <c r="R157" s="33"/>
      <c r="S157" s="34"/>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1">
        <v>1</v>
      </c>
      <c r="DL157" s="31">
        <f t="shared" si="0"/>
        <v>0</v>
      </c>
      <c r="DM157" s="35"/>
      <c r="DN157" s="35">
        <f t="shared" ref="DN157:DN158" si="309">DL157/DK157</f>
        <v>0</v>
      </c>
      <c r="DO157" s="35"/>
      <c r="DP157" s="35">
        <f t="shared" ref="DP157:DP158" si="310">AVERAGE(DN$157:DN$158)</f>
        <v>0</v>
      </c>
      <c r="DQ157" s="35"/>
      <c r="DR157" s="35">
        <f t="shared" ref="DR157:DR158" si="311">AVERAGE(DN$111:DN$158)</f>
        <v>0</v>
      </c>
      <c r="DS157" s="35"/>
      <c r="DT157" s="35">
        <f t="shared" ref="DT157:DT158" si="312">AVERAGE(DN$3:DN$435)</f>
        <v>2.336448598130841E-2</v>
      </c>
    </row>
    <row r="158" spans="1:124" ht="15.75" hidden="1" customHeight="1" x14ac:dyDescent="0.25">
      <c r="A158" s="31" t="s">
        <v>47</v>
      </c>
      <c r="B158" s="31" t="s">
        <v>84</v>
      </c>
      <c r="C158" s="31" t="s">
        <v>96</v>
      </c>
      <c r="D158" s="31"/>
      <c r="E158" s="31"/>
      <c r="F158" s="31"/>
      <c r="G158" s="31"/>
      <c r="H158" s="31"/>
      <c r="I158" s="31"/>
      <c r="J158" s="31"/>
      <c r="K158" s="31"/>
      <c r="L158" s="31"/>
      <c r="M158" s="32"/>
      <c r="N158" s="32"/>
      <c r="O158" s="32"/>
      <c r="P158" s="31" t="s">
        <v>51</v>
      </c>
      <c r="Q158" s="33"/>
      <c r="R158" s="33"/>
      <c r="S158" s="34"/>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1">
        <v>1</v>
      </c>
      <c r="DL158" s="31">
        <f t="shared" si="0"/>
        <v>0</v>
      </c>
      <c r="DM158" s="35"/>
      <c r="DN158" s="35">
        <f t="shared" si="309"/>
        <v>0</v>
      </c>
      <c r="DO158" s="35"/>
      <c r="DP158" s="35">
        <f t="shared" si="310"/>
        <v>0</v>
      </c>
      <c r="DQ158" s="35"/>
      <c r="DR158" s="35">
        <f t="shared" si="311"/>
        <v>0</v>
      </c>
      <c r="DS158" s="35"/>
      <c r="DT158" s="35">
        <f t="shared" si="312"/>
        <v>2.336448598130841E-2</v>
      </c>
    </row>
    <row r="159" spans="1:124" ht="15.75" hidden="1" customHeight="1" x14ac:dyDescent="0.25">
      <c r="A159" s="36" t="s">
        <v>47</v>
      </c>
      <c r="B159" s="36" t="s">
        <v>97</v>
      </c>
      <c r="C159" s="36" t="s">
        <v>98</v>
      </c>
      <c r="D159" s="36"/>
      <c r="E159" s="36"/>
      <c r="F159" s="36"/>
      <c r="G159" s="36"/>
      <c r="H159" s="36"/>
      <c r="I159" s="36"/>
      <c r="J159" s="36"/>
      <c r="K159" s="36"/>
      <c r="L159" s="36"/>
      <c r="M159" s="37"/>
      <c r="N159" s="37"/>
      <c r="O159" s="37"/>
      <c r="P159" s="36" t="s">
        <v>50</v>
      </c>
      <c r="Q159" s="38"/>
      <c r="R159" s="38"/>
      <c r="S159" s="39"/>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6">
        <v>1</v>
      </c>
      <c r="DL159" s="36">
        <f t="shared" si="0"/>
        <v>0</v>
      </c>
      <c r="DM159" s="40">
        <f t="shared" ref="DM159:DM160" si="313">DL159/DK159</f>
        <v>0</v>
      </c>
      <c r="DN159" s="40"/>
      <c r="DO159" s="40">
        <f t="shared" ref="DO159:DO160" si="314">AVERAGE(DM$159:DM$160)</f>
        <v>0</v>
      </c>
      <c r="DP159" s="40"/>
      <c r="DQ159" s="40">
        <f t="shared" ref="DQ159:DQ160" si="315">AVERAGE(DM$159:DM$186)</f>
        <v>0</v>
      </c>
      <c r="DR159" s="40"/>
      <c r="DS159" s="40">
        <f t="shared" ref="DS159:DS160" si="316">AVERAGE(DM$3:DM$435)</f>
        <v>4.5662100456621002E-2</v>
      </c>
      <c r="DT159" s="40"/>
    </row>
    <row r="160" spans="1:124" ht="15.75" hidden="1" customHeight="1" x14ac:dyDescent="0.25">
      <c r="A160" s="36" t="s">
        <v>47</v>
      </c>
      <c r="B160" s="36" t="s">
        <v>97</v>
      </c>
      <c r="C160" s="36" t="s">
        <v>98</v>
      </c>
      <c r="D160" s="36"/>
      <c r="E160" s="36"/>
      <c r="F160" s="36"/>
      <c r="G160" s="36"/>
      <c r="H160" s="36"/>
      <c r="I160" s="36"/>
      <c r="J160" s="36"/>
      <c r="K160" s="36"/>
      <c r="L160" s="36"/>
      <c r="M160" s="37"/>
      <c r="N160" s="37"/>
      <c r="O160" s="37"/>
      <c r="P160" s="36" t="s">
        <v>50</v>
      </c>
      <c r="Q160" s="38"/>
      <c r="R160" s="38"/>
      <c r="S160" s="39"/>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6">
        <v>1</v>
      </c>
      <c r="DL160" s="36">
        <f t="shared" si="0"/>
        <v>0</v>
      </c>
      <c r="DM160" s="40">
        <f t="shared" si="313"/>
        <v>0</v>
      </c>
      <c r="DN160" s="40"/>
      <c r="DO160" s="40">
        <f t="shared" si="314"/>
        <v>0</v>
      </c>
      <c r="DP160" s="40"/>
      <c r="DQ160" s="40">
        <f t="shared" si="315"/>
        <v>0</v>
      </c>
      <c r="DR160" s="40"/>
      <c r="DS160" s="40">
        <f t="shared" si="316"/>
        <v>4.5662100456621002E-2</v>
      </c>
      <c r="DT160" s="40"/>
    </row>
    <row r="161" spans="1:124" ht="15.75" hidden="1" customHeight="1" x14ac:dyDescent="0.25">
      <c r="A161" s="36" t="s">
        <v>47</v>
      </c>
      <c r="B161" s="36" t="s">
        <v>97</v>
      </c>
      <c r="C161" s="36" t="s">
        <v>98</v>
      </c>
      <c r="D161" s="36"/>
      <c r="E161" s="36"/>
      <c r="F161" s="36"/>
      <c r="G161" s="36"/>
      <c r="H161" s="36"/>
      <c r="I161" s="36"/>
      <c r="J161" s="36"/>
      <c r="K161" s="36"/>
      <c r="L161" s="36"/>
      <c r="M161" s="37"/>
      <c r="N161" s="37"/>
      <c r="O161" s="37"/>
      <c r="P161" s="36" t="s">
        <v>51</v>
      </c>
      <c r="Q161" s="38"/>
      <c r="R161" s="38"/>
      <c r="S161" s="39"/>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6">
        <v>1</v>
      </c>
      <c r="DL161" s="36">
        <f t="shared" si="0"/>
        <v>0</v>
      </c>
      <c r="DM161" s="40"/>
      <c r="DN161" s="40">
        <f t="shared" ref="DN161:DN162" si="317">DL161/DK161</f>
        <v>0</v>
      </c>
      <c r="DO161" s="40"/>
      <c r="DP161" s="40">
        <f t="shared" ref="DP161:DP162" si="318">AVERAGE(DN$161:DN$162)</f>
        <v>0</v>
      </c>
      <c r="DQ161" s="40"/>
      <c r="DR161" s="40">
        <f t="shared" ref="DR161:DR162" si="319">AVERAGE(DN$159:DN$186)</f>
        <v>0</v>
      </c>
      <c r="DS161" s="40"/>
      <c r="DT161" s="40">
        <f t="shared" ref="DT161:DT162" si="320">AVERAGE(DN$3:DN$435)</f>
        <v>2.336448598130841E-2</v>
      </c>
    </row>
    <row r="162" spans="1:124" ht="15.75" hidden="1" customHeight="1" x14ac:dyDescent="0.25">
      <c r="A162" s="36" t="s">
        <v>47</v>
      </c>
      <c r="B162" s="36" t="s">
        <v>97</v>
      </c>
      <c r="C162" s="36" t="s">
        <v>98</v>
      </c>
      <c r="D162" s="36"/>
      <c r="E162" s="36"/>
      <c r="F162" s="36"/>
      <c r="G162" s="36"/>
      <c r="H162" s="36"/>
      <c r="I162" s="36"/>
      <c r="J162" s="36"/>
      <c r="K162" s="36"/>
      <c r="L162" s="36"/>
      <c r="M162" s="37"/>
      <c r="N162" s="37"/>
      <c r="O162" s="37"/>
      <c r="P162" s="36" t="s">
        <v>51</v>
      </c>
      <c r="Q162" s="38"/>
      <c r="R162" s="38"/>
      <c r="S162" s="39"/>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6">
        <v>1</v>
      </c>
      <c r="DL162" s="36">
        <f t="shared" si="0"/>
        <v>0</v>
      </c>
      <c r="DM162" s="40"/>
      <c r="DN162" s="40">
        <f t="shared" si="317"/>
        <v>0</v>
      </c>
      <c r="DO162" s="40"/>
      <c r="DP162" s="40">
        <f t="shared" si="318"/>
        <v>0</v>
      </c>
      <c r="DQ162" s="40"/>
      <c r="DR162" s="40">
        <f t="shared" si="319"/>
        <v>0</v>
      </c>
      <c r="DS162" s="40"/>
      <c r="DT162" s="40">
        <f t="shared" si="320"/>
        <v>2.336448598130841E-2</v>
      </c>
    </row>
    <row r="163" spans="1:124" ht="15.75" hidden="1" customHeight="1" x14ac:dyDescent="0.25">
      <c r="A163" s="36" t="s">
        <v>47</v>
      </c>
      <c r="B163" s="36" t="s">
        <v>97</v>
      </c>
      <c r="C163" s="36" t="s">
        <v>99</v>
      </c>
      <c r="D163" s="36"/>
      <c r="E163" s="36"/>
      <c r="F163" s="36"/>
      <c r="G163" s="36"/>
      <c r="H163" s="36"/>
      <c r="I163" s="36"/>
      <c r="J163" s="36"/>
      <c r="K163" s="36"/>
      <c r="L163" s="36"/>
      <c r="M163" s="37"/>
      <c r="N163" s="37"/>
      <c r="O163" s="37"/>
      <c r="P163" s="36" t="s">
        <v>50</v>
      </c>
      <c r="Q163" s="38"/>
      <c r="R163" s="38"/>
      <c r="S163" s="39"/>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6">
        <v>1</v>
      </c>
      <c r="DL163" s="36">
        <f t="shared" si="0"/>
        <v>0</v>
      </c>
      <c r="DM163" s="40">
        <f t="shared" ref="DM163:DM164" si="321">DL163/DK163</f>
        <v>0</v>
      </c>
      <c r="DN163" s="40"/>
      <c r="DO163" s="40">
        <f t="shared" ref="DO163:DO164" si="322">AVERAGE(DM$163:DM$164)</f>
        <v>0</v>
      </c>
      <c r="DP163" s="40"/>
      <c r="DQ163" s="40">
        <f t="shared" ref="DQ163:DQ164" si="323">AVERAGE(DM$159:DM$186)</f>
        <v>0</v>
      </c>
      <c r="DR163" s="40"/>
      <c r="DS163" s="40">
        <f t="shared" ref="DS163:DS164" si="324">AVERAGE(DM$3:DM$435)</f>
        <v>4.5662100456621002E-2</v>
      </c>
      <c r="DT163" s="40"/>
    </row>
    <row r="164" spans="1:124" ht="15.75" hidden="1" customHeight="1" x14ac:dyDescent="0.25">
      <c r="A164" s="36" t="s">
        <v>47</v>
      </c>
      <c r="B164" s="36" t="s">
        <v>97</v>
      </c>
      <c r="C164" s="36" t="s">
        <v>99</v>
      </c>
      <c r="D164" s="36"/>
      <c r="E164" s="36"/>
      <c r="F164" s="36"/>
      <c r="G164" s="36"/>
      <c r="H164" s="36"/>
      <c r="I164" s="36"/>
      <c r="J164" s="36"/>
      <c r="K164" s="36"/>
      <c r="L164" s="36"/>
      <c r="M164" s="37"/>
      <c r="N164" s="37"/>
      <c r="O164" s="37"/>
      <c r="P164" s="36" t="s">
        <v>50</v>
      </c>
      <c r="Q164" s="38"/>
      <c r="R164" s="38"/>
      <c r="S164" s="39"/>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6">
        <v>1</v>
      </c>
      <c r="DL164" s="36">
        <f t="shared" si="0"/>
        <v>0</v>
      </c>
      <c r="DM164" s="40">
        <f t="shared" si="321"/>
        <v>0</v>
      </c>
      <c r="DN164" s="40"/>
      <c r="DO164" s="40">
        <f t="shared" si="322"/>
        <v>0</v>
      </c>
      <c r="DP164" s="40"/>
      <c r="DQ164" s="40">
        <f t="shared" si="323"/>
        <v>0</v>
      </c>
      <c r="DR164" s="40"/>
      <c r="DS164" s="40">
        <f t="shared" si="324"/>
        <v>4.5662100456621002E-2</v>
      </c>
      <c r="DT164" s="40"/>
    </row>
    <row r="165" spans="1:124" ht="15.75" hidden="1" customHeight="1" x14ac:dyDescent="0.25">
      <c r="A165" s="36" t="s">
        <v>47</v>
      </c>
      <c r="B165" s="36" t="s">
        <v>97</v>
      </c>
      <c r="C165" s="36" t="s">
        <v>99</v>
      </c>
      <c r="D165" s="36"/>
      <c r="E165" s="36"/>
      <c r="F165" s="36"/>
      <c r="G165" s="36"/>
      <c r="H165" s="36"/>
      <c r="I165" s="36"/>
      <c r="J165" s="36"/>
      <c r="K165" s="36"/>
      <c r="L165" s="36"/>
      <c r="M165" s="37"/>
      <c r="N165" s="37"/>
      <c r="O165" s="37"/>
      <c r="P165" s="36" t="s">
        <v>51</v>
      </c>
      <c r="Q165" s="38"/>
      <c r="R165" s="38"/>
      <c r="S165" s="39"/>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6">
        <v>1</v>
      </c>
      <c r="DL165" s="36">
        <f t="shared" si="0"/>
        <v>0</v>
      </c>
      <c r="DM165" s="40"/>
      <c r="DN165" s="40">
        <f t="shared" ref="DN165:DN166" si="325">DL165/DK165</f>
        <v>0</v>
      </c>
      <c r="DO165" s="40"/>
      <c r="DP165" s="40">
        <f t="shared" ref="DP165:DP166" si="326">AVERAGE(DN$165:DN$166)</f>
        <v>0</v>
      </c>
      <c r="DQ165" s="40"/>
      <c r="DR165" s="40">
        <f t="shared" ref="DR165:DR166" si="327">AVERAGE(DN$159:DN$186)</f>
        <v>0</v>
      </c>
      <c r="DS165" s="40"/>
      <c r="DT165" s="40">
        <f t="shared" ref="DT165:DT166" si="328">AVERAGE(DN$3:DN$435)</f>
        <v>2.336448598130841E-2</v>
      </c>
    </row>
    <row r="166" spans="1:124" ht="15.75" hidden="1" customHeight="1" x14ac:dyDescent="0.25">
      <c r="A166" s="36" t="s">
        <v>47</v>
      </c>
      <c r="B166" s="36" t="s">
        <v>97</v>
      </c>
      <c r="C166" s="36" t="s">
        <v>99</v>
      </c>
      <c r="D166" s="36"/>
      <c r="E166" s="36"/>
      <c r="F166" s="36"/>
      <c r="G166" s="36"/>
      <c r="H166" s="36"/>
      <c r="I166" s="36"/>
      <c r="J166" s="36"/>
      <c r="K166" s="36"/>
      <c r="L166" s="36"/>
      <c r="M166" s="37"/>
      <c r="N166" s="37"/>
      <c r="O166" s="37"/>
      <c r="P166" s="36" t="s">
        <v>51</v>
      </c>
      <c r="Q166" s="38"/>
      <c r="R166" s="38"/>
      <c r="S166" s="39"/>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6">
        <v>1</v>
      </c>
      <c r="DL166" s="36">
        <f t="shared" si="0"/>
        <v>0</v>
      </c>
      <c r="DM166" s="40"/>
      <c r="DN166" s="40">
        <f t="shared" si="325"/>
        <v>0</v>
      </c>
      <c r="DO166" s="40"/>
      <c r="DP166" s="40">
        <f t="shared" si="326"/>
        <v>0</v>
      </c>
      <c r="DQ166" s="40"/>
      <c r="DR166" s="40">
        <f t="shared" si="327"/>
        <v>0</v>
      </c>
      <c r="DS166" s="40"/>
      <c r="DT166" s="40">
        <f t="shared" si="328"/>
        <v>2.336448598130841E-2</v>
      </c>
    </row>
    <row r="167" spans="1:124" ht="15.75" hidden="1" customHeight="1" x14ac:dyDescent="0.25">
      <c r="A167" s="36" t="s">
        <v>47</v>
      </c>
      <c r="B167" s="36" t="s">
        <v>97</v>
      </c>
      <c r="C167" s="36" t="s">
        <v>100</v>
      </c>
      <c r="D167" s="36"/>
      <c r="E167" s="36"/>
      <c r="F167" s="36"/>
      <c r="G167" s="36"/>
      <c r="H167" s="36"/>
      <c r="I167" s="36"/>
      <c r="J167" s="36"/>
      <c r="K167" s="36"/>
      <c r="L167" s="36"/>
      <c r="M167" s="37"/>
      <c r="N167" s="37"/>
      <c r="O167" s="37"/>
      <c r="P167" s="36" t="s">
        <v>50</v>
      </c>
      <c r="Q167" s="38"/>
      <c r="R167" s="38"/>
      <c r="S167" s="39"/>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6">
        <v>1</v>
      </c>
      <c r="DL167" s="36">
        <f t="shared" si="0"/>
        <v>0</v>
      </c>
      <c r="DM167" s="40">
        <f t="shared" ref="DM167:DM168" si="329">DL167/DK167</f>
        <v>0</v>
      </c>
      <c r="DN167" s="40"/>
      <c r="DO167" s="40">
        <f t="shared" ref="DO167:DO168" si="330">AVERAGE(DM$167:DM$168)</f>
        <v>0</v>
      </c>
      <c r="DP167" s="40"/>
      <c r="DQ167" s="40">
        <f t="shared" ref="DQ167:DQ168" si="331">AVERAGE(DM$159:DM$186)</f>
        <v>0</v>
      </c>
      <c r="DR167" s="40"/>
      <c r="DS167" s="40">
        <f t="shared" ref="DS167:DS168" si="332">AVERAGE(DM$3:DM$435)</f>
        <v>4.5662100456621002E-2</v>
      </c>
      <c r="DT167" s="40"/>
    </row>
    <row r="168" spans="1:124" ht="15.75" hidden="1" customHeight="1" x14ac:dyDescent="0.25">
      <c r="A168" s="36" t="s">
        <v>47</v>
      </c>
      <c r="B168" s="36" t="s">
        <v>97</v>
      </c>
      <c r="C168" s="36" t="s">
        <v>100</v>
      </c>
      <c r="D168" s="36"/>
      <c r="E168" s="36"/>
      <c r="F168" s="36"/>
      <c r="G168" s="36"/>
      <c r="H168" s="36"/>
      <c r="I168" s="36"/>
      <c r="J168" s="36"/>
      <c r="K168" s="36"/>
      <c r="L168" s="36"/>
      <c r="M168" s="37"/>
      <c r="N168" s="37"/>
      <c r="O168" s="37"/>
      <c r="P168" s="36" t="s">
        <v>50</v>
      </c>
      <c r="Q168" s="38"/>
      <c r="R168" s="38"/>
      <c r="S168" s="39"/>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6">
        <v>1</v>
      </c>
      <c r="DL168" s="36">
        <f t="shared" si="0"/>
        <v>0</v>
      </c>
      <c r="DM168" s="40">
        <f t="shared" si="329"/>
        <v>0</v>
      </c>
      <c r="DN168" s="40"/>
      <c r="DO168" s="40">
        <f t="shared" si="330"/>
        <v>0</v>
      </c>
      <c r="DP168" s="40"/>
      <c r="DQ168" s="40">
        <f t="shared" si="331"/>
        <v>0</v>
      </c>
      <c r="DR168" s="40"/>
      <c r="DS168" s="40">
        <f t="shared" si="332"/>
        <v>4.5662100456621002E-2</v>
      </c>
      <c r="DT168" s="40"/>
    </row>
    <row r="169" spans="1:124" ht="15.75" hidden="1" customHeight="1" x14ac:dyDescent="0.25">
      <c r="A169" s="36" t="s">
        <v>47</v>
      </c>
      <c r="B169" s="36" t="s">
        <v>97</v>
      </c>
      <c r="C169" s="36" t="s">
        <v>100</v>
      </c>
      <c r="D169" s="36"/>
      <c r="E169" s="36"/>
      <c r="F169" s="36"/>
      <c r="G169" s="36"/>
      <c r="H169" s="36"/>
      <c r="I169" s="36"/>
      <c r="J169" s="36"/>
      <c r="K169" s="36"/>
      <c r="L169" s="36"/>
      <c r="M169" s="37"/>
      <c r="N169" s="37"/>
      <c r="O169" s="37"/>
      <c r="P169" s="36" t="s">
        <v>51</v>
      </c>
      <c r="Q169" s="38"/>
      <c r="R169" s="38"/>
      <c r="S169" s="39"/>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6">
        <v>1</v>
      </c>
      <c r="DL169" s="36">
        <f t="shared" si="0"/>
        <v>0</v>
      </c>
      <c r="DM169" s="40"/>
      <c r="DN169" s="40">
        <f t="shared" ref="DN169:DN170" si="333">DL169/DK169</f>
        <v>0</v>
      </c>
      <c r="DO169" s="40"/>
      <c r="DP169" s="40">
        <f t="shared" ref="DP169:DP170" si="334">AVERAGE(DN$169:DN$170)</f>
        <v>0</v>
      </c>
      <c r="DQ169" s="40"/>
      <c r="DR169" s="40">
        <f t="shared" ref="DR169:DR170" si="335">AVERAGE(DN$159:DN$186)</f>
        <v>0</v>
      </c>
      <c r="DS169" s="40"/>
      <c r="DT169" s="40">
        <f t="shared" ref="DT169:DT170" si="336">AVERAGE(DN$3:DN$435)</f>
        <v>2.336448598130841E-2</v>
      </c>
    </row>
    <row r="170" spans="1:124" ht="15.75" hidden="1" customHeight="1" x14ac:dyDescent="0.25">
      <c r="A170" s="36" t="s">
        <v>47</v>
      </c>
      <c r="B170" s="36" t="s">
        <v>97</v>
      </c>
      <c r="C170" s="36" t="s">
        <v>100</v>
      </c>
      <c r="D170" s="36"/>
      <c r="E170" s="36"/>
      <c r="F170" s="36"/>
      <c r="G170" s="36"/>
      <c r="H170" s="36"/>
      <c r="I170" s="36"/>
      <c r="J170" s="36"/>
      <c r="K170" s="36"/>
      <c r="L170" s="36"/>
      <c r="M170" s="37"/>
      <c r="N170" s="37"/>
      <c r="O170" s="37"/>
      <c r="P170" s="36" t="s">
        <v>51</v>
      </c>
      <c r="Q170" s="38"/>
      <c r="R170" s="38"/>
      <c r="S170" s="39"/>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6">
        <v>1</v>
      </c>
      <c r="DL170" s="36">
        <f t="shared" si="0"/>
        <v>0</v>
      </c>
      <c r="DM170" s="40"/>
      <c r="DN170" s="40">
        <f t="shared" si="333"/>
        <v>0</v>
      </c>
      <c r="DO170" s="40"/>
      <c r="DP170" s="40">
        <f t="shared" si="334"/>
        <v>0</v>
      </c>
      <c r="DQ170" s="40"/>
      <c r="DR170" s="40">
        <f t="shared" si="335"/>
        <v>0</v>
      </c>
      <c r="DS170" s="40"/>
      <c r="DT170" s="40">
        <f t="shared" si="336"/>
        <v>2.336448598130841E-2</v>
      </c>
    </row>
    <row r="171" spans="1:124" ht="15.75" hidden="1" customHeight="1" x14ac:dyDescent="0.25">
      <c r="A171" s="36" t="s">
        <v>47</v>
      </c>
      <c r="B171" s="36" t="s">
        <v>97</v>
      </c>
      <c r="C171" s="36" t="s">
        <v>101</v>
      </c>
      <c r="D171" s="36"/>
      <c r="E171" s="36"/>
      <c r="F171" s="36"/>
      <c r="G171" s="36"/>
      <c r="H171" s="36"/>
      <c r="I171" s="36"/>
      <c r="J171" s="36"/>
      <c r="K171" s="36"/>
      <c r="L171" s="36"/>
      <c r="M171" s="37"/>
      <c r="N171" s="37"/>
      <c r="O171" s="37"/>
      <c r="P171" s="36" t="s">
        <v>50</v>
      </c>
      <c r="Q171" s="38"/>
      <c r="R171" s="38"/>
      <c r="S171" s="39"/>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6">
        <v>1</v>
      </c>
      <c r="DL171" s="36">
        <f t="shared" si="0"/>
        <v>0</v>
      </c>
      <c r="DM171" s="40">
        <f t="shared" ref="DM171:DM172" si="337">DL171/DK171</f>
        <v>0</v>
      </c>
      <c r="DN171" s="40"/>
      <c r="DO171" s="40">
        <f t="shared" ref="DO171:DO172" si="338">AVERAGE(DM$171:DM$172)</f>
        <v>0</v>
      </c>
      <c r="DP171" s="40"/>
      <c r="DQ171" s="40">
        <f t="shared" ref="DQ171:DQ172" si="339">AVERAGE(DM$159:DM$186)</f>
        <v>0</v>
      </c>
      <c r="DR171" s="40"/>
      <c r="DS171" s="40">
        <f t="shared" ref="DS171:DS172" si="340">AVERAGE(DM$3:DM$435)</f>
        <v>4.5662100456621002E-2</v>
      </c>
      <c r="DT171" s="40"/>
    </row>
    <row r="172" spans="1:124" ht="15.75" hidden="1" customHeight="1" x14ac:dyDescent="0.25">
      <c r="A172" s="36" t="s">
        <v>47</v>
      </c>
      <c r="B172" s="36" t="s">
        <v>97</v>
      </c>
      <c r="C172" s="36" t="s">
        <v>101</v>
      </c>
      <c r="D172" s="36"/>
      <c r="E172" s="36"/>
      <c r="F172" s="36"/>
      <c r="G172" s="36"/>
      <c r="H172" s="36"/>
      <c r="I172" s="36"/>
      <c r="J172" s="36"/>
      <c r="K172" s="36"/>
      <c r="L172" s="36"/>
      <c r="M172" s="37"/>
      <c r="N172" s="37"/>
      <c r="O172" s="37"/>
      <c r="P172" s="36" t="s">
        <v>50</v>
      </c>
      <c r="Q172" s="38"/>
      <c r="R172" s="38"/>
      <c r="S172" s="39"/>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6">
        <v>1</v>
      </c>
      <c r="DL172" s="36">
        <f t="shared" si="0"/>
        <v>0</v>
      </c>
      <c r="DM172" s="40">
        <f t="shared" si="337"/>
        <v>0</v>
      </c>
      <c r="DN172" s="40"/>
      <c r="DO172" s="40">
        <f t="shared" si="338"/>
        <v>0</v>
      </c>
      <c r="DP172" s="40"/>
      <c r="DQ172" s="40">
        <f t="shared" si="339"/>
        <v>0</v>
      </c>
      <c r="DR172" s="40"/>
      <c r="DS172" s="40">
        <f t="shared" si="340"/>
        <v>4.5662100456621002E-2</v>
      </c>
      <c r="DT172" s="40"/>
    </row>
    <row r="173" spans="1:124" ht="15.75" hidden="1" customHeight="1" x14ac:dyDescent="0.25">
      <c r="A173" s="36" t="s">
        <v>47</v>
      </c>
      <c r="B173" s="36" t="s">
        <v>97</v>
      </c>
      <c r="C173" s="36" t="s">
        <v>101</v>
      </c>
      <c r="D173" s="36"/>
      <c r="E173" s="36"/>
      <c r="F173" s="36"/>
      <c r="G173" s="36"/>
      <c r="H173" s="36"/>
      <c r="I173" s="36"/>
      <c r="J173" s="36"/>
      <c r="K173" s="36"/>
      <c r="L173" s="36"/>
      <c r="M173" s="37"/>
      <c r="N173" s="37"/>
      <c r="O173" s="37"/>
      <c r="P173" s="36" t="s">
        <v>51</v>
      </c>
      <c r="Q173" s="38"/>
      <c r="R173" s="38"/>
      <c r="S173" s="39"/>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6">
        <v>1</v>
      </c>
      <c r="DL173" s="36">
        <f t="shared" si="0"/>
        <v>0</v>
      </c>
      <c r="DM173" s="40"/>
      <c r="DN173" s="40">
        <f t="shared" ref="DN173:DN174" si="341">DL173/DK173</f>
        <v>0</v>
      </c>
      <c r="DO173" s="40"/>
      <c r="DP173" s="40">
        <f t="shared" ref="DP173:DP174" si="342">AVERAGE(DN$173:DN$174)</f>
        <v>0</v>
      </c>
      <c r="DQ173" s="40"/>
      <c r="DR173" s="40">
        <f t="shared" ref="DR173:DR174" si="343">AVERAGE(DN$159:DN$186)</f>
        <v>0</v>
      </c>
      <c r="DS173" s="40"/>
      <c r="DT173" s="40">
        <f t="shared" ref="DT173:DT174" si="344">AVERAGE(DN$3:DN$435)</f>
        <v>2.336448598130841E-2</v>
      </c>
    </row>
    <row r="174" spans="1:124" ht="15.75" hidden="1" customHeight="1" x14ac:dyDescent="0.25">
      <c r="A174" s="36" t="s">
        <v>47</v>
      </c>
      <c r="B174" s="36" t="s">
        <v>97</v>
      </c>
      <c r="C174" s="36" t="s">
        <v>101</v>
      </c>
      <c r="D174" s="36"/>
      <c r="E174" s="36"/>
      <c r="F174" s="36"/>
      <c r="G174" s="36"/>
      <c r="H174" s="36"/>
      <c r="I174" s="36"/>
      <c r="J174" s="36"/>
      <c r="K174" s="36"/>
      <c r="L174" s="36"/>
      <c r="M174" s="37"/>
      <c r="N174" s="37"/>
      <c r="O174" s="37"/>
      <c r="P174" s="36" t="s">
        <v>51</v>
      </c>
      <c r="Q174" s="38"/>
      <c r="R174" s="38"/>
      <c r="S174" s="39"/>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6">
        <v>1</v>
      </c>
      <c r="DL174" s="36">
        <f t="shared" si="0"/>
        <v>0</v>
      </c>
      <c r="DM174" s="40"/>
      <c r="DN174" s="40">
        <f t="shared" si="341"/>
        <v>0</v>
      </c>
      <c r="DO174" s="40"/>
      <c r="DP174" s="40">
        <f t="shared" si="342"/>
        <v>0</v>
      </c>
      <c r="DQ174" s="40"/>
      <c r="DR174" s="40">
        <f t="shared" si="343"/>
        <v>0</v>
      </c>
      <c r="DS174" s="40"/>
      <c r="DT174" s="40">
        <f t="shared" si="344"/>
        <v>2.336448598130841E-2</v>
      </c>
    </row>
    <row r="175" spans="1:124" ht="15.75" hidden="1" customHeight="1" x14ac:dyDescent="0.25">
      <c r="A175" s="36" t="s">
        <v>47</v>
      </c>
      <c r="B175" s="36" t="s">
        <v>97</v>
      </c>
      <c r="C175" s="36" t="s">
        <v>102</v>
      </c>
      <c r="D175" s="36"/>
      <c r="E175" s="36"/>
      <c r="F175" s="36"/>
      <c r="G175" s="36"/>
      <c r="H175" s="36"/>
      <c r="I175" s="36"/>
      <c r="J175" s="36"/>
      <c r="K175" s="36"/>
      <c r="L175" s="36"/>
      <c r="M175" s="37"/>
      <c r="N175" s="37"/>
      <c r="O175" s="37"/>
      <c r="P175" s="36" t="s">
        <v>50</v>
      </c>
      <c r="Q175" s="38"/>
      <c r="R175" s="38"/>
      <c r="S175" s="39"/>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6">
        <v>1</v>
      </c>
      <c r="DL175" s="36">
        <f t="shared" si="0"/>
        <v>0</v>
      </c>
      <c r="DM175" s="40">
        <f t="shared" ref="DM175:DM176" si="345">DL175/DK175</f>
        <v>0</v>
      </c>
      <c r="DN175" s="40"/>
      <c r="DO175" s="40">
        <f t="shared" ref="DO175:DO176" si="346">AVERAGE(DM$175:DM$176)</f>
        <v>0</v>
      </c>
      <c r="DP175" s="40"/>
      <c r="DQ175" s="40">
        <f t="shared" ref="DQ175:DQ176" si="347">AVERAGE(DM$159:DM$186)</f>
        <v>0</v>
      </c>
      <c r="DR175" s="40"/>
      <c r="DS175" s="40">
        <f t="shared" ref="DS175:DS176" si="348">AVERAGE(DM$3:DM$435)</f>
        <v>4.5662100456621002E-2</v>
      </c>
      <c r="DT175" s="40"/>
    </row>
    <row r="176" spans="1:124" ht="15.75" hidden="1" customHeight="1" x14ac:dyDescent="0.25">
      <c r="A176" s="36" t="s">
        <v>47</v>
      </c>
      <c r="B176" s="36" t="s">
        <v>97</v>
      </c>
      <c r="C176" s="36" t="s">
        <v>102</v>
      </c>
      <c r="D176" s="36"/>
      <c r="E176" s="36"/>
      <c r="F176" s="36"/>
      <c r="G176" s="36"/>
      <c r="H176" s="36"/>
      <c r="I176" s="36"/>
      <c r="J176" s="36"/>
      <c r="K176" s="36"/>
      <c r="L176" s="36"/>
      <c r="M176" s="37"/>
      <c r="N176" s="37"/>
      <c r="O176" s="37"/>
      <c r="P176" s="36" t="s">
        <v>50</v>
      </c>
      <c r="Q176" s="38"/>
      <c r="R176" s="38"/>
      <c r="S176" s="39"/>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6">
        <v>1</v>
      </c>
      <c r="DL176" s="36">
        <f t="shared" si="0"/>
        <v>0</v>
      </c>
      <c r="DM176" s="40">
        <f t="shared" si="345"/>
        <v>0</v>
      </c>
      <c r="DN176" s="40"/>
      <c r="DO176" s="40">
        <f t="shared" si="346"/>
        <v>0</v>
      </c>
      <c r="DP176" s="40"/>
      <c r="DQ176" s="40">
        <f t="shared" si="347"/>
        <v>0</v>
      </c>
      <c r="DR176" s="40"/>
      <c r="DS176" s="40">
        <f t="shared" si="348"/>
        <v>4.5662100456621002E-2</v>
      </c>
      <c r="DT176" s="40"/>
    </row>
    <row r="177" spans="1:124" ht="15.75" hidden="1" customHeight="1" x14ac:dyDescent="0.25">
      <c r="A177" s="36" t="s">
        <v>47</v>
      </c>
      <c r="B177" s="36" t="s">
        <v>97</v>
      </c>
      <c r="C177" s="36" t="s">
        <v>102</v>
      </c>
      <c r="D177" s="36"/>
      <c r="E177" s="36"/>
      <c r="F177" s="36"/>
      <c r="G177" s="36"/>
      <c r="H177" s="36"/>
      <c r="I177" s="36"/>
      <c r="J177" s="36"/>
      <c r="K177" s="36"/>
      <c r="L177" s="36"/>
      <c r="M177" s="37"/>
      <c r="N177" s="37"/>
      <c r="O177" s="37"/>
      <c r="P177" s="36" t="s">
        <v>51</v>
      </c>
      <c r="Q177" s="38"/>
      <c r="R177" s="38"/>
      <c r="S177" s="39"/>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6">
        <v>1</v>
      </c>
      <c r="DL177" s="36">
        <f t="shared" si="0"/>
        <v>0</v>
      </c>
      <c r="DM177" s="40"/>
      <c r="DN177" s="40">
        <f t="shared" ref="DN177:DN178" si="349">DL177/DK177</f>
        <v>0</v>
      </c>
      <c r="DO177" s="40"/>
      <c r="DP177" s="40">
        <f t="shared" ref="DP177:DP178" si="350">AVERAGE(DN$177:DN$178)</f>
        <v>0</v>
      </c>
      <c r="DQ177" s="40"/>
      <c r="DR177" s="40">
        <f t="shared" ref="DR177:DR178" si="351">AVERAGE(DN$159:DN$186)</f>
        <v>0</v>
      </c>
      <c r="DS177" s="40"/>
      <c r="DT177" s="40">
        <f t="shared" ref="DT177:DT178" si="352">AVERAGE(DN$3:DN$435)</f>
        <v>2.336448598130841E-2</v>
      </c>
    </row>
    <row r="178" spans="1:124" ht="15.75" hidden="1" customHeight="1" x14ac:dyDescent="0.25">
      <c r="A178" s="36" t="s">
        <v>47</v>
      </c>
      <c r="B178" s="36" t="s">
        <v>97</v>
      </c>
      <c r="C178" s="36" t="s">
        <v>102</v>
      </c>
      <c r="D178" s="36"/>
      <c r="E178" s="36"/>
      <c r="F178" s="36"/>
      <c r="G178" s="36"/>
      <c r="H178" s="36"/>
      <c r="I178" s="36"/>
      <c r="J178" s="36"/>
      <c r="K178" s="36"/>
      <c r="L178" s="36"/>
      <c r="M178" s="37"/>
      <c r="N178" s="37"/>
      <c r="O178" s="37"/>
      <c r="P178" s="36" t="s">
        <v>51</v>
      </c>
      <c r="Q178" s="38"/>
      <c r="R178" s="38"/>
      <c r="S178" s="39"/>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6">
        <v>1</v>
      </c>
      <c r="DL178" s="36">
        <f t="shared" si="0"/>
        <v>0</v>
      </c>
      <c r="DM178" s="40"/>
      <c r="DN178" s="40">
        <f t="shared" si="349"/>
        <v>0</v>
      </c>
      <c r="DO178" s="40"/>
      <c r="DP178" s="40">
        <f t="shared" si="350"/>
        <v>0</v>
      </c>
      <c r="DQ178" s="40"/>
      <c r="DR178" s="40">
        <f t="shared" si="351"/>
        <v>0</v>
      </c>
      <c r="DS178" s="40"/>
      <c r="DT178" s="40">
        <f t="shared" si="352"/>
        <v>2.336448598130841E-2</v>
      </c>
    </row>
    <row r="179" spans="1:124" ht="15.75" hidden="1" customHeight="1" x14ac:dyDescent="0.25">
      <c r="A179" s="36" t="s">
        <v>47</v>
      </c>
      <c r="B179" s="36" t="s">
        <v>97</v>
      </c>
      <c r="C179" s="36" t="s">
        <v>103</v>
      </c>
      <c r="D179" s="36"/>
      <c r="E179" s="36"/>
      <c r="F179" s="36"/>
      <c r="G179" s="36"/>
      <c r="H179" s="36"/>
      <c r="I179" s="36"/>
      <c r="J179" s="36"/>
      <c r="K179" s="36"/>
      <c r="L179" s="36"/>
      <c r="M179" s="37"/>
      <c r="N179" s="37"/>
      <c r="O179" s="37"/>
      <c r="P179" s="36" t="s">
        <v>50</v>
      </c>
      <c r="Q179" s="38"/>
      <c r="R179" s="38"/>
      <c r="S179" s="39"/>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6">
        <v>1</v>
      </c>
      <c r="DL179" s="36">
        <f t="shared" si="0"/>
        <v>0</v>
      </c>
      <c r="DM179" s="40">
        <f t="shared" ref="DM179:DM180" si="353">DL179/DK179</f>
        <v>0</v>
      </c>
      <c r="DN179" s="40"/>
      <c r="DO179" s="40">
        <f t="shared" ref="DO179:DO180" si="354">AVERAGE(DM$179:DM$180)</f>
        <v>0</v>
      </c>
      <c r="DP179" s="40"/>
      <c r="DQ179" s="40">
        <f t="shared" ref="DQ179:DQ180" si="355">AVERAGE(DM$159:DM$186)</f>
        <v>0</v>
      </c>
      <c r="DR179" s="40"/>
      <c r="DS179" s="40">
        <f t="shared" ref="DS179:DS180" si="356">AVERAGE(DM$3:DM$435)</f>
        <v>4.5662100456621002E-2</v>
      </c>
      <c r="DT179" s="40"/>
    </row>
    <row r="180" spans="1:124" ht="15.75" hidden="1" customHeight="1" x14ac:dyDescent="0.25">
      <c r="A180" s="36" t="s">
        <v>47</v>
      </c>
      <c r="B180" s="36" t="s">
        <v>97</v>
      </c>
      <c r="C180" s="36" t="s">
        <v>103</v>
      </c>
      <c r="D180" s="36"/>
      <c r="E180" s="36"/>
      <c r="F180" s="36"/>
      <c r="G180" s="36"/>
      <c r="H180" s="36"/>
      <c r="I180" s="36"/>
      <c r="J180" s="36"/>
      <c r="K180" s="36"/>
      <c r="L180" s="36"/>
      <c r="M180" s="37"/>
      <c r="N180" s="37"/>
      <c r="O180" s="37"/>
      <c r="P180" s="36" t="s">
        <v>50</v>
      </c>
      <c r="Q180" s="38"/>
      <c r="R180" s="38"/>
      <c r="S180" s="39"/>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6">
        <v>1</v>
      </c>
      <c r="DL180" s="36">
        <f t="shared" si="0"/>
        <v>0</v>
      </c>
      <c r="DM180" s="40">
        <f t="shared" si="353"/>
        <v>0</v>
      </c>
      <c r="DN180" s="40"/>
      <c r="DO180" s="40">
        <f t="shared" si="354"/>
        <v>0</v>
      </c>
      <c r="DP180" s="40"/>
      <c r="DQ180" s="40">
        <f t="shared" si="355"/>
        <v>0</v>
      </c>
      <c r="DR180" s="40"/>
      <c r="DS180" s="40">
        <f t="shared" si="356"/>
        <v>4.5662100456621002E-2</v>
      </c>
      <c r="DT180" s="40"/>
    </row>
    <row r="181" spans="1:124" ht="15.75" hidden="1" customHeight="1" x14ac:dyDescent="0.25">
      <c r="A181" s="36" t="s">
        <v>47</v>
      </c>
      <c r="B181" s="36" t="s">
        <v>97</v>
      </c>
      <c r="C181" s="36" t="s">
        <v>103</v>
      </c>
      <c r="D181" s="36"/>
      <c r="E181" s="36"/>
      <c r="F181" s="36"/>
      <c r="G181" s="36"/>
      <c r="H181" s="36"/>
      <c r="I181" s="36"/>
      <c r="J181" s="36"/>
      <c r="K181" s="36"/>
      <c r="L181" s="36"/>
      <c r="M181" s="37"/>
      <c r="N181" s="37"/>
      <c r="O181" s="37"/>
      <c r="P181" s="36" t="s">
        <v>51</v>
      </c>
      <c r="Q181" s="38"/>
      <c r="R181" s="38"/>
      <c r="S181" s="39"/>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6">
        <v>1</v>
      </c>
      <c r="DL181" s="36">
        <f t="shared" si="0"/>
        <v>0</v>
      </c>
      <c r="DM181" s="40"/>
      <c r="DN181" s="40">
        <f t="shared" ref="DN181:DN182" si="357">DL181/DK181</f>
        <v>0</v>
      </c>
      <c r="DO181" s="40"/>
      <c r="DP181" s="40">
        <f t="shared" ref="DP181:DP182" si="358">AVERAGE(DN$181:DN$182)</f>
        <v>0</v>
      </c>
      <c r="DQ181" s="40"/>
      <c r="DR181" s="40">
        <f t="shared" ref="DR181:DR182" si="359">AVERAGE(DN$159:DN$186)</f>
        <v>0</v>
      </c>
      <c r="DS181" s="40"/>
      <c r="DT181" s="40">
        <f t="shared" ref="DT181:DT182" si="360">AVERAGE(DN$3:DN$435)</f>
        <v>2.336448598130841E-2</v>
      </c>
    </row>
    <row r="182" spans="1:124" ht="15.75" hidden="1" customHeight="1" x14ac:dyDescent="0.25">
      <c r="A182" s="36" t="s">
        <v>47</v>
      </c>
      <c r="B182" s="36" t="s">
        <v>97</v>
      </c>
      <c r="C182" s="36" t="s">
        <v>103</v>
      </c>
      <c r="D182" s="36"/>
      <c r="E182" s="36"/>
      <c r="F182" s="36"/>
      <c r="G182" s="36"/>
      <c r="H182" s="36"/>
      <c r="I182" s="36"/>
      <c r="J182" s="36"/>
      <c r="K182" s="36"/>
      <c r="L182" s="36"/>
      <c r="M182" s="37"/>
      <c r="N182" s="37"/>
      <c r="O182" s="37"/>
      <c r="P182" s="36" t="s">
        <v>51</v>
      </c>
      <c r="Q182" s="38"/>
      <c r="R182" s="38"/>
      <c r="S182" s="39"/>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6">
        <v>1</v>
      </c>
      <c r="DL182" s="36">
        <f t="shared" si="0"/>
        <v>0</v>
      </c>
      <c r="DM182" s="40"/>
      <c r="DN182" s="40">
        <f t="shared" si="357"/>
        <v>0</v>
      </c>
      <c r="DO182" s="40"/>
      <c r="DP182" s="40">
        <f t="shared" si="358"/>
        <v>0</v>
      </c>
      <c r="DQ182" s="40"/>
      <c r="DR182" s="40">
        <f t="shared" si="359"/>
        <v>0</v>
      </c>
      <c r="DS182" s="40"/>
      <c r="DT182" s="40">
        <f t="shared" si="360"/>
        <v>2.336448598130841E-2</v>
      </c>
    </row>
    <row r="183" spans="1:124" ht="15.75" hidden="1" customHeight="1" x14ac:dyDescent="0.25">
      <c r="A183" s="36" t="s">
        <v>47</v>
      </c>
      <c r="B183" s="36" t="s">
        <v>97</v>
      </c>
      <c r="C183" s="36" t="s">
        <v>104</v>
      </c>
      <c r="D183" s="36"/>
      <c r="E183" s="36"/>
      <c r="F183" s="36"/>
      <c r="G183" s="36"/>
      <c r="H183" s="36"/>
      <c r="I183" s="36"/>
      <c r="J183" s="36"/>
      <c r="K183" s="36"/>
      <c r="L183" s="36"/>
      <c r="M183" s="37"/>
      <c r="N183" s="37"/>
      <c r="O183" s="37"/>
      <c r="P183" s="36" t="s">
        <v>50</v>
      </c>
      <c r="Q183" s="38"/>
      <c r="R183" s="38"/>
      <c r="S183" s="39"/>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6">
        <v>1</v>
      </c>
      <c r="DL183" s="36">
        <f t="shared" si="0"/>
        <v>0</v>
      </c>
      <c r="DM183" s="40">
        <f t="shared" ref="DM183:DM184" si="361">DL183/DK183</f>
        <v>0</v>
      </c>
      <c r="DN183" s="40"/>
      <c r="DO183" s="40">
        <f t="shared" ref="DO183:DO184" si="362">AVERAGE(DM$183:DM$184)</f>
        <v>0</v>
      </c>
      <c r="DP183" s="40"/>
      <c r="DQ183" s="40">
        <f t="shared" ref="DQ183:DQ184" si="363">AVERAGE(DM$159:DM$186)</f>
        <v>0</v>
      </c>
      <c r="DR183" s="40"/>
      <c r="DS183" s="40">
        <f t="shared" ref="DS183:DS184" si="364">AVERAGE(DM$3:DM$435)</f>
        <v>4.5662100456621002E-2</v>
      </c>
      <c r="DT183" s="40"/>
    </row>
    <row r="184" spans="1:124" ht="15.75" hidden="1" customHeight="1" x14ac:dyDescent="0.25">
      <c r="A184" s="36" t="s">
        <v>47</v>
      </c>
      <c r="B184" s="36" t="s">
        <v>97</v>
      </c>
      <c r="C184" s="36" t="s">
        <v>104</v>
      </c>
      <c r="D184" s="36"/>
      <c r="E184" s="36"/>
      <c r="F184" s="36"/>
      <c r="G184" s="36"/>
      <c r="H184" s="36"/>
      <c r="I184" s="36"/>
      <c r="J184" s="36"/>
      <c r="K184" s="36"/>
      <c r="L184" s="36"/>
      <c r="M184" s="37"/>
      <c r="N184" s="37"/>
      <c r="O184" s="37"/>
      <c r="P184" s="36" t="s">
        <v>50</v>
      </c>
      <c r="Q184" s="38"/>
      <c r="R184" s="38"/>
      <c r="S184" s="39"/>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6">
        <v>1</v>
      </c>
      <c r="DL184" s="36">
        <f t="shared" si="0"/>
        <v>0</v>
      </c>
      <c r="DM184" s="40">
        <f t="shared" si="361"/>
        <v>0</v>
      </c>
      <c r="DN184" s="40"/>
      <c r="DO184" s="40">
        <f t="shared" si="362"/>
        <v>0</v>
      </c>
      <c r="DP184" s="40"/>
      <c r="DQ184" s="40">
        <f t="shared" si="363"/>
        <v>0</v>
      </c>
      <c r="DR184" s="40"/>
      <c r="DS184" s="40">
        <f t="shared" si="364"/>
        <v>4.5662100456621002E-2</v>
      </c>
      <c r="DT184" s="40"/>
    </row>
    <row r="185" spans="1:124" ht="15.75" hidden="1" customHeight="1" x14ac:dyDescent="0.25">
      <c r="A185" s="36" t="s">
        <v>47</v>
      </c>
      <c r="B185" s="36" t="s">
        <v>97</v>
      </c>
      <c r="C185" s="36" t="s">
        <v>104</v>
      </c>
      <c r="D185" s="36"/>
      <c r="E185" s="36"/>
      <c r="F185" s="36"/>
      <c r="G185" s="36"/>
      <c r="H185" s="36"/>
      <c r="I185" s="36"/>
      <c r="J185" s="36"/>
      <c r="K185" s="36"/>
      <c r="L185" s="36"/>
      <c r="M185" s="37"/>
      <c r="N185" s="37"/>
      <c r="O185" s="37"/>
      <c r="P185" s="36" t="s">
        <v>51</v>
      </c>
      <c r="Q185" s="38"/>
      <c r="R185" s="38"/>
      <c r="S185" s="39"/>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6">
        <v>1</v>
      </c>
      <c r="DL185" s="36">
        <f t="shared" si="0"/>
        <v>0</v>
      </c>
      <c r="DM185" s="40"/>
      <c r="DN185" s="40">
        <f t="shared" ref="DN185:DN186" si="365">DL185/DK185</f>
        <v>0</v>
      </c>
      <c r="DO185" s="40"/>
      <c r="DP185" s="40">
        <f t="shared" ref="DP185:DP186" si="366">AVERAGE(DN$185:DN$186)</f>
        <v>0</v>
      </c>
      <c r="DQ185" s="40"/>
      <c r="DR185" s="40">
        <f t="shared" ref="DR185:DR186" si="367">AVERAGE(DN$159:DN$186)</f>
        <v>0</v>
      </c>
      <c r="DS185" s="40"/>
      <c r="DT185" s="40">
        <f t="shared" ref="DT185:DT186" si="368">AVERAGE(DN$3:DN$435)</f>
        <v>2.336448598130841E-2</v>
      </c>
    </row>
    <row r="186" spans="1:124" ht="15.75" hidden="1" customHeight="1" x14ac:dyDescent="0.25">
      <c r="A186" s="36" t="s">
        <v>47</v>
      </c>
      <c r="B186" s="36" t="s">
        <v>97</v>
      </c>
      <c r="C186" s="36" t="s">
        <v>104</v>
      </c>
      <c r="D186" s="36"/>
      <c r="E186" s="36"/>
      <c r="F186" s="36"/>
      <c r="G186" s="36"/>
      <c r="H186" s="36"/>
      <c r="I186" s="36"/>
      <c r="J186" s="36"/>
      <c r="K186" s="36"/>
      <c r="L186" s="36"/>
      <c r="M186" s="37"/>
      <c r="N186" s="37"/>
      <c r="O186" s="37"/>
      <c r="P186" s="36" t="s">
        <v>51</v>
      </c>
      <c r="Q186" s="38"/>
      <c r="R186" s="38"/>
      <c r="S186" s="39"/>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6">
        <v>1</v>
      </c>
      <c r="DL186" s="36">
        <f t="shared" si="0"/>
        <v>0</v>
      </c>
      <c r="DM186" s="40"/>
      <c r="DN186" s="40">
        <f t="shared" si="365"/>
        <v>0</v>
      </c>
      <c r="DO186" s="40"/>
      <c r="DP186" s="40">
        <f t="shared" si="366"/>
        <v>0</v>
      </c>
      <c r="DQ186" s="40"/>
      <c r="DR186" s="40">
        <f t="shared" si="367"/>
        <v>0</v>
      </c>
      <c r="DS186" s="40"/>
      <c r="DT186" s="40">
        <f t="shared" si="368"/>
        <v>2.336448598130841E-2</v>
      </c>
    </row>
    <row r="187" spans="1:124" ht="15.75" hidden="1" customHeight="1" x14ac:dyDescent="0.25">
      <c r="A187" s="10" t="s">
        <v>47</v>
      </c>
      <c r="B187" s="10" t="s">
        <v>105</v>
      </c>
      <c r="C187" s="10" t="s">
        <v>106</v>
      </c>
      <c r="D187" s="10"/>
      <c r="E187" s="10"/>
      <c r="F187" s="10"/>
      <c r="G187" s="10"/>
      <c r="H187" s="10"/>
      <c r="I187" s="10"/>
      <c r="J187" s="10"/>
      <c r="K187" s="10"/>
      <c r="L187" s="10"/>
      <c r="M187" s="11"/>
      <c r="N187" s="11"/>
      <c r="O187" s="11"/>
      <c r="P187" s="10" t="s">
        <v>50</v>
      </c>
      <c r="Q187" s="12"/>
      <c r="R187" s="12"/>
      <c r="S187" s="13"/>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0">
        <v>1</v>
      </c>
      <c r="DL187" s="10">
        <f t="shared" si="0"/>
        <v>0</v>
      </c>
      <c r="DM187" s="15">
        <f t="shared" ref="DM187:DM188" si="369">DL187/DK187</f>
        <v>0</v>
      </c>
      <c r="DN187" s="15"/>
      <c r="DO187" s="15">
        <f t="shared" ref="DO187:DO188" si="370">AVERAGE(DM$187:DM$188)</f>
        <v>0</v>
      </c>
      <c r="DP187" s="15"/>
      <c r="DQ187" s="15">
        <f t="shared" ref="DQ187:DQ188" si="371">AVERAGE(DM$187:DM$218)</f>
        <v>0</v>
      </c>
      <c r="DR187" s="15"/>
      <c r="DS187" s="15">
        <f t="shared" ref="DS187:DS188" si="372">AVERAGE(DM$3:DM$435)</f>
        <v>4.5662100456621002E-2</v>
      </c>
      <c r="DT187" s="15"/>
    </row>
    <row r="188" spans="1:124" ht="15.75" hidden="1" customHeight="1" x14ac:dyDescent="0.25">
      <c r="A188" s="10" t="s">
        <v>47</v>
      </c>
      <c r="B188" s="10" t="s">
        <v>105</v>
      </c>
      <c r="C188" s="10" t="s">
        <v>106</v>
      </c>
      <c r="D188" s="10"/>
      <c r="E188" s="10"/>
      <c r="F188" s="10"/>
      <c r="G188" s="10"/>
      <c r="H188" s="10"/>
      <c r="I188" s="10"/>
      <c r="J188" s="10"/>
      <c r="K188" s="10"/>
      <c r="L188" s="10"/>
      <c r="M188" s="11"/>
      <c r="N188" s="11"/>
      <c r="O188" s="11"/>
      <c r="P188" s="10" t="s">
        <v>50</v>
      </c>
      <c r="Q188" s="12"/>
      <c r="R188" s="12"/>
      <c r="S188" s="13"/>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0">
        <v>1</v>
      </c>
      <c r="DL188" s="10">
        <f t="shared" si="0"/>
        <v>0</v>
      </c>
      <c r="DM188" s="15">
        <f t="shared" si="369"/>
        <v>0</v>
      </c>
      <c r="DN188" s="15"/>
      <c r="DO188" s="15">
        <f t="shared" si="370"/>
        <v>0</v>
      </c>
      <c r="DP188" s="15"/>
      <c r="DQ188" s="15">
        <f t="shared" si="371"/>
        <v>0</v>
      </c>
      <c r="DR188" s="15"/>
      <c r="DS188" s="15">
        <f t="shared" si="372"/>
        <v>4.5662100456621002E-2</v>
      </c>
      <c r="DT188" s="15"/>
    </row>
    <row r="189" spans="1:124" ht="15.75" hidden="1" customHeight="1" x14ac:dyDescent="0.25">
      <c r="A189" s="10" t="s">
        <v>47</v>
      </c>
      <c r="B189" s="10" t="s">
        <v>105</v>
      </c>
      <c r="C189" s="10" t="s">
        <v>106</v>
      </c>
      <c r="D189" s="10"/>
      <c r="E189" s="10"/>
      <c r="F189" s="10"/>
      <c r="G189" s="10"/>
      <c r="H189" s="10"/>
      <c r="I189" s="10"/>
      <c r="J189" s="10"/>
      <c r="K189" s="10"/>
      <c r="L189" s="10"/>
      <c r="M189" s="11"/>
      <c r="N189" s="11"/>
      <c r="O189" s="11"/>
      <c r="P189" s="10" t="s">
        <v>51</v>
      </c>
      <c r="Q189" s="12"/>
      <c r="R189" s="12"/>
      <c r="S189" s="13"/>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0">
        <v>1</v>
      </c>
      <c r="DL189" s="10">
        <f t="shared" si="0"/>
        <v>0</v>
      </c>
      <c r="DM189" s="15"/>
      <c r="DN189" s="15">
        <f t="shared" ref="DN189:DN190" si="373">DL189/DK189</f>
        <v>0</v>
      </c>
      <c r="DO189" s="15"/>
      <c r="DP189" s="15">
        <f t="shared" ref="DP189:DP190" si="374">AVERAGE(DN$189:DN$190)</f>
        <v>0</v>
      </c>
      <c r="DQ189" s="15"/>
      <c r="DR189" s="15">
        <f t="shared" ref="DR189:DR190" si="375">AVERAGE(DN$187:DN$218)</f>
        <v>0</v>
      </c>
      <c r="DS189" s="15"/>
      <c r="DT189" s="15">
        <f t="shared" ref="DT189:DT190" si="376">AVERAGE(DN$3:DN$435)</f>
        <v>2.336448598130841E-2</v>
      </c>
    </row>
    <row r="190" spans="1:124" ht="15.75" hidden="1" customHeight="1" x14ac:dyDescent="0.25">
      <c r="A190" s="10" t="s">
        <v>47</v>
      </c>
      <c r="B190" s="10" t="s">
        <v>105</v>
      </c>
      <c r="C190" s="10" t="s">
        <v>106</v>
      </c>
      <c r="D190" s="10"/>
      <c r="E190" s="10"/>
      <c r="F190" s="10"/>
      <c r="G190" s="10"/>
      <c r="H190" s="10"/>
      <c r="I190" s="10"/>
      <c r="J190" s="10"/>
      <c r="K190" s="10"/>
      <c r="L190" s="10"/>
      <c r="M190" s="11"/>
      <c r="N190" s="11"/>
      <c r="O190" s="11"/>
      <c r="P190" s="10" t="s">
        <v>51</v>
      </c>
      <c r="Q190" s="12"/>
      <c r="R190" s="12"/>
      <c r="S190" s="13"/>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0">
        <v>1</v>
      </c>
      <c r="DL190" s="10">
        <f t="shared" si="0"/>
        <v>0</v>
      </c>
      <c r="DM190" s="15"/>
      <c r="DN190" s="15">
        <f t="shared" si="373"/>
        <v>0</v>
      </c>
      <c r="DO190" s="15"/>
      <c r="DP190" s="15">
        <f t="shared" si="374"/>
        <v>0</v>
      </c>
      <c r="DQ190" s="15"/>
      <c r="DR190" s="15">
        <f t="shared" si="375"/>
        <v>0</v>
      </c>
      <c r="DS190" s="15"/>
      <c r="DT190" s="15">
        <f t="shared" si="376"/>
        <v>2.336448598130841E-2</v>
      </c>
    </row>
    <row r="191" spans="1:124" ht="15.75" hidden="1" customHeight="1" x14ac:dyDescent="0.25">
      <c r="A191" s="10" t="s">
        <v>47</v>
      </c>
      <c r="B191" s="10" t="s">
        <v>105</v>
      </c>
      <c r="C191" s="10" t="s">
        <v>107</v>
      </c>
      <c r="D191" s="10"/>
      <c r="E191" s="10"/>
      <c r="F191" s="10"/>
      <c r="G191" s="10"/>
      <c r="H191" s="10"/>
      <c r="I191" s="10"/>
      <c r="J191" s="10"/>
      <c r="K191" s="10"/>
      <c r="L191" s="10"/>
      <c r="M191" s="11"/>
      <c r="N191" s="11"/>
      <c r="O191" s="11"/>
      <c r="P191" s="10" t="s">
        <v>50</v>
      </c>
      <c r="Q191" s="12"/>
      <c r="R191" s="12"/>
      <c r="S191" s="13"/>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0">
        <v>1</v>
      </c>
      <c r="DL191" s="10">
        <f t="shared" si="0"/>
        <v>0</v>
      </c>
      <c r="DM191" s="15">
        <f t="shared" ref="DM191:DM192" si="377">DL191/DK191</f>
        <v>0</v>
      </c>
      <c r="DN191" s="15"/>
      <c r="DO191" s="15">
        <f t="shared" ref="DO191:DO192" si="378">AVERAGE(DM$191:DM$192)</f>
        <v>0</v>
      </c>
      <c r="DP191" s="15"/>
      <c r="DQ191" s="15">
        <f t="shared" ref="DQ191:DQ192" si="379">AVERAGE(DM$187:DM$218)</f>
        <v>0</v>
      </c>
      <c r="DR191" s="15"/>
      <c r="DS191" s="15">
        <f t="shared" ref="DS191:DS192" si="380">AVERAGE(DM$3:DM$435)</f>
        <v>4.5662100456621002E-2</v>
      </c>
      <c r="DT191" s="15"/>
    </row>
    <row r="192" spans="1:124" ht="15.75" hidden="1" customHeight="1" x14ac:dyDescent="0.25">
      <c r="A192" s="10" t="s">
        <v>47</v>
      </c>
      <c r="B192" s="10" t="s">
        <v>105</v>
      </c>
      <c r="C192" s="10" t="s">
        <v>107</v>
      </c>
      <c r="D192" s="10"/>
      <c r="E192" s="10"/>
      <c r="F192" s="10"/>
      <c r="G192" s="10"/>
      <c r="H192" s="10"/>
      <c r="I192" s="10"/>
      <c r="J192" s="10"/>
      <c r="K192" s="10"/>
      <c r="L192" s="10"/>
      <c r="M192" s="11"/>
      <c r="N192" s="11"/>
      <c r="O192" s="11"/>
      <c r="P192" s="10" t="s">
        <v>50</v>
      </c>
      <c r="Q192" s="12"/>
      <c r="R192" s="12"/>
      <c r="S192" s="13"/>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0">
        <v>1</v>
      </c>
      <c r="DL192" s="10">
        <f t="shared" si="0"/>
        <v>0</v>
      </c>
      <c r="DM192" s="15">
        <f t="shared" si="377"/>
        <v>0</v>
      </c>
      <c r="DN192" s="15"/>
      <c r="DO192" s="15">
        <f t="shared" si="378"/>
        <v>0</v>
      </c>
      <c r="DP192" s="15"/>
      <c r="DQ192" s="15">
        <f t="shared" si="379"/>
        <v>0</v>
      </c>
      <c r="DR192" s="15"/>
      <c r="DS192" s="15">
        <f t="shared" si="380"/>
        <v>4.5662100456621002E-2</v>
      </c>
      <c r="DT192" s="15"/>
    </row>
    <row r="193" spans="1:124" ht="15.75" hidden="1" customHeight="1" x14ac:dyDescent="0.25">
      <c r="A193" s="10" t="s">
        <v>47</v>
      </c>
      <c r="B193" s="10" t="s">
        <v>105</v>
      </c>
      <c r="C193" s="10" t="s">
        <v>107</v>
      </c>
      <c r="D193" s="10"/>
      <c r="E193" s="10"/>
      <c r="F193" s="10"/>
      <c r="G193" s="10"/>
      <c r="H193" s="10"/>
      <c r="I193" s="10"/>
      <c r="J193" s="10"/>
      <c r="K193" s="10"/>
      <c r="L193" s="10"/>
      <c r="M193" s="11"/>
      <c r="N193" s="11"/>
      <c r="O193" s="11"/>
      <c r="P193" s="10" t="s">
        <v>51</v>
      </c>
      <c r="Q193" s="12"/>
      <c r="R193" s="12"/>
      <c r="S193" s="13"/>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0">
        <v>1</v>
      </c>
      <c r="DL193" s="10">
        <f t="shared" si="0"/>
        <v>0</v>
      </c>
      <c r="DM193" s="15"/>
      <c r="DN193" s="15">
        <f t="shared" ref="DN193:DN194" si="381">DL193/DK193</f>
        <v>0</v>
      </c>
      <c r="DO193" s="15"/>
      <c r="DP193" s="15">
        <f t="shared" ref="DP193:DP194" si="382">AVERAGE(DN$193:DN$194)</f>
        <v>0</v>
      </c>
      <c r="DQ193" s="15"/>
      <c r="DR193" s="15">
        <f t="shared" ref="DR193:DR194" si="383">AVERAGE(DN$187:DN$218)</f>
        <v>0</v>
      </c>
      <c r="DS193" s="15"/>
      <c r="DT193" s="15">
        <f t="shared" ref="DT193:DT194" si="384">AVERAGE(DN$3:DN$435)</f>
        <v>2.336448598130841E-2</v>
      </c>
    </row>
    <row r="194" spans="1:124" ht="15.75" hidden="1" customHeight="1" x14ac:dyDescent="0.25">
      <c r="A194" s="10" t="s">
        <v>47</v>
      </c>
      <c r="B194" s="10" t="s">
        <v>105</v>
      </c>
      <c r="C194" s="10" t="s">
        <v>107</v>
      </c>
      <c r="D194" s="10"/>
      <c r="E194" s="10"/>
      <c r="F194" s="10"/>
      <c r="G194" s="10"/>
      <c r="H194" s="10"/>
      <c r="I194" s="10"/>
      <c r="J194" s="10"/>
      <c r="K194" s="10"/>
      <c r="L194" s="10"/>
      <c r="M194" s="11"/>
      <c r="N194" s="11"/>
      <c r="O194" s="11"/>
      <c r="P194" s="10" t="s">
        <v>51</v>
      </c>
      <c r="Q194" s="12"/>
      <c r="R194" s="12"/>
      <c r="S194" s="13"/>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0">
        <v>1</v>
      </c>
      <c r="DL194" s="10">
        <f t="shared" si="0"/>
        <v>0</v>
      </c>
      <c r="DM194" s="15"/>
      <c r="DN194" s="15">
        <f t="shared" si="381"/>
        <v>0</v>
      </c>
      <c r="DO194" s="15"/>
      <c r="DP194" s="15">
        <f t="shared" si="382"/>
        <v>0</v>
      </c>
      <c r="DQ194" s="15"/>
      <c r="DR194" s="15">
        <f t="shared" si="383"/>
        <v>0</v>
      </c>
      <c r="DS194" s="15"/>
      <c r="DT194" s="15">
        <f t="shared" si="384"/>
        <v>2.336448598130841E-2</v>
      </c>
    </row>
    <row r="195" spans="1:124" ht="15.75" hidden="1" customHeight="1" x14ac:dyDescent="0.25">
      <c r="A195" s="10" t="s">
        <v>47</v>
      </c>
      <c r="B195" s="10" t="s">
        <v>105</v>
      </c>
      <c r="C195" s="10" t="s">
        <v>108</v>
      </c>
      <c r="D195" s="10"/>
      <c r="E195" s="10"/>
      <c r="F195" s="10"/>
      <c r="G195" s="10"/>
      <c r="H195" s="10"/>
      <c r="I195" s="10"/>
      <c r="J195" s="10"/>
      <c r="K195" s="10"/>
      <c r="L195" s="10"/>
      <c r="M195" s="11"/>
      <c r="N195" s="11"/>
      <c r="O195" s="11"/>
      <c r="P195" s="10" t="s">
        <v>50</v>
      </c>
      <c r="Q195" s="12"/>
      <c r="R195" s="12"/>
      <c r="S195" s="13"/>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0">
        <v>1</v>
      </c>
      <c r="DL195" s="10">
        <f t="shared" si="0"/>
        <v>0</v>
      </c>
      <c r="DM195" s="15">
        <f t="shared" ref="DM195:DM196" si="385">DL195/DK195</f>
        <v>0</v>
      </c>
      <c r="DN195" s="15"/>
      <c r="DO195" s="15">
        <f t="shared" ref="DO195:DO196" si="386">AVERAGE(DM$195:DM$196)</f>
        <v>0</v>
      </c>
      <c r="DP195" s="15"/>
      <c r="DQ195" s="15">
        <f t="shared" ref="DQ195:DQ196" si="387">AVERAGE(DM$187:DM$218)</f>
        <v>0</v>
      </c>
      <c r="DR195" s="15"/>
      <c r="DS195" s="15">
        <f t="shared" ref="DS195:DS196" si="388">AVERAGE(DM$3:DM$435)</f>
        <v>4.5662100456621002E-2</v>
      </c>
      <c r="DT195" s="15"/>
    </row>
    <row r="196" spans="1:124" ht="15.75" hidden="1" customHeight="1" x14ac:dyDescent="0.25">
      <c r="A196" s="10" t="s">
        <v>47</v>
      </c>
      <c r="B196" s="10" t="s">
        <v>105</v>
      </c>
      <c r="C196" s="10" t="s">
        <v>108</v>
      </c>
      <c r="D196" s="10"/>
      <c r="E196" s="10"/>
      <c r="F196" s="10"/>
      <c r="G196" s="10"/>
      <c r="H196" s="10"/>
      <c r="I196" s="10"/>
      <c r="J196" s="10"/>
      <c r="K196" s="10"/>
      <c r="L196" s="10"/>
      <c r="M196" s="11"/>
      <c r="N196" s="11"/>
      <c r="O196" s="11"/>
      <c r="P196" s="10" t="s">
        <v>50</v>
      </c>
      <c r="Q196" s="12"/>
      <c r="R196" s="12"/>
      <c r="S196" s="13"/>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0">
        <v>1</v>
      </c>
      <c r="DL196" s="10">
        <f t="shared" si="0"/>
        <v>0</v>
      </c>
      <c r="DM196" s="15">
        <f t="shared" si="385"/>
        <v>0</v>
      </c>
      <c r="DN196" s="15"/>
      <c r="DO196" s="15">
        <f t="shared" si="386"/>
        <v>0</v>
      </c>
      <c r="DP196" s="15"/>
      <c r="DQ196" s="15">
        <f t="shared" si="387"/>
        <v>0</v>
      </c>
      <c r="DR196" s="15"/>
      <c r="DS196" s="15">
        <f t="shared" si="388"/>
        <v>4.5662100456621002E-2</v>
      </c>
      <c r="DT196" s="15"/>
    </row>
    <row r="197" spans="1:124" ht="15.75" hidden="1" customHeight="1" x14ac:dyDescent="0.25">
      <c r="A197" s="10" t="s">
        <v>47</v>
      </c>
      <c r="B197" s="10" t="s">
        <v>105</v>
      </c>
      <c r="C197" s="10" t="s">
        <v>108</v>
      </c>
      <c r="D197" s="10"/>
      <c r="E197" s="10"/>
      <c r="F197" s="10"/>
      <c r="G197" s="10"/>
      <c r="H197" s="10"/>
      <c r="I197" s="10"/>
      <c r="J197" s="10"/>
      <c r="K197" s="10"/>
      <c r="L197" s="10"/>
      <c r="M197" s="11"/>
      <c r="N197" s="11"/>
      <c r="O197" s="11"/>
      <c r="P197" s="10" t="s">
        <v>51</v>
      </c>
      <c r="Q197" s="12"/>
      <c r="R197" s="12"/>
      <c r="S197" s="13"/>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0">
        <v>1</v>
      </c>
      <c r="DL197" s="10">
        <f t="shared" si="0"/>
        <v>0</v>
      </c>
      <c r="DM197" s="15"/>
      <c r="DN197" s="15">
        <f t="shared" ref="DN197:DN198" si="389">DL197/DK197</f>
        <v>0</v>
      </c>
      <c r="DO197" s="15"/>
      <c r="DP197" s="15">
        <f t="shared" ref="DP197:DP198" si="390">AVERAGE(DN$197:DN$198)</f>
        <v>0</v>
      </c>
      <c r="DQ197" s="15"/>
      <c r="DR197" s="15">
        <f t="shared" ref="DR197:DR198" si="391">AVERAGE(DN$187:DN$218)</f>
        <v>0</v>
      </c>
      <c r="DS197" s="15"/>
      <c r="DT197" s="15">
        <f t="shared" ref="DT197:DT198" si="392">AVERAGE(DN$3:DN$435)</f>
        <v>2.336448598130841E-2</v>
      </c>
    </row>
    <row r="198" spans="1:124" ht="15.75" hidden="1" customHeight="1" x14ac:dyDescent="0.25">
      <c r="A198" s="10" t="s">
        <v>47</v>
      </c>
      <c r="B198" s="10" t="s">
        <v>105</v>
      </c>
      <c r="C198" s="10" t="s">
        <v>108</v>
      </c>
      <c r="D198" s="10"/>
      <c r="E198" s="10"/>
      <c r="F198" s="10"/>
      <c r="G198" s="10"/>
      <c r="H198" s="10"/>
      <c r="I198" s="10"/>
      <c r="J198" s="10"/>
      <c r="K198" s="10"/>
      <c r="L198" s="10"/>
      <c r="M198" s="11"/>
      <c r="N198" s="11"/>
      <c r="O198" s="11"/>
      <c r="P198" s="10" t="s">
        <v>51</v>
      </c>
      <c r="Q198" s="12"/>
      <c r="R198" s="12"/>
      <c r="S198" s="13"/>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0">
        <v>1</v>
      </c>
      <c r="DL198" s="10">
        <f t="shared" si="0"/>
        <v>0</v>
      </c>
      <c r="DM198" s="15"/>
      <c r="DN198" s="15">
        <f t="shared" si="389"/>
        <v>0</v>
      </c>
      <c r="DO198" s="15"/>
      <c r="DP198" s="15">
        <f t="shared" si="390"/>
        <v>0</v>
      </c>
      <c r="DQ198" s="15"/>
      <c r="DR198" s="15">
        <f t="shared" si="391"/>
        <v>0</v>
      </c>
      <c r="DS198" s="15"/>
      <c r="DT198" s="15">
        <f t="shared" si="392"/>
        <v>2.336448598130841E-2</v>
      </c>
    </row>
    <row r="199" spans="1:124" ht="15.75" hidden="1" customHeight="1" x14ac:dyDescent="0.25">
      <c r="A199" s="10" t="s">
        <v>47</v>
      </c>
      <c r="B199" s="10" t="s">
        <v>105</v>
      </c>
      <c r="C199" s="10" t="s">
        <v>109</v>
      </c>
      <c r="D199" s="10"/>
      <c r="E199" s="10"/>
      <c r="F199" s="10"/>
      <c r="G199" s="10"/>
      <c r="H199" s="10"/>
      <c r="I199" s="10"/>
      <c r="J199" s="10"/>
      <c r="K199" s="10"/>
      <c r="L199" s="10"/>
      <c r="M199" s="11"/>
      <c r="N199" s="11"/>
      <c r="O199" s="11"/>
      <c r="P199" s="10" t="s">
        <v>50</v>
      </c>
      <c r="Q199" s="12"/>
      <c r="R199" s="12"/>
      <c r="S199" s="13"/>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0">
        <v>1</v>
      </c>
      <c r="DL199" s="10">
        <f t="shared" si="0"/>
        <v>0</v>
      </c>
      <c r="DM199" s="15">
        <f t="shared" ref="DM199:DM200" si="393">DL199/DK199</f>
        <v>0</v>
      </c>
      <c r="DN199" s="15"/>
      <c r="DO199" s="15">
        <f t="shared" ref="DO199:DO200" si="394">AVERAGE(DM$199:DM$200)</f>
        <v>0</v>
      </c>
      <c r="DP199" s="15"/>
      <c r="DQ199" s="15">
        <f t="shared" ref="DQ199:DQ200" si="395">AVERAGE(DM$187:DM$218)</f>
        <v>0</v>
      </c>
      <c r="DR199" s="15"/>
      <c r="DS199" s="15">
        <f t="shared" ref="DS199:DS200" si="396">AVERAGE(DM$3:DM$435)</f>
        <v>4.5662100456621002E-2</v>
      </c>
      <c r="DT199" s="15"/>
    </row>
    <row r="200" spans="1:124" ht="15.75" hidden="1" customHeight="1" x14ac:dyDescent="0.25">
      <c r="A200" s="10" t="s">
        <v>47</v>
      </c>
      <c r="B200" s="10" t="s">
        <v>105</v>
      </c>
      <c r="C200" s="10" t="s">
        <v>109</v>
      </c>
      <c r="D200" s="10"/>
      <c r="E200" s="10"/>
      <c r="F200" s="10"/>
      <c r="G200" s="10"/>
      <c r="H200" s="10"/>
      <c r="I200" s="10"/>
      <c r="J200" s="10"/>
      <c r="K200" s="10"/>
      <c r="L200" s="10"/>
      <c r="M200" s="11"/>
      <c r="N200" s="11"/>
      <c r="O200" s="11"/>
      <c r="P200" s="10" t="s">
        <v>50</v>
      </c>
      <c r="Q200" s="12"/>
      <c r="R200" s="12"/>
      <c r="S200" s="13"/>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0">
        <v>1</v>
      </c>
      <c r="DL200" s="10">
        <f t="shared" si="0"/>
        <v>0</v>
      </c>
      <c r="DM200" s="15">
        <f t="shared" si="393"/>
        <v>0</v>
      </c>
      <c r="DN200" s="15"/>
      <c r="DO200" s="15">
        <f t="shared" si="394"/>
        <v>0</v>
      </c>
      <c r="DP200" s="15"/>
      <c r="DQ200" s="15">
        <f t="shared" si="395"/>
        <v>0</v>
      </c>
      <c r="DR200" s="15"/>
      <c r="DS200" s="15">
        <f t="shared" si="396"/>
        <v>4.5662100456621002E-2</v>
      </c>
      <c r="DT200" s="15"/>
    </row>
    <row r="201" spans="1:124" ht="15.75" hidden="1" customHeight="1" x14ac:dyDescent="0.25">
      <c r="A201" s="10" t="s">
        <v>47</v>
      </c>
      <c r="B201" s="10" t="s">
        <v>105</v>
      </c>
      <c r="C201" s="10" t="s">
        <v>109</v>
      </c>
      <c r="D201" s="10"/>
      <c r="E201" s="10"/>
      <c r="F201" s="10"/>
      <c r="G201" s="10"/>
      <c r="H201" s="10"/>
      <c r="I201" s="10"/>
      <c r="J201" s="10"/>
      <c r="K201" s="10"/>
      <c r="L201" s="10"/>
      <c r="M201" s="11"/>
      <c r="N201" s="11"/>
      <c r="O201" s="11"/>
      <c r="P201" s="10" t="s">
        <v>51</v>
      </c>
      <c r="Q201" s="12"/>
      <c r="R201" s="12"/>
      <c r="S201" s="13"/>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0">
        <v>1</v>
      </c>
      <c r="DL201" s="10">
        <f t="shared" si="0"/>
        <v>0</v>
      </c>
      <c r="DM201" s="15"/>
      <c r="DN201" s="15">
        <f t="shared" ref="DN201:DN202" si="397">DL201/DK201</f>
        <v>0</v>
      </c>
      <c r="DO201" s="15"/>
      <c r="DP201" s="15">
        <f t="shared" ref="DP201:DP202" si="398">AVERAGE(DN$201:DN$202)</f>
        <v>0</v>
      </c>
      <c r="DQ201" s="15"/>
      <c r="DR201" s="15">
        <f t="shared" ref="DR201:DR202" si="399">AVERAGE(DN$187:DN$218)</f>
        <v>0</v>
      </c>
      <c r="DS201" s="15"/>
      <c r="DT201" s="15">
        <f t="shared" ref="DT201:DT202" si="400">AVERAGE(DN$3:DN$435)</f>
        <v>2.336448598130841E-2</v>
      </c>
    </row>
    <row r="202" spans="1:124" ht="15.75" hidden="1" customHeight="1" x14ac:dyDescent="0.25">
      <c r="A202" s="10" t="s">
        <v>47</v>
      </c>
      <c r="B202" s="10" t="s">
        <v>105</v>
      </c>
      <c r="C202" s="10" t="s">
        <v>109</v>
      </c>
      <c r="D202" s="10"/>
      <c r="E202" s="10"/>
      <c r="F202" s="10"/>
      <c r="G202" s="10"/>
      <c r="H202" s="10"/>
      <c r="I202" s="10"/>
      <c r="J202" s="10"/>
      <c r="K202" s="10"/>
      <c r="L202" s="10"/>
      <c r="M202" s="11"/>
      <c r="N202" s="11"/>
      <c r="O202" s="11"/>
      <c r="P202" s="10" t="s">
        <v>51</v>
      </c>
      <c r="Q202" s="12"/>
      <c r="R202" s="12"/>
      <c r="S202" s="13"/>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0">
        <v>1</v>
      </c>
      <c r="DL202" s="10">
        <f t="shared" si="0"/>
        <v>0</v>
      </c>
      <c r="DM202" s="15"/>
      <c r="DN202" s="15">
        <f t="shared" si="397"/>
        <v>0</v>
      </c>
      <c r="DO202" s="15"/>
      <c r="DP202" s="15">
        <f t="shared" si="398"/>
        <v>0</v>
      </c>
      <c r="DQ202" s="15"/>
      <c r="DR202" s="15">
        <f t="shared" si="399"/>
        <v>0</v>
      </c>
      <c r="DS202" s="15"/>
      <c r="DT202" s="15">
        <f t="shared" si="400"/>
        <v>2.336448598130841E-2</v>
      </c>
    </row>
    <row r="203" spans="1:124" ht="15.75" hidden="1" customHeight="1" x14ac:dyDescent="0.25">
      <c r="A203" s="10" t="s">
        <v>47</v>
      </c>
      <c r="B203" s="10" t="s">
        <v>105</v>
      </c>
      <c r="C203" s="10" t="s">
        <v>110</v>
      </c>
      <c r="D203" s="10"/>
      <c r="E203" s="10"/>
      <c r="F203" s="10"/>
      <c r="G203" s="10"/>
      <c r="H203" s="10"/>
      <c r="I203" s="10"/>
      <c r="J203" s="10"/>
      <c r="K203" s="10"/>
      <c r="L203" s="10"/>
      <c r="M203" s="11"/>
      <c r="N203" s="11"/>
      <c r="O203" s="11"/>
      <c r="P203" s="10" t="s">
        <v>50</v>
      </c>
      <c r="Q203" s="12"/>
      <c r="R203" s="12"/>
      <c r="S203" s="13"/>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0">
        <v>1</v>
      </c>
      <c r="DL203" s="10">
        <f t="shared" si="0"/>
        <v>0</v>
      </c>
      <c r="DM203" s="15">
        <f t="shared" ref="DM203:DM204" si="401">DL203/DK203</f>
        <v>0</v>
      </c>
      <c r="DN203" s="15"/>
      <c r="DO203" s="15">
        <f t="shared" ref="DO203:DO204" si="402">AVERAGE(DM$203:DM$204)</f>
        <v>0</v>
      </c>
      <c r="DP203" s="15"/>
      <c r="DQ203" s="15">
        <f t="shared" ref="DQ203:DQ204" si="403">AVERAGE(DM$187:DM$218)</f>
        <v>0</v>
      </c>
      <c r="DR203" s="15"/>
      <c r="DS203" s="15">
        <f t="shared" ref="DS203:DS204" si="404">AVERAGE(DM$3:DM$435)</f>
        <v>4.5662100456621002E-2</v>
      </c>
      <c r="DT203" s="15"/>
    </row>
    <row r="204" spans="1:124" ht="15.75" hidden="1" customHeight="1" x14ac:dyDescent="0.25">
      <c r="A204" s="10" t="s">
        <v>47</v>
      </c>
      <c r="B204" s="10" t="s">
        <v>105</v>
      </c>
      <c r="C204" s="10" t="s">
        <v>110</v>
      </c>
      <c r="D204" s="10"/>
      <c r="E204" s="10"/>
      <c r="F204" s="10"/>
      <c r="G204" s="10"/>
      <c r="H204" s="10"/>
      <c r="I204" s="10"/>
      <c r="J204" s="10"/>
      <c r="K204" s="10"/>
      <c r="L204" s="10"/>
      <c r="M204" s="11"/>
      <c r="N204" s="11"/>
      <c r="O204" s="11"/>
      <c r="P204" s="10" t="s">
        <v>50</v>
      </c>
      <c r="Q204" s="12"/>
      <c r="R204" s="12"/>
      <c r="S204" s="13"/>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0">
        <v>1</v>
      </c>
      <c r="DL204" s="10">
        <f t="shared" si="0"/>
        <v>0</v>
      </c>
      <c r="DM204" s="15">
        <f t="shared" si="401"/>
        <v>0</v>
      </c>
      <c r="DN204" s="15"/>
      <c r="DO204" s="15">
        <f t="shared" si="402"/>
        <v>0</v>
      </c>
      <c r="DP204" s="15"/>
      <c r="DQ204" s="15">
        <f t="shared" si="403"/>
        <v>0</v>
      </c>
      <c r="DR204" s="15"/>
      <c r="DS204" s="15">
        <f t="shared" si="404"/>
        <v>4.5662100456621002E-2</v>
      </c>
      <c r="DT204" s="15"/>
    </row>
    <row r="205" spans="1:124" ht="15.75" hidden="1" customHeight="1" x14ac:dyDescent="0.25">
      <c r="A205" s="10" t="s">
        <v>47</v>
      </c>
      <c r="B205" s="10" t="s">
        <v>105</v>
      </c>
      <c r="C205" s="10" t="s">
        <v>110</v>
      </c>
      <c r="D205" s="10"/>
      <c r="E205" s="10"/>
      <c r="F205" s="10"/>
      <c r="G205" s="10"/>
      <c r="H205" s="10"/>
      <c r="I205" s="10"/>
      <c r="J205" s="10"/>
      <c r="K205" s="10"/>
      <c r="L205" s="10"/>
      <c r="M205" s="11"/>
      <c r="N205" s="11"/>
      <c r="O205" s="11"/>
      <c r="P205" s="10" t="s">
        <v>51</v>
      </c>
      <c r="Q205" s="12"/>
      <c r="R205" s="12"/>
      <c r="S205" s="13"/>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0">
        <v>1</v>
      </c>
      <c r="DL205" s="10">
        <f t="shared" si="0"/>
        <v>0</v>
      </c>
      <c r="DM205" s="15"/>
      <c r="DN205" s="15">
        <f t="shared" ref="DN205:DN206" si="405">DL205/DK205</f>
        <v>0</v>
      </c>
      <c r="DO205" s="15"/>
      <c r="DP205" s="15">
        <f t="shared" ref="DP205:DP206" si="406">AVERAGE(DN$205:DN$206)</f>
        <v>0</v>
      </c>
      <c r="DQ205" s="15"/>
      <c r="DR205" s="15">
        <f t="shared" ref="DR205:DR206" si="407">AVERAGE(DN$187:DN$218)</f>
        <v>0</v>
      </c>
      <c r="DS205" s="15"/>
      <c r="DT205" s="15">
        <f t="shared" ref="DT205:DT206" si="408">AVERAGE(DN$3:DN$435)</f>
        <v>2.336448598130841E-2</v>
      </c>
    </row>
    <row r="206" spans="1:124" ht="15.75" hidden="1" customHeight="1" x14ac:dyDescent="0.25">
      <c r="A206" s="10" t="s">
        <v>47</v>
      </c>
      <c r="B206" s="10" t="s">
        <v>105</v>
      </c>
      <c r="C206" s="10" t="s">
        <v>110</v>
      </c>
      <c r="D206" s="10"/>
      <c r="E206" s="10"/>
      <c r="F206" s="10"/>
      <c r="G206" s="10"/>
      <c r="H206" s="10"/>
      <c r="I206" s="10"/>
      <c r="J206" s="10"/>
      <c r="K206" s="10"/>
      <c r="L206" s="10"/>
      <c r="M206" s="11"/>
      <c r="N206" s="11"/>
      <c r="O206" s="11"/>
      <c r="P206" s="10" t="s">
        <v>51</v>
      </c>
      <c r="Q206" s="12"/>
      <c r="R206" s="12"/>
      <c r="S206" s="13"/>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0">
        <v>1</v>
      </c>
      <c r="DL206" s="10">
        <f t="shared" si="0"/>
        <v>0</v>
      </c>
      <c r="DM206" s="15"/>
      <c r="DN206" s="15">
        <f t="shared" si="405"/>
        <v>0</v>
      </c>
      <c r="DO206" s="15"/>
      <c r="DP206" s="15">
        <f t="shared" si="406"/>
        <v>0</v>
      </c>
      <c r="DQ206" s="15"/>
      <c r="DR206" s="15">
        <f t="shared" si="407"/>
        <v>0</v>
      </c>
      <c r="DS206" s="15"/>
      <c r="DT206" s="15">
        <f t="shared" si="408"/>
        <v>2.336448598130841E-2</v>
      </c>
    </row>
    <row r="207" spans="1:124" ht="15.75" hidden="1" customHeight="1" x14ac:dyDescent="0.25">
      <c r="A207" s="10" t="s">
        <v>47</v>
      </c>
      <c r="B207" s="10" t="s">
        <v>105</v>
      </c>
      <c r="C207" s="10" t="s">
        <v>111</v>
      </c>
      <c r="D207" s="10"/>
      <c r="E207" s="10"/>
      <c r="F207" s="10"/>
      <c r="G207" s="10"/>
      <c r="H207" s="10"/>
      <c r="I207" s="10"/>
      <c r="J207" s="10"/>
      <c r="K207" s="10"/>
      <c r="L207" s="10"/>
      <c r="M207" s="11"/>
      <c r="N207" s="11"/>
      <c r="O207" s="11"/>
      <c r="P207" s="10" t="s">
        <v>50</v>
      </c>
      <c r="Q207" s="12"/>
      <c r="R207" s="12"/>
      <c r="S207" s="13"/>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0">
        <v>1</v>
      </c>
      <c r="DL207" s="10">
        <f t="shared" si="0"/>
        <v>0</v>
      </c>
      <c r="DM207" s="15">
        <f t="shared" ref="DM207:DM208" si="409">DL207/DK207</f>
        <v>0</v>
      </c>
      <c r="DN207" s="15"/>
      <c r="DO207" s="15">
        <f t="shared" ref="DO207:DO208" si="410">AVERAGE(DM$207:DM$208)</f>
        <v>0</v>
      </c>
      <c r="DP207" s="15"/>
      <c r="DQ207" s="15">
        <f t="shared" ref="DQ207:DQ208" si="411">AVERAGE(DM$187:DM$218)</f>
        <v>0</v>
      </c>
      <c r="DR207" s="15"/>
      <c r="DS207" s="15">
        <f t="shared" ref="DS207:DS208" si="412">AVERAGE(DM$3:DM$435)</f>
        <v>4.5662100456621002E-2</v>
      </c>
      <c r="DT207" s="15"/>
    </row>
    <row r="208" spans="1:124" ht="15.75" hidden="1" customHeight="1" x14ac:dyDescent="0.25">
      <c r="A208" s="10" t="s">
        <v>47</v>
      </c>
      <c r="B208" s="10" t="s">
        <v>105</v>
      </c>
      <c r="C208" s="10" t="s">
        <v>111</v>
      </c>
      <c r="D208" s="10"/>
      <c r="E208" s="10"/>
      <c r="F208" s="10"/>
      <c r="G208" s="10"/>
      <c r="H208" s="10"/>
      <c r="I208" s="10"/>
      <c r="J208" s="10"/>
      <c r="K208" s="10"/>
      <c r="L208" s="10"/>
      <c r="M208" s="11"/>
      <c r="N208" s="11"/>
      <c r="O208" s="11"/>
      <c r="P208" s="10" t="s">
        <v>50</v>
      </c>
      <c r="Q208" s="12"/>
      <c r="R208" s="12"/>
      <c r="S208" s="13"/>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0">
        <v>1</v>
      </c>
      <c r="DL208" s="10">
        <f t="shared" si="0"/>
        <v>0</v>
      </c>
      <c r="DM208" s="15">
        <f t="shared" si="409"/>
        <v>0</v>
      </c>
      <c r="DN208" s="15"/>
      <c r="DO208" s="15">
        <f t="shared" si="410"/>
        <v>0</v>
      </c>
      <c r="DP208" s="15"/>
      <c r="DQ208" s="15">
        <f t="shared" si="411"/>
        <v>0</v>
      </c>
      <c r="DR208" s="15"/>
      <c r="DS208" s="15">
        <f t="shared" si="412"/>
        <v>4.5662100456621002E-2</v>
      </c>
      <c r="DT208" s="15"/>
    </row>
    <row r="209" spans="1:124" ht="15.75" hidden="1" customHeight="1" x14ac:dyDescent="0.25">
      <c r="A209" s="10" t="s">
        <v>47</v>
      </c>
      <c r="B209" s="10" t="s">
        <v>105</v>
      </c>
      <c r="C209" s="10" t="s">
        <v>111</v>
      </c>
      <c r="D209" s="10"/>
      <c r="E209" s="10"/>
      <c r="F209" s="10"/>
      <c r="G209" s="10"/>
      <c r="H209" s="10"/>
      <c r="I209" s="10"/>
      <c r="J209" s="10"/>
      <c r="K209" s="10"/>
      <c r="L209" s="10"/>
      <c r="M209" s="11"/>
      <c r="N209" s="11"/>
      <c r="O209" s="11"/>
      <c r="P209" s="10" t="s">
        <v>51</v>
      </c>
      <c r="Q209" s="12"/>
      <c r="R209" s="12"/>
      <c r="S209" s="13"/>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0">
        <v>1</v>
      </c>
      <c r="DL209" s="10">
        <f t="shared" si="0"/>
        <v>0</v>
      </c>
      <c r="DM209" s="15"/>
      <c r="DN209" s="15">
        <f t="shared" ref="DN209:DN210" si="413">DL209/DK209</f>
        <v>0</v>
      </c>
      <c r="DO209" s="15"/>
      <c r="DP209" s="15">
        <f t="shared" ref="DP209:DP210" si="414">AVERAGE(DN$209:DN$210)</f>
        <v>0</v>
      </c>
      <c r="DQ209" s="15"/>
      <c r="DR209" s="15">
        <f t="shared" ref="DR209:DR210" si="415">AVERAGE(DN$187:DN$218)</f>
        <v>0</v>
      </c>
      <c r="DS209" s="15"/>
      <c r="DT209" s="15">
        <f t="shared" ref="DT209:DT210" si="416">AVERAGE(DN$3:DN$435)</f>
        <v>2.336448598130841E-2</v>
      </c>
    </row>
    <row r="210" spans="1:124" ht="15.75" hidden="1" customHeight="1" x14ac:dyDescent="0.25">
      <c r="A210" s="10" t="s">
        <v>47</v>
      </c>
      <c r="B210" s="10" t="s">
        <v>105</v>
      </c>
      <c r="C210" s="10" t="s">
        <v>111</v>
      </c>
      <c r="D210" s="10"/>
      <c r="E210" s="10"/>
      <c r="F210" s="10"/>
      <c r="G210" s="10"/>
      <c r="H210" s="10"/>
      <c r="I210" s="10"/>
      <c r="J210" s="10"/>
      <c r="K210" s="10"/>
      <c r="L210" s="10"/>
      <c r="M210" s="11"/>
      <c r="N210" s="11"/>
      <c r="O210" s="11"/>
      <c r="P210" s="10" t="s">
        <v>51</v>
      </c>
      <c r="Q210" s="12"/>
      <c r="R210" s="12"/>
      <c r="S210" s="13"/>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0">
        <v>1</v>
      </c>
      <c r="DL210" s="10">
        <f t="shared" si="0"/>
        <v>0</v>
      </c>
      <c r="DM210" s="15"/>
      <c r="DN210" s="15">
        <f t="shared" si="413"/>
        <v>0</v>
      </c>
      <c r="DO210" s="15"/>
      <c r="DP210" s="15">
        <f t="shared" si="414"/>
        <v>0</v>
      </c>
      <c r="DQ210" s="15"/>
      <c r="DR210" s="15">
        <f t="shared" si="415"/>
        <v>0</v>
      </c>
      <c r="DS210" s="15"/>
      <c r="DT210" s="15">
        <f t="shared" si="416"/>
        <v>2.336448598130841E-2</v>
      </c>
    </row>
    <row r="211" spans="1:124" ht="15.75" hidden="1" customHeight="1" x14ac:dyDescent="0.25">
      <c r="A211" s="10" t="s">
        <v>47</v>
      </c>
      <c r="B211" s="10" t="s">
        <v>105</v>
      </c>
      <c r="C211" s="10" t="s">
        <v>112</v>
      </c>
      <c r="D211" s="10"/>
      <c r="E211" s="10"/>
      <c r="F211" s="10"/>
      <c r="G211" s="10"/>
      <c r="H211" s="10"/>
      <c r="I211" s="10"/>
      <c r="J211" s="10"/>
      <c r="K211" s="10"/>
      <c r="L211" s="10"/>
      <c r="M211" s="11"/>
      <c r="N211" s="11"/>
      <c r="O211" s="11"/>
      <c r="P211" s="10" t="s">
        <v>50</v>
      </c>
      <c r="Q211" s="12"/>
      <c r="R211" s="12"/>
      <c r="S211" s="13"/>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0">
        <v>1</v>
      </c>
      <c r="DL211" s="10">
        <f t="shared" si="0"/>
        <v>0</v>
      </c>
      <c r="DM211" s="15">
        <f t="shared" ref="DM211:DM212" si="417">DL211/DK211</f>
        <v>0</v>
      </c>
      <c r="DN211" s="15"/>
      <c r="DO211" s="15">
        <f t="shared" ref="DO211:DO212" si="418">AVERAGE(DM$211:DM$212)</f>
        <v>0</v>
      </c>
      <c r="DP211" s="15"/>
      <c r="DQ211" s="15">
        <f t="shared" ref="DQ211:DQ212" si="419">AVERAGE(DM$187:DM$218)</f>
        <v>0</v>
      </c>
      <c r="DR211" s="15"/>
      <c r="DS211" s="15">
        <f t="shared" ref="DS211:DS212" si="420">AVERAGE(DM$3:DM$435)</f>
        <v>4.5662100456621002E-2</v>
      </c>
      <c r="DT211" s="15"/>
    </row>
    <row r="212" spans="1:124" ht="15.75" hidden="1" customHeight="1" x14ac:dyDescent="0.25">
      <c r="A212" s="10" t="s">
        <v>47</v>
      </c>
      <c r="B212" s="10" t="s">
        <v>105</v>
      </c>
      <c r="C212" s="10" t="s">
        <v>112</v>
      </c>
      <c r="D212" s="10"/>
      <c r="E212" s="10"/>
      <c r="F212" s="10"/>
      <c r="G212" s="10"/>
      <c r="H212" s="10"/>
      <c r="I212" s="10"/>
      <c r="J212" s="10"/>
      <c r="K212" s="10"/>
      <c r="L212" s="10"/>
      <c r="M212" s="11"/>
      <c r="N212" s="11"/>
      <c r="O212" s="11"/>
      <c r="P212" s="10" t="s">
        <v>50</v>
      </c>
      <c r="Q212" s="12"/>
      <c r="R212" s="12"/>
      <c r="S212" s="13"/>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0">
        <v>1</v>
      </c>
      <c r="DL212" s="10">
        <f t="shared" si="0"/>
        <v>0</v>
      </c>
      <c r="DM212" s="15">
        <f t="shared" si="417"/>
        <v>0</v>
      </c>
      <c r="DN212" s="15"/>
      <c r="DO212" s="15">
        <f t="shared" si="418"/>
        <v>0</v>
      </c>
      <c r="DP212" s="15"/>
      <c r="DQ212" s="15">
        <f t="shared" si="419"/>
        <v>0</v>
      </c>
      <c r="DR212" s="15"/>
      <c r="DS212" s="15">
        <f t="shared" si="420"/>
        <v>4.5662100456621002E-2</v>
      </c>
      <c r="DT212" s="15"/>
    </row>
    <row r="213" spans="1:124" ht="15.75" hidden="1" customHeight="1" x14ac:dyDescent="0.25">
      <c r="A213" s="10" t="s">
        <v>47</v>
      </c>
      <c r="B213" s="10" t="s">
        <v>105</v>
      </c>
      <c r="C213" s="10" t="s">
        <v>112</v>
      </c>
      <c r="D213" s="10"/>
      <c r="E213" s="10"/>
      <c r="F213" s="10"/>
      <c r="G213" s="10"/>
      <c r="H213" s="10"/>
      <c r="I213" s="10"/>
      <c r="J213" s="10"/>
      <c r="K213" s="10"/>
      <c r="L213" s="10"/>
      <c r="M213" s="11"/>
      <c r="N213" s="11"/>
      <c r="O213" s="11"/>
      <c r="P213" s="10" t="s">
        <v>51</v>
      </c>
      <c r="Q213" s="12"/>
      <c r="R213" s="12"/>
      <c r="S213" s="13"/>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0">
        <v>1</v>
      </c>
      <c r="DL213" s="10">
        <f t="shared" si="0"/>
        <v>0</v>
      </c>
      <c r="DM213" s="15"/>
      <c r="DN213" s="15">
        <f t="shared" ref="DN213:DN214" si="421">DL213/DK213</f>
        <v>0</v>
      </c>
      <c r="DO213" s="15"/>
      <c r="DP213" s="15">
        <f t="shared" ref="DP213:DP214" si="422">AVERAGE(DN$213:DN$214)</f>
        <v>0</v>
      </c>
      <c r="DQ213" s="15"/>
      <c r="DR213" s="15">
        <f t="shared" ref="DR213:DR214" si="423">AVERAGE(DN$187:DN$218)</f>
        <v>0</v>
      </c>
      <c r="DS213" s="15"/>
      <c r="DT213" s="15">
        <f t="shared" ref="DT213:DT214" si="424">AVERAGE(DN$3:DN$435)</f>
        <v>2.336448598130841E-2</v>
      </c>
    </row>
    <row r="214" spans="1:124" ht="15.75" hidden="1" customHeight="1" x14ac:dyDescent="0.25">
      <c r="A214" s="10" t="s">
        <v>47</v>
      </c>
      <c r="B214" s="10" t="s">
        <v>105</v>
      </c>
      <c r="C214" s="10" t="s">
        <v>112</v>
      </c>
      <c r="D214" s="10"/>
      <c r="E214" s="10"/>
      <c r="F214" s="10"/>
      <c r="G214" s="10"/>
      <c r="H214" s="10"/>
      <c r="I214" s="10"/>
      <c r="J214" s="10"/>
      <c r="K214" s="10"/>
      <c r="L214" s="10"/>
      <c r="M214" s="11"/>
      <c r="N214" s="11"/>
      <c r="O214" s="11"/>
      <c r="P214" s="10" t="s">
        <v>51</v>
      </c>
      <c r="Q214" s="12"/>
      <c r="R214" s="12"/>
      <c r="S214" s="13"/>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0">
        <v>1</v>
      </c>
      <c r="DL214" s="10">
        <f t="shared" si="0"/>
        <v>0</v>
      </c>
      <c r="DM214" s="15"/>
      <c r="DN214" s="15">
        <f t="shared" si="421"/>
        <v>0</v>
      </c>
      <c r="DO214" s="15"/>
      <c r="DP214" s="15">
        <f t="shared" si="422"/>
        <v>0</v>
      </c>
      <c r="DQ214" s="15"/>
      <c r="DR214" s="15">
        <f t="shared" si="423"/>
        <v>0</v>
      </c>
      <c r="DS214" s="15"/>
      <c r="DT214" s="15">
        <f t="shared" si="424"/>
        <v>2.336448598130841E-2</v>
      </c>
    </row>
    <row r="215" spans="1:124" ht="15.75" hidden="1" customHeight="1" x14ac:dyDescent="0.25">
      <c r="A215" s="10" t="s">
        <v>47</v>
      </c>
      <c r="B215" s="10" t="s">
        <v>105</v>
      </c>
      <c r="C215" s="10" t="s">
        <v>113</v>
      </c>
      <c r="D215" s="10"/>
      <c r="E215" s="10"/>
      <c r="F215" s="10"/>
      <c r="G215" s="10"/>
      <c r="H215" s="10"/>
      <c r="I215" s="10"/>
      <c r="J215" s="10"/>
      <c r="K215" s="10"/>
      <c r="L215" s="10"/>
      <c r="M215" s="11"/>
      <c r="N215" s="11"/>
      <c r="O215" s="11"/>
      <c r="P215" s="10" t="s">
        <v>50</v>
      </c>
      <c r="Q215" s="12"/>
      <c r="R215" s="12"/>
      <c r="S215" s="13"/>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0">
        <v>1</v>
      </c>
      <c r="DL215" s="10">
        <f t="shared" si="0"/>
        <v>0</v>
      </c>
      <c r="DM215" s="15">
        <f t="shared" ref="DM215:DM216" si="425">DL215/DK215</f>
        <v>0</v>
      </c>
      <c r="DN215" s="15"/>
      <c r="DO215" s="15">
        <f t="shared" ref="DO215:DO216" si="426">AVERAGE(DM$215:DM$216)</f>
        <v>0</v>
      </c>
      <c r="DP215" s="15"/>
      <c r="DQ215" s="15">
        <f t="shared" ref="DQ215:DQ216" si="427">AVERAGE(DM$187:DM$218)</f>
        <v>0</v>
      </c>
      <c r="DR215" s="15"/>
      <c r="DS215" s="15">
        <f t="shared" ref="DS215:DS216" si="428">AVERAGE(DM$3:DM$435)</f>
        <v>4.5662100456621002E-2</v>
      </c>
      <c r="DT215" s="15"/>
    </row>
    <row r="216" spans="1:124" ht="15.75" hidden="1" customHeight="1" x14ac:dyDescent="0.25">
      <c r="A216" s="10" t="s">
        <v>47</v>
      </c>
      <c r="B216" s="10" t="s">
        <v>105</v>
      </c>
      <c r="C216" s="10" t="s">
        <v>113</v>
      </c>
      <c r="D216" s="10"/>
      <c r="E216" s="10"/>
      <c r="F216" s="10"/>
      <c r="G216" s="10"/>
      <c r="H216" s="10"/>
      <c r="I216" s="10"/>
      <c r="J216" s="10"/>
      <c r="K216" s="10"/>
      <c r="L216" s="10"/>
      <c r="M216" s="11"/>
      <c r="N216" s="11"/>
      <c r="O216" s="11"/>
      <c r="P216" s="10" t="s">
        <v>50</v>
      </c>
      <c r="Q216" s="12"/>
      <c r="R216" s="12"/>
      <c r="S216" s="13"/>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0">
        <v>1</v>
      </c>
      <c r="DL216" s="10">
        <f t="shared" si="0"/>
        <v>0</v>
      </c>
      <c r="DM216" s="15">
        <f t="shared" si="425"/>
        <v>0</v>
      </c>
      <c r="DN216" s="15"/>
      <c r="DO216" s="15">
        <f t="shared" si="426"/>
        <v>0</v>
      </c>
      <c r="DP216" s="15"/>
      <c r="DQ216" s="15">
        <f t="shared" si="427"/>
        <v>0</v>
      </c>
      <c r="DR216" s="15"/>
      <c r="DS216" s="15">
        <f t="shared" si="428"/>
        <v>4.5662100456621002E-2</v>
      </c>
      <c r="DT216" s="15"/>
    </row>
    <row r="217" spans="1:124" ht="15.75" hidden="1" customHeight="1" x14ac:dyDescent="0.25">
      <c r="A217" s="10" t="s">
        <v>47</v>
      </c>
      <c r="B217" s="10" t="s">
        <v>105</v>
      </c>
      <c r="C217" s="10" t="s">
        <v>113</v>
      </c>
      <c r="D217" s="10"/>
      <c r="E217" s="10"/>
      <c r="F217" s="10"/>
      <c r="G217" s="10"/>
      <c r="H217" s="10"/>
      <c r="I217" s="10"/>
      <c r="J217" s="10"/>
      <c r="K217" s="10"/>
      <c r="L217" s="10"/>
      <c r="M217" s="11"/>
      <c r="N217" s="11"/>
      <c r="O217" s="11"/>
      <c r="P217" s="10" t="s">
        <v>51</v>
      </c>
      <c r="Q217" s="12"/>
      <c r="R217" s="12"/>
      <c r="S217" s="13"/>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0">
        <v>1</v>
      </c>
      <c r="DL217" s="10">
        <f t="shared" si="0"/>
        <v>0</v>
      </c>
      <c r="DM217" s="15"/>
      <c r="DN217" s="15">
        <f t="shared" ref="DN217:DN218" si="429">DL217/DK217</f>
        <v>0</v>
      </c>
      <c r="DO217" s="15"/>
      <c r="DP217" s="15">
        <f t="shared" ref="DP217:DP218" si="430">AVERAGE(DN$217:DN$218)</f>
        <v>0</v>
      </c>
      <c r="DQ217" s="15"/>
      <c r="DR217" s="15">
        <f t="shared" ref="DR217:DR218" si="431">AVERAGE(DN$187:DN$218)</f>
        <v>0</v>
      </c>
      <c r="DS217" s="15"/>
      <c r="DT217" s="15">
        <f t="shared" ref="DT217:DT218" si="432">AVERAGE(DN$3:DN$435)</f>
        <v>2.336448598130841E-2</v>
      </c>
    </row>
    <row r="218" spans="1:124" ht="15.75" hidden="1" customHeight="1" x14ac:dyDescent="0.25">
      <c r="A218" s="10" t="s">
        <v>47</v>
      </c>
      <c r="B218" s="10" t="s">
        <v>105</v>
      </c>
      <c r="C218" s="10" t="s">
        <v>113</v>
      </c>
      <c r="D218" s="10"/>
      <c r="E218" s="10"/>
      <c r="F218" s="10"/>
      <c r="G218" s="10"/>
      <c r="H218" s="10"/>
      <c r="I218" s="10"/>
      <c r="J218" s="10"/>
      <c r="K218" s="10"/>
      <c r="L218" s="10"/>
      <c r="M218" s="11"/>
      <c r="N218" s="11"/>
      <c r="O218" s="11"/>
      <c r="P218" s="10" t="s">
        <v>51</v>
      </c>
      <c r="Q218" s="12"/>
      <c r="R218" s="12"/>
      <c r="S218" s="13"/>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0">
        <v>1</v>
      </c>
      <c r="DL218" s="10">
        <f t="shared" si="0"/>
        <v>0</v>
      </c>
      <c r="DM218" s="15"/>
      <c r="DN218" s="15">
        <f t="shared" si="429"/>
        <v>0</v>
      </c>
      <c r="DO218" s="15"/>
      <c r="DP218" s="15">
        <f t="shared" si="430"/>
        <v>0</v>
      </c>
      <c r="DQ218" s="15"/>
      <c r="DR218" s="15">
        <f t="shared" si="431"/>
        <v>0</v>
      </c>
      <c r="DS218" s="15"/>
      <c r="DT218" s="15">
        <f t="shared" si="432"/>
        <v>2.336448598130841E-2</v>
      </c>
    </row>
    <row r="219" spans="1:124" ht="15.75" hidden="1" customHeight="1" x14ac:dyDescent="0.25">
      <c r="A219" s="41" t="s">
        <v>47</v>
      </c>
      <c r="B219" s="41" t="s">
        <v>114</v>
      </c>
      <c r="C219" s="41" t="s">
        <v>115</v>
      </c>
      <c r="D219" s="41"/>
      <c r="E219" s="41"/>
      <c r="F219" s="41"/>
      <c r="G219" s="41"/>
      <c r="H219" s="41"/>
      <c r="I219" s="41"/>
      <c r="J219" s="41"/>
      <c r="K219" s="41"/>
      <c r="L219" s="41"/>
      <c r="M219" s="42"/>
      <c r="N219" s="42"/>
      <c r="O219" s="42"/>
      <c r="P219" s="41" t="s">
        <v>50</v>
      </c>
      <c r="Q219" s="43"/>
      <c r="R219" s="43"/>
      <c r="S219" s="44"/>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1">
        <v>1</v>
      </c>
      <c r="DL219" s="41">
        <f t="shared" si="0"/>
        <v>0</v>
      </c>
      <c r="DM219" s="45">
        <f t="shared" ref="DM219:DM220" si="433">DL219/DK219</f>
        <v>0</v>
      </c>
      <c r="DN219" s="45"/>
      <c r="DO219" s="45">
        <f t="shared" ref="DO219:DO220" si="434">AVERAGE(DM$219:DM$220)</f>
        <v>0</v>
      </c>
      <c r="DP219" s="45"/>
      <c r="DQ219" s="45">
        <f t="shared" ref="DQ219:DQ220" si="435">AVERAGE(DM$219:DM$262)</f>
        <v>0</v>
      </c>
      <c r="DR219" s="45"/>
      <c r="DS219" s="45">
        <f t="shared" ref="DS219:DS220" si="436">AVERAGE(DM$3:DM$435)</f>
        <v>4.5662100456621002E-2</v>
      </c>
      <c r="DT219" s="45"/>
    </row>
    <row r="220" spans="1:124" ht="15.75" hidden="1" customHeight="1" x14ac:dyDescent="0.25">
      <c r="A220" s="41" t="s">
        <v>47</v>
      </c>
      <c r="B220" s="41" t="s">
        <v>114</v>
      </c>
      <c r="C220" s="41" t="s">
        <v>115</v>
      </c>
      <c r="D220" s="41"/>
      <c r="E220" s="41"/>
      <c r="F220" s="41"/>
      <c r="G220" s="41"/>
      <c r="H220" s="41"/>
      <c r="I220" s="41"/>
      <c r="J220" s="41"/>
      <c r="K220" s="41"/>
      <c r="L220" s="41"/>
      <c r="M220" s="42"/>
      <c r="N220" s="42"/>
      <c r="O220" s="42"/>
      <c r="P220" s="41" t="s">
        <v>50</v>
      </c>
      <c r="Q220" s="43"/>
      <c r="R220" s="43"/>
      <c r="S220" s="44"/>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1">
        <v>1</v>
      </c>
      <c r="DL220" s="41">
        <f t="shared" si="0"/>
        <v>0</v>
      </c>
      <c r="DM220" s="45">
        <f t="shared" si="433"/>
        <v>0</v>
      </c>
      <c r="DN220" s="45"/>
      <c r="DO220" s="45">
        <f t="shared" si="434"/>
        <v>0</v>
      </c>
      <c r="DP220" s="45"/>
      <c r="DQ220" s="45">
        <f t="shared" si="435"/>
        <v>0</v>
      </c>
      <c r="DR220" s="45"/>
      <c r="DS220" s="45">
        <f t="shared" si="436"/>
        <v>4.5662100456621002E-2</v>
      </c>
      <c r="DT220" s="45"/>
    </row>
    <row r="221" spans="1:124" ht="15.75" hidden="1" customHeight="1" x14ac:dyDescent="0.25">
      <c r="A221" s="41" t="s">
        <v>47</v>
      </c>
      <c r="B221" s="41" t="s">
        <v>114</v>
      </c>
      <c r="C221" s="41" t="s">
        <v>115</v>
      </c>
      <c r="D221" s="41"/>
      <c r="E221" s="41"/>
      <c r="F221" s="41"/>
      <c r="G221" s="41"/>
      <c r="H221" s="41"/>
      <c r="I221" s="41"/>
      <c r="J221" s="41"/>
      <c r="K221" s="41"/>
      <c r="L221" s="41"/>
      <c r="M221" s="42"/>
      <c r="N221" s="42"/>
      <c r="O221" s="42"/>
      <c r="P221" s="41" t="s">
        <v>51</v>
      </c>
      <c r="Q221" s="43"/>
      <c r="R221" s="43"/>
      <c r="S221" s="44"/>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1">
        <v>1</v>
      </c>
      <c r="DL221" s="41">
        <f t="shared" si="0"/>
        <v>0</v>
      </c>
      <c r="DM221" s="45"/>
      <c r="DN221" s="45">
        <f t="shared" ref="DN221:DN222" si="437">DL221/DK221</f>
        <v>0</v>
      </c>
      <c r="DO221" s="45"/>
      <c r="DP221" s="45">
        <f t="shared" ref="DP221:DP222" si="438">AVERAGE(DN$221:DN$222)</f>
        <v>0</v>
      </c>
      <c r="DQ221" s="45"/>
      <c r="DR221" s="45">
        <f t="shared" ref="DR221:DR222" si="439">AVERAGE(DN$219:DN$262)</f>
        <v>0</v>
      </c>
      <c r="DS221" s="45"/>
      <c r="DT221" s="45">
        <f t="shared" ref="DT221:DT222" si="440">AVERAGE(DN$3:DN$435)</f>
        <v>2.336448598130841E-2</v>
      </c>
    </row>
    <row r="222" spans="1:124" ht="15.75" hidden="1" customHeight="1" x14ac:dyDescent="0.25">
      <c r="A222" s="41" t="s">
        <v>47</v>
      </c>
      <c r="B222" s="41" t="s">
        <v>114</v>
      </c>
      <c r="C222" s="41" t="s">
        <v>115</v>
      </c>
      <c r="D222" s="41"/>
      <c r="E222" s="41"/>
      <c r="F222" s="41"/>
      <c r="G222" s="41"/>
      <c r="H222" s="41"/>
      <c r="I222" s="41"/>
      <c r="J222" s="41"/>
      <c r="K222" s="41"/>
      <c r="L222" s="41"/>
      <c r="M222" s="42"/>
      <c r="N222" s="42"/>
      <c r="O222" s="42"/>
      <c r="P222" s="41" t="s">
        <v>51</v>
      </c>
      <c r="Q222" s="43"/>
      <c r="R222" s="43"/>
      <c r="S222" s="44"/>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1">
        <v>1</v>
      </c>
      <c r="DL222" s="41">
        <f t="shared" si="0"/>
        <v>0</v>
      </c>
      <c r="DM222" s="45"/>
      <c r="DN222" s="45">
        <f t="shared" si="437"/>
        <v>0</v>
      </c>
      <c r="DO222" s="45"/>
      <c r="DP222" s="45">
        <f t="shared" si="438"/>
        <v>0</v>
      </c>
      <c r="DQ222" s="45"/>
      <c r="DR222" s="45">
        <f t="shared" si="439"/>
        <v>0</v>
      </c>
      <c r="DS222" s="45"/>
      <c r="DT222" s="45">
        <f t="shared" si="440"/>
        <v>2.336448598130841E-2</v>
      </c>
    </row>
    <row r="223" spans="1:124" ht="15.75" hidden="1" customHeight="1" x14ac:dyDescent="0.25">
      <c r="A223" s="41" t="s">
        <v>47</v>
      </c>
      <c r="B223" s="41" t="s">
        <v>114</v>
      </c>
      <c r="C223" s="41" t="s">
        <v>116</v>
      </c>
      <c r="D223" s="41"/>
      <c r="E223" s="41"/>
      <c r="F223" s="41"/>
      <c r="G223" s="41"/>
      <c r="H223" s="41"/>
      <c r="I223" s="41"/>
      <c r="J223" s="41"/>
      <c r="K223" s="41"/>
      <c r="L223" s="41"/>
      <c r="M223" s="42"/>
      <c r="N223" s="42"/>
      <c r="O223" s="42"/>
      <c r="P223" s="41" t="s">
        <v>50</v>
      </c>
      <c r="Q223" s="43"/>
      <c r="R223" s="43"/>
      <c r="S223" s="44"/>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1">
        <v>1</v>
      </c>
      <c r="DL223" s="41">
        <f t="shared" si="0"/>
        <v>0</v>
      </c>
      <c r="DM223" s="45">
        <f t="shared" ref="DM223:DM224" si="441">DL223/DK223</f>
        <v>0</v>
      </c>
      <c r="DN223" s="45"/>
      <c r="DO223" s="45">
        <f t="shared" ref="DO223:DO224" si="442">AVERAGE(DM$223:DM$224)</f>
        <v>0</v>
      </c>
      <c r="DP223" s="45"/>
      <c r="DQ223" s="45">
        <f t="shared" ref="DQ223:DQ224" si="443">AVERAGE(DM$219:DM$262)</f>
        <v>0</v>
      </c>
      <c r="DR223" s="45"/>
      <c r="DS223" s="45">
        <f t="shared" ref="DS223:DS224" si="444">AVERAGE(DM$3:DM$435)</f>
        <v>4.5662100456621002E-2</v>
      </c>
      <c r="DT223" s="45"/>
    </row>
    <row r="224" spans="1:124" ht="15.75" hidden="1" customHeight="1" x14ac:dyDescent="0.25">
      <c r="A224" s="41" t="s">
        <v>47</v>
      </c>
      <c r="B224" s="41" t="s">
        <v>114</v>
      </c>
      <c r="C224" s="41" t="s">
        <v>116</v>
      </c>
      <c r="D224" s="41"/>
      <c r="E224" s="41"/>
      <c r="F224" s="41"/>
      <c r="G224" s="41"/>
      <c r="H224" s="41"/>
      <c r="I224" s="41"/>
      <c r="J224" s="41"/>
      <c r="K224" s="41"/>
      <c r="L224" s="41"/>
      <c r="M224" s="42"/>
      <c r="N224" s="42"/>
      <c r="O224" s="42"/>
      <c r="P224" s="41" t="s">
        <v>50</v>
      </c>
      <c r="Q224" s="43"/>
      <c r="R224" s="43"/>
      <c r="S224" s="44"/>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1">
        <v>1</v>
      </c>
      <c r="DL224" s="41">
        <f t="shared" si="0"/>
        <v>0</v>
      </c>
      <c r="DM224" s="45">
        <f t="shared" si="441"/>
        <v>0</v>
      </c>
      <c r="DN224" s="45"/>
      <c r="DO224" s="45">
        <f t="shared" si="442"/>
        <v>0</v>
      </c>
      <c r="DP224" s="45"/>
      <c r="DQ224" s="45">
        <f t="shared" si="443"/>
        <v>0</v>
      </c>
      <c r="DR224" s="45"/>
      <c r="DS224" s="45">
        <f t="shared" si="444"/>
        <v>4.5662100456621002E-2</v>
      </c>
      <c r="DT224" s="45"/>
    </row>
    <row r="225" spans="1:124" ht="15.75" hidden="1" customHeight="1" x14ac:dyDescent="0.25">
      <c r="A225" s="41" t="s">
        <v>47</v>
      </c>
      <c r="B225" s="41" t="s">
        <v>114</v>
      </c>
      <c r="C225" s="41" t="s">
        <v>116</v>
      </c>
      <c r="D225" s="41"/>
      <c r="E225" s="41"/>
      <c r="F225" s="41"/>
      <c r="G225" s="41"/>
      <c r="H225" s="41"/>
      <c r="I225" s="41"/>
      <c r="J225" s="41"/>
      <c r="K225" s="41"/>
      <c r="L225" s="41"/>
      <c r="M225" s="42"/>
      <c r="N225" s="42"/>
      <c r="O225" s="42"/>
      <c r="P225" s="41" t="s">
        <v>51</v>
      </c>
      <c r="Q225" s="43"/>
      <c r="R225" s="43"/>
      <c r="S225" s="44"/>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c r="CO225" s="43"/>
      <c r="CP225" s="43"/>
      <c r="CQ225" s="43"/>
      <c r="CR225" s="43"/>
      <c r="CS225" s="43"/>
      <c r="CT225" s="43"/>
      <c r="CU225" s="43"/>
      <c r="CV225" s="43"/>
      <c r="CW225" s="43"/>
      <c r="CX225" s="43"/>
      <c r="CY225" s="43"/>
      <c r="CZ225" s="43"/>
      <c r="DA225" s="43"/>
      <c r="DB225" s="43"/>
      <c r="DC225" s="43"/>
      <c r="DD225" s="43"/>
      <c r="DE225" s="43"/>
      <c r="DF225" s="43"/>
      <c r="DG225" s="43"/>
      <c r="DH225" s="43"/>
      <c r="DI225" s="43"/>
      <c r="DJ225" s="43"/>
      <c r="DK225" s="41">
        <v>1</v>
      </c>
      <c r="DL225" s="41">
        <f t="shared" si="0"/>
        <v>0</v>
      </c>
      <c r="DM225" s="45"/>
      <c r="DN225" s="45">
        <f t="shared" ref="DN225:DN226" si="445">DL225/DK225</f>
        <v>0</v>
      </c>
      <c r="DO225" s="45"/>
      <c r="DP225" s="45">
        <f t="shared" ref="DP225:DP226" si="446">AVERAGE(DN$225:DN$226)</f>
        <v>0</v>
      </c>
      <c r="DQ225" s="45"/>
      <c r="DR225" s="45">
        <f t="shared" ref="DR225:DR226" si="447">AVERAGE(DN$219:DN$262)</f>
        <v>0</v>
      </c>
      <c r="DS225" s="45"/>
      <c r="DT225" s="45">
        <f t="shared" ref="DT225:DT226" si="448">AVERAGE(DN$3:DN$435)</f>
        <v>2.336448598130841E-2</v>
      </c>
    </row>
    <row r="226" spans="1:124" ht="15.75" hidden="1" customHeight="1" x14ac:dyDescent="0.25">
      <c r="A226" s="41" t="s">
        <v>47</v>
      </c>
      <c r="B226" s="41" t="s">
        <v>114</v>
      </c>
      <c r="C226" s="41" t="s">
        <v>116</v>
      </c>
      <c r="D226" s="41"/>
      <c r="E226" s="41"/>
      <c r="F226" s="41"/>
      <c r="G226" s="41"/>
      <c r="H226" s="41"/>
      <c r="I226" s="41"/>
      <c r="J226" s="41"/>
      <c r="K226" s="41"/>
      <c r="L226" s="41"/>
      <c r="M226" s="42"/>
      <c r="N226" s="42"/>
      <c r="O226" s="42"/>
      <c r="P226" s="41" t="s">
        <v>51</v>
      </c>
      <c r="Q226" s="43"/>
      <c r="R226" s="43"/>
      <c r="S226" s="44"/>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c r="CO226" s="43"/>
      <c r="CP226" s="43"/>
      <c r="CQ226" s="43"/>
      <c r="CR226" s="43"/>
      <c r="CS226" s="43"/>
      <c r="CT226" s="43"/>
      <c r="CU226" s="43"/>
      <c r="CV226" s="43"/>
      <c r="CW226" s="43"/>
      <c r="CX226" s="43"/>
      <c r="CY226" s="43"/>
      <c r="CZ226" s="43"/>
      <c r="DA226" s="43"/>
      <c r="DB226" s="43"/>
      <c r="DC226" s="43"/>
      <c r="DD226" s="43"/>
      <c r="DE226" s="43"/>
      <c r="DF226" s="43"/>
      <c r="DG226" s="43"/>
      <c r="DH226" s="43"/>
      <c r="DI226" s="43"/>
      <c r="DJ226" s="43"/>
      <c r="DK226" s="41">
        <v>1</v>
      </c>
      <c r="DL226" s="41">
        <f t="shared" si="0"/>
        <v>0</v>
      </c>
      <c r="DM226" s="45"/>
      <c r="DN226" s="45">
        <f t="shared" si="445"/>
        <v>0</v>
      </c>
      <c r="DO226" s="45"/>
      <c r="DP226" s="45">
        <f t="shared" si="446"/>
        <v>0</v>
      </c>
      <c r="DQ226" s="45"/>
      <c r="DR226" s="45">
        <f t="shared" si="447"/>
        <v>0</v>
      </c>
      <c r="DS226" s="45"/>
      <c r="DT226" s="45">
        <f t="shared" si="448"/>
        <v>2.336448598130841E-2</v>
      </c>
    </row>
    <row r="227" spans="1:124" ht="15.75" hidden="1" customHeight="1" x14ac:dyDescent="0.25">
      <c r="A227" s="41" t="s">
        <v>47</v>
      </c>
      <c r="B227" s="41" t="s">
        <v>114</v>
      </c>
      <c r="C227" s="41" t="s">
        <v>117</v>
      </c>
      <c r="D227" s="41"/>
      <c r="E227" s="41"/>
      <c r="F227" s="41"/>
      <c r="G227" s="41"/>
      <c r="H227" s="41"/>
      <c r="I227" s="41"/>
      <c r="J227" s="41"/>
      <c r="K227" s="41"/>
      <c r="L227" s="41"/>
      <c r="M227" s="42"/>
      <c r="N227" s="42"/>
      <c r="O227" s="42"/>
      <c r="P227" s="41" t="s">
        <v>50</v>
      </c>
      <c r="Q227" s="43"/>
      <c r="R227" s="43"/>
      <c r="S227" s="44"/>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c r="CO227" s="43"/>
      <c r="CP227" s="43"/>
      <c r="CQ227" s="43"/>
      <c r="CR227" s="43"/>
      <c r="CS227" s="43"/>
      <c r="CT227" s="43"/>
      <c r="CU227" s="43"/>
      <c r="CV227" s="43"/>
      <c r="CW227" s="43"/>
      <c r="CX227" s="43"/>
      <c r="CY227" s="43"/>
      <c r="CZ227" s="43"/>
      <c r="DA227" s="43"/>
      <c r="DB227" s="43"/>
      <c r="DC227" s="43"/>
      <c r="DD227" s="43"/>
      <c r="DE227" s="43"/>
      <c r="DF227" s="43"/>
      <c r="DG227" s="43"/>
      <c r="DH227" s="43"/>
      <c r="DI227" s="43"/>
      <c r="DJ227" s="43"/>
      <c r="DK227" s="41">
        <v>1</v>
      </c>
      <c r="DL227" s="41">
        <f t="shared" si="0"/>
        <v>0</v>
      </c>
      <c r="DM227" s="45">
        <f t="shared" ref="DM227:DM228" si="449">DL227/DK227</f>
        <v>0</v>
      </c>
      <c r="DN227" s="45"/>
      <c r="DO227" s="45">
        <f t="shared" ref="DO227:DO228" si="450">AVERAGE(DM$227:DM$228)</f>
        <v>0</v>
      </c>
      <c r="DP227" s="45"/>
      <c r="DQ227" s="45">
        <f t="shared" ref="DQ227:DQ228" si="451">AVERAGE(DM$219:DM$262)</f>
        <v>0</v>
      </c>
      <c r="DR227" s="45"/>
      <c r="DS227" s="45">
        <f t="shared" ref="DS227:DS228" si="452">AVERAGE(DM$3:DM$435)</f>
        <v>4.5662100456621002E-2</v>
      </c>
      <c r="DT227" s="45"/>
    </row>
    <row r="228" spans="1:124" ht="15.75" hidden="1" customHeight="1" x14ac:dyDescent="0.25">
      <c r="A228" s="41" t="s">
        <v>47</v>
      </c>
      <c r="B228" s="41" t="s">
        <v>114</v>
      </c>
      <c r="C228" s="41" t="s">
        <v>117</v>
      </c>
      <c r="D228" s="41"/>
      <c r="E228" s="41"/>
      <c r="F228" s="41"/>
      <c r="G228" s="41"/>
      <c r="H228" s="41"/>
      <c r="I228" s="41"/>
      <c r="J228" s="41"/>
      <c r="K228" s="41"/>
      <c r="L228" s="41"/>
      <c r="M228" s="42"/>
      <c r="N228" s="42"/>
      <c r="O228" s="42"/>
      <c r="P228" s="41" t="s">
        <v>50</v>
      </c>
      <c r="Q228" s="43"/>
      <c r="R228" s="43"/>
      <c r="S228" s="44"/>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43"/>
      <c r="BX228" s="43"/>
      <c r="BY228" s="43"/>
      <c r="BZ228" s="43"/>
      <c r="CA228" s="43"/>
      <c r="CB228" s="43"/>
      <c r="CC228" s="43"/>
      <c r="CD228" s="43"/>
      <c r="CE228" s="43"/>
      <c r="CF228" s="43"/>
      <c r="CG228" s="43"/>
      <c r="CH228" s="43"/>
      <c r="CI228" s="43"/>
      <c r="CJ228" s="43"/>
      <c r="CK228" s="43"/>
      <c r="CL228" s="43"/>
      <c r="CM228" s="43"/>
      <c r="CN228" s="43"/>
      <c r="CO228" s="43"/>
      <c r="CP228" s="43"/>
      <c r="CQ228" s="43"/>
      <c r="CR228" s="43"/>
      <c r="CS228" s="43"/>
      <c r="CT228" s="43"/>
      <c r="CU228" s="43"/>
      <c r="CV228" s="43"/>
      <c r="CW228" s="43"/>
      <c r="CX228" s="43"/>
      <c r="CY228" s="43"/>
      <c r="CZ228" s="43"/>
      <c r="DA228" s="43"/>
      <c r="DB228" s="43"/>
      <c r="DC228" s="43"/>
      <c r="DD228" s="43"/>
      <c r="DE228" s="43"/>
      <c r="DF228" s="43"/>
      <c r="DG228" s="43"/>
      <c r="DH228" s="43"/>
      <c r="DI228" s="43"/>
      <c r="DJ228" s="43"/>
      <c r="DK228" s="41">
        <v>1</v>
      </c>
      <c r="DL228" s="41">
        <f t="shared" si="0"/>
        <v>0</v>
      </c>
      <c r="DM228" s="45">
        <f t="shared" si="449"/>
        <v>0</v>
      </c>
      <c r="DN228" s="45"/>
      <c r="DO228" s="45">
        <f t="shared" si="450"/>
        <v>0</v>
      </c>
      <c r="DP228" s="45"/>
      <c r="DQ228" s="45">
        <f t="shared" si="451"/>
        <v>0</v>
      </c>
      <c r="DR228" s="45"/>
      <c r="DS228" s="45">
        <f t="shared" si="452"/>
        <v>4.5662100456621002E-2</v>
      </c>
      <c r="DT228" s="45"/>
    </row>
    <row r="229" spans="1:124" ht="15.75" hidden="1" customHeight="1" x14ac:dyDescent="0.25">
      <c r="A229" s="41" t="s">
        <v>47</v>
      </c>
      <c r="B229" s="41" t="s">
        <v>114</v>
      </c>
      <c r="C229" s="41" t="s">
        <v>117</v>
      </c>
      <c r="D229" s="41"/>
      <c r="E229" s="41"/>
      <c r="F229" s="41"/>
      <c r="G229" s="41"/>
      <c r="H229" s="41"/>
      <c r="I229" s="41"/>
      <c r="J229" s="41"/>
      <c r="K229" s="41"/>
      <c r="L229" s="41"/>
      <c r="M229" s="42"/>
      <c r="N229" s="42"/>
      <c r="O229" s="42"/>
      <c r="P229" s="41" t="s">
        <v>51</v>
      </c>
      <c r="Q229" s="43"/>
      <c r="R229" s="43"/>
      <c r="S229" s="44"/>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c r="CO229" s="43"/>
      <c r="CP229" s="43"/>
      <c r="CQ229" s="43"/>
      <c r="CR229" s="43"/>
      <c r="CS229" s="43"/>
      <c r="CT229" s="43"/>
      <c r="CU229" s="43"/>
      <c r="CV229" s="43"/>
      <c r="CW229" s="43"/>
      <c r="CX229" s="43"/>
      <c r="CY229" s="43"/>
      <c r="CZ229" s="43"/>
      <c r="DA229" s="43"/>
      <c r="DB229" s="43"/>
      <c r="DC229" s="43"/>
      <c r="DD229" s="43"/>
      <c r="DE229" s="43"/>
      <c r="DF229" s="43"/>
      <c r="DG229" s="43"/>
      <c r="DH229" s="43"/>
      <c r="DI229" s="43"/>
      <c r="DJ229" s="43"/>
      <c r="DK229" s="41">
        <v>1</v>
      </c>
      <c r="DL229" s="41">
        <f t="shared" si="0"/>
        <v>0</v>
      </c>
      <c r="DM229" s="45"/>
      <c r="DN229" s="45">
        <f t="shared" ref="DN229:DN230" si="453">DL229/DK229</f>
        <v>0</v>
      </c>
      <c r="DO229" s="45"/>
      <c r="DP229" s="45">
        <f t="shared" ref="DP229:DP230" si="454">AVERAGE(DN$229:DN$230)</f>
        <v>0</v>
      </c>
      <c r="DQ229" s="45"/>
      <c r="DR229" s="45">
        <f t="shared" ref="DR229:DR230" si="455">AVERAGE(DN$219:DN$262)</f>
        <v>0</v>
      </c>
      <c r="DS229" s="45"/>
      <c r="DT229" s="45">
        <f t="shared" ref="DT229:DT230" si="456">AVERAGE(DN$3:DN$435)</f>
        <v>2.336448598130841E-2</v>
      </c>
    </row>
    <row r="230" spans="1:124" ht="15.75" hidden="1" customHeight="1" x14ac:dyDescent="0.25">
      <c r="A230" s="41" t="s">
        <v>47</v>
      </c>
      <c r="B230" s="41" t="s">
        <v>114</v>
      </c>
      <c r="C230" s="41" t="s">
        <v>117</v>
      </c>
      <c r="D230" s="41"/>
      <c r="E230" s="41"/>
      <c r="F230" s="41"/>
      <c r="G230" s="41"/>
      <c r="H230" s="41"/>
      <c r="I230" s="41"/>
      <c r="J230" s="41"/>
      <c r="K230" s="41"/>
      <c r="L230" s="41"/>
      <c r="M230" s="42"/>
      <c r="N230" s="42"/>
      <c r="O230" s="42"/>
      <c r="P230" s="41" t="s">
        <v>51</v>
      </c>
      <c r="Q230" s="43"/>
      <c r="R230" s="43"/>
      <c r="S230" s="44"/>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43"/>
      <c r="BX230" s="43"/>
      <c r="BY230" s="43"/>
      <c r="BZ230" s="43"/>
      <c r="CA230" s="43"/>
      <c r="CB230" s="43"/>
      <c r="CC230" s="43"/>
      <c r="CD230" s="43"/>
      <c r="CE230" s="43"/>
      <c r="CF230" s="43"/>
      <c r="CG230" s="43"/>
      <c r="CH230" s="43"/>
      <c r="CI230" s="43"/>
      <c r="CJ230" s="43"/>
      <c r="CK230" s="43"/>
      <c r="CL230" s="43"/>
      <c r="CM230" s="43"/>
      <c r="CN230" s="43"/>
      <c r="CO230" s="43"/>
      <c r="CP230" s="43"/>
      <c r="CQ230" s="43"/>
      <c r="CR230" s="43"/>
      <c r="CS230" s="43"/>
      <c r="CT230" s="43"/>
      <c r="CU230" s="43"/>
      <c r="CV230" s="43"/>
      <c r="CW230" s="43"/>
      <c r="CX230" s="43"/>
      <c r="CY230" s="43"/>
      <c r="CZ230" s="43"/>
      <c r="DA230" s="43"/>
      <c r="DB230" s="43"/>
      <c r="DC230" s="43"/>
      <c r="DD230" s="43"/>
      <c r="DE230" s="43"/>
      <c r="DF230" s="43"/>
      <c r="DG230" s="43"/>
      <c r="DH230" s="43"/>
      <c r="DI230" s="43"/>
      <c r="DJ230" s="43"/>
      <c r="DK230" s="41">
        <v>1</v>
      </c>
      <c r="DL230" s="41">
        <f t="shared" si="0"/>
        <v>0</v>
      </c>
      <c r="DM230" s="45"/>
      <c r="DN230" s="45">
        <f t="shared" si="453"/>
        <v>0</v>
      </c>
      <c r="DO230" s="45"/>
      <c r="DP230" s="45">
        <f t="shared" si="454"/>
        <v>0</v>
      </c>
      <c r="DQ230" s="45"/>
      <c r="DR230" s="45">
        <f t="shared" si="455"/>
        <v>0</v>
      </c>
      <c r="DS230" s="45"/>
      <c r="DT230" s="45">
        <f t="shared" si="456"/>
        <v>2.336448598130841E-2</v>
      </c>
    </row>
    <row r="231" spans="1:124" ht="15.75" hidden="1" customHeight="1" x14ac:dyDescent="0.25">
      <c r="A231" s="41" t="s">
        <v>47</v>
      </c>
      <c r="B231" s="41" t="s">
        <v>114</v>
      </c>
      <c r="C231" s="41" t="s">
        <v>118</v>
      </c>
      <c r="D231" s="41"/>
      <c r="E231" s="41"/>
      <c r="F231" s="41"/>
      <c r="G231" s="41"/>
      <c r="H231" s="41"/>
      <c r="I231" s="41"/>
      <c r="J231" s="41"/>
      <c r="K231" s="41"/>
      <c r="L231" s="41"/>
      <c r="M231" s="42"/>
      <c r="N231" s="42"/>
      <c r="O231" s="42"/>
      <c r="P231" s="41" t="s">
        <v>50</v>
      </c>
      <c r="Q231" s="43"/>
      <c r="R231" s="43"/>
      <c r="S231" s="44"/>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43"/>
      <c r="BX231" s="43"/>
      <c r="BY231" s="43"/>
      <c r="BZ231" s="43"/>
      <c r="CA231" s="43"/>
      <c r="CB231" s="43"/>
      <c r="CC231" s="43"/>
      <c r="CD231" s="43"/>
      <c r="CE231" s="43"/>
      <c r="CF231" s="43"/>
      <c r="CG231" s="43"/>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1">
        <v>1</v>
      </c>
      <c r="DL231" s="41">
        <f t="shared" si="0"/>
        <v>0</v>
      </c>
      <c r="DM231" s="45">
        <f t="shared" ref="DM231:DM232" si="457">DL231/DK231</f>
        <v>0</v>
      </c>
      <c r="DN231" s="45"/>
      <c r="DO231" s="45">
        <f t="shared" ref="DO231:DO232" si="458">AVERAGE(DM$231:DM$232)</f>
        <v>0</v>
      </c>
      <c r="DP231" s="45"/>
      <c r="DQ231" s="45">
        <f t="shared" ref="DQ231:DQ232" si="459">AVERAGE(DM$219:DM$262)</f>
        <v>0</v>
      </c>
      <c r="DR231" s="45"/>
      <c r="DS231" s="45">
        <f t="shared" ref="DS231:DS232" si="460">AVERAGE(DM$3:DM$435)</f>
        <v>4.5662100456621002E-2</v>
      </c>
      <c r="DT231" s="45"/>
    </row>
    <row r="232" spans="1:124" ht="15.75" hidden="1" customHeight="1" x14ac:dyDescent="0.25">
      <c r="A232" s="41" t="s">
        <v>47</v>
      </c>
      <c r="B232" s="41" t="s">
        <v>114</v>
      </c>
      <c r="C232" s="41" t="s">
        <v>118</v>
      </c>
      <c r="D232" s="41"/>
      <c r="E232" s="41"/>
      <c r="F232" s="41"/>
      <c r="G232" s="41"/>
      <c r="H232" s="41"/>
      <c r="I232" s="41"/>
      <c r="J232" s="41"/>
      <c r="K232" s="41"/>
      <c r="L232" s="41"/>
      <c r="M232" s="42"/>
      <c r="N232" s="42"/>
      <c r="O232" s="42"/>
      <c r="P232" s="41" t="s">
        <v>50</v>
      </c>
      <c r="Q232" s="43"/>
      <c r="R232" s="43"/>
      <c r="S232" s="44"/>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c r="CO232" s="43"/>
      <c r="CP232" s="43"/>
      <c r="CQ232" s="43"/>
      <c r="CR232" s="43"/>
      <c r="CS232" s="43"/>
      <c r="CT232" s="43"/>
      <c r="CU232" s="43"/>
      <c r="CV232" s="43"/>
      <c r="CW232" s="43"/>
      <c r="CX232" s="43"/>
      <c r="CY232" s="43"/>
      <c r="CZ232" s="43"/>
      <c r="DA232" s="43"/>
      <c r="DB232" s="43"/>
      <c r="DC232" s="43"/>
      <c r="DD232" s="43"/>
      <c r="DE232" s="43"/>
      <c r="DF232" s="43"/>
      <c r="DG232" s="43"/>
      <c r="DH232" s="43"/>
      <c r="DI232" s="43"/>
      <c r="DJ232" s="43"/>
      <c r="DK232" s="41">
        <v>1</v>
      </c>
      <c r="DL232" s="41">
        <f t="shared" si="0"/>
        <v>0</v>
      </c>
      <c r="DM232" s="45">
        <f t="shared" si="457"/>
        <v>0</v>
      </c>
      <c r="DN232" s="45"/>
      <c r="DO232" s="45">
        <f t="shared" si="458"/>
        <v>0</v>
      </c>
      <c r="DP232" s="45"/>
      <c r="DQ232" s="45">
        <f t="shared" si="459"/>
        <v>0</v>
      </c>
      <c r="DR232" s="45"/>
      <c r="DS232" s="45">
        <f t="shared" si="460"/>
        <v>4.5662100456621002E-2</v>
      </c>
      <c r="DT232" s="45"/>
    </row>
    <row r="233" spans="1:124" ht="15.75" hidden="1" customHeight="1" x14ac:dyDescent="0.25">
      <c r="A233" s="41" t="s">
        <v>47</v>
      </c>
      <c r="B233" s="41" t="s">
        <v>114</v>
      </c>
      <c r="C233" s="41" t="s">
        <v>118</v>
      </c>
      <c r="D233" s="41"/>
      <c r="E233" s="41"/>
      <c r="F233" s="41"/>
      <c r="G233" s="41"/>
      <c r="H233" s="41"/>
      <c r="I233" s="41"/>
      <c r="J233" s="41"/>
      <c r="K233" s="41"/>
      <c r="L233" s="41"/>
      <c r="M233" s="42"/>
      <c r="N233" s="42"/>
      <c r="O233" s="42"/>
      <c r="P233" s="41" t="s">
        <v>51</v>
      </c>
      <c r="Q233" s="43"/>
      <c r="R233" s="43"/>
      <c r="S233" s="44"/>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c r="CO233" s="43"/>
      <c r="CP233" s="43"/>
      <c r="CQ233" s="43"/>
      <c r="CR233" s="43"/>
      <c r="CS233" s="43"/>
      <c r="CT233" s="43"/>
      <c r="CU233" s="43"/>
      <c r="CV233" s="43"/>
      <c r="CW233" s="43"/>
      <c r="CX233" s="43"/>
      <c r="CY233" s="43"/>
      <c r="CZ233" s="43"/>
      <c r="DA233" s="43"/>
      <c r="DB233" s="43"/>
      <c r="DC233" s="43"/>
      <c r="DD233" s="43"/>
      <c r="DE233" s="43"/>
      <c r="DF233" s="43"/>
      <c r="DG233" s="43"/>
      <c r="DH233" s="43"/>
      <c r="DI233" s="43"/>
      <c r="DJ233" s="43"/>
      <c r="DK233" s="41">
        <v>1</v>
      </c>
      <c r="DL233" s="41">
        <f t="shared" si="0"/>
        <v>0</v>
      </c>
      <c r="DM233" s="45"/>
      <c r="DN233" s="45">
        <f t="shared" ref="DN233:DN234" si="461">DL233/DK233</f>
        <v>0</v>
      </c>
      <c r="DO233" s="45"/>
      <c r="DP233" s="45">
        <f t="shared" ref="DP233:DP234" si="462">AVERAGE(DN$233:DN$234)</f>
        <v>0</v>
      </c>
      <c r="DQ233" s="45"/>
      <c r="DR233" s="45">
        <f t="shared" ref="DR233:DR234" si="463">AVERAGE(DN$219:DN$262)</f>
        <v>0</v>
      </c>
      <c r="DS233" s="45"/>
      <c r="DT233" s="45">
        <f t="shared" ref="DT233:DT234" si="464">AVERAGE(DN$3:DN$435)</f>
        <v>2.336448598130841E-2</v>
      </c>
    </row>
    <row r="234" spans="1:124" ht="15.75" hidden="1" customHeight="1" x14ac:dyDescent="0.25">
      <c r="A234" s="41" t="s">
        <v>47</v>
      </c>
      <c r="B234" s="41" t="s">
        <v>114</v>
      </c>
      <c r="C234" s="41" t="s">
        <v>118</v>
      </c>
      <c r="D234" s="41"/>
      <c r="E234" s="41"/>
      <c r="F234" s="41"/>
      <c r="G234" s="41"/>
      <c r="H234" s="41"/>
      <c r="I234" s="41"/>
      <c r="J234" s="41"/>
      <c r="K234" s="41"/>
      <c r="L234" s="41"/>
      <c r="M234" s="42"/>
      <c r="N234" s="42"/>
      <c r="O234" s="42"/>
      <c r="P234" s="41" t="s">
        <v>51</v>
      </c>
      <c r="Q234" s="43"/>
      <c r="R234" s="43"/>
      <c r="S234" s="44"/>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c r="CO234" s="43"/>
      <c r="CP234" s="43"/>
      <c r="CQ234" s="43"/>
      <c r="CR234" s="43"/>
      <c r="CS234" s="43"/>
      <c r="CT234" s="43"/>
      <c r="CU234" s="43"/>
      <c r="CV234" s="43"/>
      <c r="CW234" s="43"/>
      <c r="CX234" s="43"/>
      <c r="CY234" s="43"/>
      <c r="CZ234" s="43"/>
      <c r="DA234" s="43"/>
      <c r="DB234" s="43"/>
      <c r="DC234" s="43"/>
      <c r="DD234" s="43"/>
      <c r="DE234" s="43"/>
      <c r="DF234" s="43"/>
      <c r="DG234" s="43"/>
      <c r="DH234" s="43"/>
      <c r="DI234" s="43"/>
      <c r="DJ234" s="43"/>
      <c r="DK234" s="41">
        <v>1</v>
      </c>
      <c r="DL234" s="41">
        <f t="shared" si="0"/>
        <v>0</v>
      </c>
      <c r="DM234" s="45"/>
      <c r="DN234" s="45">
        <f t="shared" si="461"/>
        <v>0</v>
      </c>
      <c r="DO234" s="45"/>
      <c r="DP234" s="45">
        <f t="shared" si="462"/>
        <v>0</v>
      </c>
      <c r="DQ234" s="45"/>
      <c r="DR234" s="45">
        <f t="shared" si="463"/>
        <v>0</v>
      </c>
      <c r="DS234" s="45"/>
      <c r="DT234" s="45">
        <f t="shared" si="464"/>
        <v>2.336448598130841E-2</v>
      </c>
    </row>
    <row r="235" spans="1:124" ht="15.75" hidden="1" customHeight="1" x14ac:dyDescent="0.25">
      <c r="A235" s="41" t="s">
        <v>47</v>
      </c>
      <c r="B235" s="41" t="s">
        <v>114</v>
      </c>
      <c r="C235" s="41" t="s">
        <v>119</v>
      </c>
      <c r="D235" s="41"/>
      <c r="E235" s="41"/>
      <c r="F235" s="41"/>
      <c r="G235" s="41"/>
      <c r="H235" s="41"/>
      <c r="I235" s="41"/>
      <c r="J235" s="41"/>
      <c r="K235" s="41"/>
      <c r="L235" s="41"/>
      <c r="M235" s="42"/>
      <c r="N235" s="42"/>
      <c r="O235" s="42"/>
      <c r="P235" s="41" t="s">
        <v>50</v>
      </c>
      <c r="Q235" s="43"/>
      <c r="R235" s="43"/>
      <c r="S235" s="44"/>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3"/>
      <c r="CK235" s="43"/>
      <c r="CL235" s="43"/>
      <c r="CM235" s="43"/>
      <c r="CN235" s="43"/>
      <c r="CO235" s="43"/>
      <c r="CP235" s="43"/>
      <c r="CQ235" s="43"/>
      <c r="CR235" s="43"/>
      <c r="CS235" s="43"/>
      <c r="CT235" s="43"/>
      <c r="CU235" s="43"/>
      <c r="CV235" s="43"/>
      <c r="CW235" s="43"/>
      <c r="CX235" s="43"/>
      <c r="CY235" s="43"/>
      <c r="CZ235" s="43"/>
      <c r="DA235" s="43"/>
      <c r="DB235" s="43"/>
      <c r="DC235" s="43"/>
      <c r="DD235" s="43"/>
      <c r="DE235" s="43"/>
      <c r="DF235" s="43"/>
      <c r="DG235" s="43"/>
      <c r="DH235" s="43"/>
      <c r="DI235" s="43"/>
      <c r="DJ235" s="43"/>
      <c r="DK235" s="41">
        <v>1</v>
      </c>
      <c r="DL235" s="41">
        <f t="shared" si="0"/>
        <v>0</v>
      </c>
      <c r="DM235" s="45">
        <f t="shared" ref="DM235:DM236" si="465">DL235/DK235</f>
        <v>0</v>
      </c>
      <c r="DN235" s="45"/>
      <c r="DO235" s="45">
        <f t="shared" ref="DO235:DO236" si="466">AVERAGE(DM$235:DM$236)</f>
        <v>0</v>
      </c>
      <c r="DP235" s="45"/>
      <c r="DQ235" s="45">
        <f t="shared" ref="DQ235:DQ236" si="467">AVERAGE(DM$219:DM$262)</f>
        <v>0</v>
      </c>
      <c r="DR235" s="45"/>
      <c r="DS235" s="45">
        <f t="shared" ref="DS235:DS236" si="468">AVERAGE(DM$3:DM$435)</f>
        <v>4.5662100456621002E-2</v>
      </c>
      <c r="DT235" s="45"/>
    </row>
    <row r="236" spans="1:124" ht="15.75" hidden="1" customHeight="1" x14ac:dyDescent="0.25">
      <c r="A236" s="41" t="s">
        <v>47</v>
      </c>
      <c r="B236" s="41" t="s">
        <v>114</v>
      </c>
      <c r="C236" s="41" t="s">
        <v>119</v>
      </c>
      <c r="D236" s="41"/>
      <c r="E236" s="41"/>
      <c r="F236" s="41"/>
      <c r="G236" s="41"/>
      <c r="H236" s="41"/>
      <c r="I236" s="41"/>
      <c r="J236" s="41"/>
      <c r="K236" s="41"/>
      <c r="L236" s="41"/>
      <c r="M236" s="42"/>
      <c r="N236" s="42"/>
      <c r="O236" s="42"/>
      <c r="P236" s="41" t="s">
        <v>50</v>
      </c>
      <c r="Q236" s="43"/>
      <c r="R236" s="43"/>
      <c r="S236" s="44"/>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3"/>
      <c r="CK236" s="43"/>
      <c r="CL236" s="43"/>
      <c r="CM236" s="43"/>
      <c r="CN236" s="43"/>
      <c r="CO236" s="43"/>
      <c r="CP236" s="43"/>
      <c r="CQ236" s="43"/>
      <c r="CR236" s="43"/>
      <c r="CS236" s="43"/>
      <c r="CT236" s="43"/>
      <c r="CU236" s="43"/>
      <c r="CV236" s="43"/>
      <c r="CW236" s="43"/>
      <c r="CX236" s="43"/>
      <c r="CY236" s="43"/>
      <c r="CZ236" s="43"/>
      <c r="DA236" s="43"/>
      <c r="DB236" s="43"/>
      <c r="DC236" s="43"/>
      <c r="DD236" s="43"/>
      <c r="DE236" s="43"/>
      <c r="DF236" s="43"/>
      <c r="DG236" s="43"/>
      <c r="DH236" s="43"/>
      <c r="DI236" s="43"/>
      <c r="DJ236" s="43"/>
      <c r="DK236" s="41">
        <v>1</v>
      </c>
      <c r="DL236" s="41">
        <f t="shared" si="0"/>
        <v>0</v>
      </c>
      <c r="DM236" s="45">
        <f t="shared" si="465"/>
        <v>0</v>
      </c>
      <c r="DN236" s="45"/>
      <c r="DO236" s="45">
        <f t="shared" si="466"/>
        <v>0</v>
      </c>
      <c r="DP236" s="45"/>
      <c r="DQ236" s="45">
        <f t="shared" si="467"/>
        <v>0</v>
      </c>
      <c r="DR236" s="45"/>
      <c r="DS236" s="45">
        <f t="shared" si="468"/>
        <v>4.5662100456621002E-2</v>
      </c>
      <c r="DT236" s="45"/>
    </row>
    <row r="237" spans="1:124" ht="15.75" hidden="1" customHeight="1" x14ac:dyDescent="0.25">
      <c r="A237" s="41" t="s">
        <v>47</v>
      </c>
      <c r="B237" s="41" t="s">
        <v>114</v>
      </c>
      <c r="C237" s="41" t="s">
        <v>119</v>
      </c>
      <c r="D237" s="41"/>
      <c r="E237" s="41"/>
      <c r="F237" s="41"/>
      <c r="G237" s="41"/>
      <c r="H237" s="41"/>
      <c r="I237" s="41"/>
      <c r="J237" s="41"/>
      <c r="K237" s="41"/>
      <c r="L237" s="41"/>
      <c r="M237" s="42"/>
      <c r="N237" s="42"/>
      <c r="O237" s="42"/>
      <c r="P237" s="41" t="s">
        <v>51</v>
      </c>
      <c r="Q237" s="43"/>
      <c r="R237" s="43"/>
      <c r="S237" s="44"/>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c r="CO237" s="43"/>
      <c r="CP237" s="43"/>
      <c r="CQ237" s="43"/>
      <c r="CR237" s="43"/>
      <c r="CS237" s="43"/>
      <c r="CT237" s="43"/>
      <c r="CU237" s="43"/>
      <c r="CV237" s="43"/>
      <c r="CW237" s="43"/>
      <c r="CX237" s="43"/>
      <c r="CY237" s="43"/>
      <c r="CZ237" s="43"/>
      <c r="DA237" s="43"/>
      <c r="DB237" s="43"/>
      <c r="DC237" s="43"/>
      <c r="DD237" s="43"/>
      <c r="DE237" s="43"/>
      <c r="DF237" s="43"/>
      <c r="DG237" s="43"/>
      <c r="DH237" s="43"/>
      <c r="DI237" s="43"/>
      <c r="DJ237" s="43"/>
      <c r="DK237" s="41">
        <v>1</v>
      </c>
      <c r="DL237" s="41">
        <f t="shared" si="0"/>
        <v>0</v>
      </c>
      <c r="DM237" s="45"/>
      <c r="DN237" s="45">
        <f t="shared" ref="DN237:DN238" si="469">DL237/DK237</f>
        <v>0</v>
      </c>
      <c r="DO237" s="45"/>
      <c r="DP237" s="45">
        <f t="shared" ref="DP237:DP238" si="470">AVERAGE(DN$237:DN$238)</f>
        <v>0</v>
      </c>
      <c r="DQ237" s="45"/>
      <c r="DR237" s="45">
        <f t="shared" ref="DR237:DR238" si="471">AVERAGE(DN$219:DN$262)</f>
        <v>0</v>
      </c>
      <c r="DS237" s="45"/>
      <c r="DT237" s="45">
        <f t="shared" ref="DT237:DT238" si="472">AVERAGE(DN$3:DN$435)</f>
        <v>2.336448598130841E-2</v>
      </c>
    </row>
    <row r="238" spans="1:124" ht="15.75" hidden="1" customHeight="1" x14ac:dyDescent="0.25">
      <c r="A238" s="41" t="s">
        <v>47</v>
      </c>
      <c r="B238" s="41" t="s">
        <v>114</v>
      </c>
      <c r="C238" s="41" t="s">
        <v>119</v>
      </c>
      <c r="D238" s="41"/>
      <c r="E238" s="41"/>
      <c r="F238" s="41"/>
      <c r="G238" s="41"/>
      <c r="H238" s="41"/>
      <c r="I238" s="41"/>
      <c r="J238" s="41"/>
      <c r="K238" s="41"/>
      <c r="L238" s="41"/>
      <c r="M238" s="42"/>
      <c r="N238" s="42"/>
      <c r="O238" s="42"/>
      <c r="P238" s="41" t="s">
        <v>51</v>
      </c>
      <c r="Q238" s="43"/>
      <c r="R238" s="43"/>
      <c r="S238" s="44"/>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43"/>
      <c r="CW238" s="43"/>
      <c r="CX238" s="43"/>
      <c r="CY238" s="43"/>
      <c r="CZ238" s="43"/>
      <c r="DA238" s="43"/>
      <c r="DB238" s="43"/>
      <c r="DC238" s="43"/>
      <c r="DD238" s="43"/>
      <c r="DE238" s="43"/>
      <c r="DF238" s="43"/>
      <c r="DG238" s="43"/>
      <c r="DH238" s="43"/>
      <c r="DI238" s="43"/>
      <c r="DJ238" s="43"/>
      <c r="DK238" s="41">
        <v>1</v>
      </c>
      <c r="DL238" s="41">
        <f t="shared" si="0"/>
        <v>0</v>
      </c>
      <c r="DM238" s="45"/>
      <c r="DN238" s="45">
        <f t="shared" si="469"/>
        <v>0</v>
      </c>
      <c r="DO238" s="45"/>
      <c r="DP238" s="45">
        <f t="shared" si="470"/>
        <v>0</v>
      </c>
      <c r="DQ238" s="45"/>
      <c r="DR238" s="45">
        <f t="shared" si="471"/>
        <v>0</v>
      </c>
      <c r="DS238" s="45"/>
      <c r="DT238" s="45">
        <f t="shared" si="472"/>
        <v>2.336448598130841E-2</v>
      </c>
    </row>
    <row r="239" spans="1:124" ht="15.75" hidden="1" customHeight="1" x14ac:dyDescent="0.25">
      <c r="A239" s="41" t="s">
        <v>47</v>
      </c>
      <c r="B239" s="41" t="s">
        <v>114</v>
      </c>
      <c r="C239" s="41" t="s">
        <v>120</v>
      </c>
      <c r="D239" s="41"/>
      <c r="E239" s="41"/>
      <c r="F239" s="41"/>
      <c r="G239" s="41"/>
      <c r="H239" s="41"/>
      <c r="I239" s="41"/>
      <c r="J239" s="41"/>
      <c r="K239" s="41"/>
      <c r="L239" s="41"/>
      <c r="M239" s="42"/>
      <c r="N239" s="42"/>
      <c r="O239" s="42"/>
      <c r="P239" s="41" t="s">
        <v>50</v>
      </c>
      <c r="Q239" s="43"/>
      <c r="R239" s="43"/>
      <c r="S239" s="44"/>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1">
        <v>1</v>
      </c>
      <c r="DL239" s="41">
        <f t="shared" si="0"/>
        <v>0</v>
      </c>
      <c r="DM239" s="45">
        <f t="shared" ref="DM239:DM240" si="473">DL239/DK239</f>
        <v>0</v>
      </c>
      <c r="DN239" s="45"/>
      <c r="DO239" s="45">
        <f t="shared" ref="DO239:DO240" si="474">AVERAGE(DM$239:DM$240)</f>
        <v>0</v>
      </c>
      <c r="DP239" s="45"/>
      <c r="DQ239" s="45">
        <f t="shared" ref="DQ239:DQ240" si="475">AVERAGE(DM$219:DM$262)</f>
        <v>0</v>
      </c>
      <c r="DR239" s="45"/>
      <c r="DS239" s="45">
        <f t="shared" ref="DS239:DS240" si="476">AVERAGE(DM$3:DM$435)</f>
        <v>4.5662100456621002E-2</v>
      </c>
      <c r="DT239" s="45"/>
    </row>
    <row r="240" spans="1:124" ht="15.75" hidden="1" customHeight="1" x14ac:dyDescent="0.25">
      <c r="A240" s="41" t="s">
        <v>47</v>
      </c>
      <c r="B240" s="41" t="s">
        <v>114</v>
      </c>
      <c r="C240" s="41" t="s">
        <v>120</v>
      </c>
      <c r="D240" s="41"/>
      <c r="E240" s="41"/>
      <c r="F240" s="41"/>
      <c r="G240" s="41"/>
      <c r="H240" s="41"/>
      <c r="I240" s="41"/>
      <c r="J240" s="41"/>
      <c r="K240" s="41"/>
      <c r="L240" s="41"/>
      <c r="M240" s="42"/>
      <c r="N240" s="42"/>
      <c r="O240" s="42"/>
      <c r="P240" s="41" t="s">
        <v>50</v>
      </c>
      <c r="Q240" s="43"/>
      <c r="R240" s="43"/>
      <c r="S240" s="44"/>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1">
        <v>1</v>
      </c>
      <c r="DL240" s="41">
        <f t="shared" si="0"/>
        <v>0</v>
      </c>
      <c r="DM240" s="45">
        <f t="shared" si="473"/>
        <v>0</v>
      </c>
      <c r="DN240" s="45"/>
      <c r="DO240" s="45">
        <f t="shared" si="474"/>
        <v>0</v>
      </c>
      <c r="DP240" s="45"/>
      <c r="DQ240" s="45">
        <f t="shared" si="475"/>
        <v>0</v>
      </c>
      <c r="DR240" s="45"/>
      <c r="DS240" s="45">
        <f t="shared" si="476"/>
        <v>4.5662100456621002E-2</v>
      </c>
      <c r="DT240" s="45"/>
    </row>
    <row r="241" spans="1:124" ht="15.75" hidden="1" customHeight="1" x14ac:dyDescent="0.25">
      <c r="A241" s="41" t="s">
        <v>47</v>
      </c>
      <c r="B241" s="41" t="s">
        <v>114</v>
      </c>
      <c r="C241" s="41" t="s">
        <v>120</v>
      </c>
      <c r="D241" s="41"/>
      <c r="E241" s="41"/>
      <c r="F241" s="41"/>
      <c r="G241" s="41"/>
      <c r="H241" s="41"/>
      <c r="I241" s="41"/>
      <c r="J241" s="41"/>
      <c r="K241" s="41"/>
      <c r="L241" s="41"/>
      <c r="M241" s="42"/>
      <c r="N241" s="42"/>
      <c r="O241" s="42"/>
      <c r="P241" s="41" t="s">
        <v>51</v>
      </c>
      <c r="Q241" s="43"/>
      <c r="R241" s="43"/>
      <c r="S241" s="44"/>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1">
        <v>1</v>
      </c>
      <c r="DL241" s="41">
        <f t="shared" si="0"/>
        <v>0</v>
      </c>
      <c r="DM241" s="45"/>
      <c r="DN241" s="45">
        <f t="shared" ref="DN241:DN242" si="477">DL241/DK241</f>
        <v>0</v>
      </c>
      <c r="DO241" s="45"/>
      <c r="DP241" s="45">
        <f t="shared" ref="DP241:DP242" si="478">AVERAGE(DN$241:DN$242)</f>
        <v>0</v>
      </c>
      <c r="DQ241" s="45"/>
      <c r="DR241" s="45">
        <f t="shared" ref="DR241:DR242" si="479">AVERAGE(DN$219:DN$262)</f>
        <v>0</v>
      </c>
      <c r="DS241" s="45"/>
      <c r="DT241" s="45">
        <f t="shared" ref="DT241:DT242" si="480">AVERAGE(DN$3:DN$435)</f>
        <v>2.336448598130841E-2</v>
      </c>
    </row>
    <row r="242" spans="1:124" ht="15.75" hidden="1" customHeight="1" x14ac:dyDescent="0.25">
      <c r="A242" s="41" t="s">
        <v>47</v>
      </c>
      <c r="B242" s="41" t="s">
        <v>114</v>
      </c>
      <c r="C242" s="41" t="s">
        <v>120</v>
      </c>
      <c r="D242" s="41"/>
      <c r="E242" s="41"/>
      <c r="F242" s="41"/>
      <c r="G242" s="41"/>
      <c r="H242" s="41"/>
      <c r="I242" s="41"/>
      <c r="J242" s="41"/>
      <c r="K242" s="41"/>
      <c r="L242" s="41"/>
      <c r="M242" s="42"/>
      <c r="N242" s="42"/>
      <c r="O242" s="42"/>
      <c r="P242" s="41" t="s">
        <v>51</v>
      </c>
      <c r="Q242" s="43"/>
      <c r="R242" s="43"/>
      <c r="S242" s="44"/>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1">
        <v>1</v>
      </c>
      <c r="DL242" s="41">
        <f t="shared" si="0"/>
        <v>0</v>
      </c>
      <c r="DM242" s="45"/>
      <c r="DN242" s="45">
        <f t="shared" si="477"/>
        <v>0</v>
      </c>
      <c r="DO242" s="45"/>
      <c r="DP242" s="45">
        <f t="shared" si="478"/>
        <v>0</v>
      </c>
      <c r="DQ242" s="45"/>
      <c r="DR242" s="45">
        <f t="shared" si="479"/>
        <v>0</v>
      </c>
      <c r="DS242" s="45"/>
      <c r="DT242" s="45">
        <f t="shared" si="480"/>
        <v>2.336448598130841E-2</v>
      </c>
    </row>
    <row r="243" spans="1:124" ht="15.75" hidden="1" customHeight="1" x14ac:dyDescent="0.25">
      <c r="A243" s="41" t="s">
        <v>47</v>
      </c>
      <c r="B243" s="41" t="s">
        <v>114</v>
      </c>
      <c r="C243" s="41" t="s">
        <v>121</v>
      </c>
      <c r="D243" s="46"/>
      <c r="E243" s="47"/>
      <c r="F243" s="47"/>
      <c r="G243" s="46"/>
      <c r="H243" s="41"/>
      <c r="I243" s="48"/>
      <c r="J243" s="41"/>
      <c r="K243" s="41"/>
      <c r="L243" s="41"/>
      <c r="M243" s="42"/>
      <c r="N243" s="42"/>
      <c r="O243" s="42"/>
      <c r="P243" s="41" t="s">
        <v>50</v>
      </c>
      <c r="Q243" s="43"/>
      <c r="R243" s="43"/>
      <c r="S243" s="44"/>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c r="DF243" s="43"/>
      <c r="DG243" s="43"/>
      <c r="DH243" s="43"/>
      <c r="DI243" s="43"/>
      <c r="DJ243" s="43"/>
      <c r="DK243" s="41">
        <v>1</v>
      </c>
      <c r="DL243" s="41">
        <f t="shared" si="0"/>
        <v>0</v>
      </c>
      <c r="DM243" s="45">
        <f t="shared" ref="DM243:DM244" si="481">DL243/DK243</f>
        <v>0</v>
      </c>
      <c r="DN243" s="45"/>
      <c r="DO243" s="45">
        <f t="shared" ref="DO243:DO244" si="482">AVERAGE(DM$243:DM$244)</f>
        <v>0</v>
      </c>
      <c r="DP243" s="45"/>
      <c r="DQ243" s="45">
        <f t="shared" ref="DQ243:DQ244" si="483">AVERAGE(DM$219:DM$262)</f>
        <v>0</v>
      </c>
      <c r="DR243" s="45"/>
      <c r="DS243" s="45">
        <f t="shared" ref="DS243:DS244" si="484">AVERAGE(DM$3:DM$435)</f>
        <v>4.5662100456621002E-2</v>
      </c>
      <c r="DT243" s="45"/>
    </row>
    <row r="244" spans="1:124" ht="15.75" hidden="1" customHeight="1" x14ac:dyDescent="0.25">
      <c r="A244" s="41" t="s">
        <v>47</v>
      </c>
      <c r="B244" s="41" t="s">
        <v>114</v>
      </c>
      <c r="C244" s="41" t="s">
        <v>121</v>
      </c>
      <c r="D244" s="41"/>
      <c r="E244" s="41"/>
      <c r="F244" s="41"/>
      <c r="G244" s="41"/>
      <c r="H244" s="41"/>
      <c r="I244" s="41"/>
      <c r="J244" s="41"/>
      <c r="K244" s="41"/>
      <c r="L244" s="41"/>
      <c r="M244" s="42"/>
      <c r="N244" s="42"/>
      <c r="O244" s="42"/>
      <c r="P244" s="41" t="s">
        <v>50</v>
      </c>
      <c r="Q244" s="43"/>
      <c r="R244" s="43"/>
      <c r="S244" s="44"/>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c r="CO244" s="43"/>
      <c r="CP244" s="43"/>
      <c r="CQ244" s="43"/>
      <c r="CR244" s="43"/>
      <c r="CS244" s="43"/>
      <c r="CT244" s="43"/>
      <c r="CU244" s="43"/>
      <c r="CV244" s="43"/>
      <c r="CW244" s="43"/>
      <c r="CX244" s="43"/>
      <c r="CY244" s="43"/>
      <c r="CZ244" s="43"/>
      <c r="DA244" s="43"/>
      <c r="DB244" s="43"/>
      <c r="DC244" s="43"/>
      <c r="DD244" s="43"/>
      <c r="DE244" s="43"/>
      <c r="DF244" s="43"/>
      <c r="DG244" s="43"/>
      <c r="DH244" s="43"/>
      <c r="DI244" s="43"/>
      <c r="DJ244" s="43"/>
      <c r="DK244" s="41">
        <v>1</v>
      </c>
      <c r="DL244" s="41">
        <f t="shared" si="0"/>
        <v>0</v>
      </c>
      <c r="DM244" s="45">
        <f t="shared" si="481"/>
        <v>0</v>
      </c>
      <c r="DN244" s="45"/>
      <c r="DO244" s="45">
        <f t="shared" si="482"/>
        <v>0</v>
      </c>
      <c r="DP244" s="45"/>
      <c r="DQ244" s="45">
        <f t="shared" si="483"/>
        <v>0</v>
      </c>
      <c r="DR244" s="45"/>
      <c r="DS244" s="45">
        <f t="shared" si="484"/>
        <v>4.5662100456621002E-2</v>
      </c>
      <c r="DT244" s="45"/>
    </row>
    <row r="245" spans="1:124" ht="15.75" hidden="1" customHeight="1" x14ac:dyDescent="0.25">
      <c r="A245" s="41" t="s">
        <v>47</v>
      </c>
      <c r="B245" s="41" t="s">
        <v>114</v>
      </c>
      <c r="C245" s="41" t="s">
        <v>121</v>
      </c>
      <c r="D245" s="41"/>
      <c r="E245" s="41"/>
      <c r="F245" s="41"/>
      <c r="G245" s="41"/>
      <c r="H245" s="41"/>
      <c r="I245" s="41"/>
      <c r="J245" s="41"/>
      <c r="K245" s="41"/>
      <c r="L245" s="41"/>
      <c r="M245" s="42"/>
      <c r="N245" s="42"/>
      <c r="O245" s="42"/>
      <c r="P245" s="41" t="s">
        <v>51</v>
      </c>
      <c r="Q245" s="43"/>
      <c r="R245" s="43"/>
      <c r="S245" s="44"/>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1">
        <v>1</v>
      </c>
      <c r="DL245" s="41">
        <f t="shared" si="0"/>
        <v>0</v>
      </c>
      <c r="DM245" s="45"/>
      <c r="DN245" s="45">
        <f t="shared" ref="DN245:DN246" si="485">DL245/DK245</f>
        <v>0</v>
      </c>
      <c r="DO245" s="45"/>
      <c r="DP245" s="45">
        <f t="shared" ref="DP245:DP246" si="486">AVERAGE(DN$245:DN$246)</f>
        <v>0</v>
      </c>
      <c r="DQ245" s="45"/>
      <c r="DR245" s="45">
        <f t="shared" ref="DR245:DR246" si="487">AVERAGE(DN$219:DN$262)</f>
        <v>0</v>
      </c>
      <c r="DS245" s="45"/>
      <c r="DT245" s="45">
        <f t="shared" ref="DT245:DT246" si="488">AVERAGE(DN$3:DN$435)</f>
        <v>2.336448598130841E-2</v>
      </c>
    </row>
    <row r="246" spans="1:124" ht="15.75" hidden="1" customHeight="1" x14ac:dyDescent="0.25">
      <c r="A246" s="41" t="s">
        <v>47</v>
      </c>
      <c r="B246" s="41" t="s">
        <v>114</v>
      </c>
      <c r="C246" s="41" t="s">
        <v>121</v>
      </c>
      <c r="D246" s="41"/>
      <c r="E246" s="41"/>
      <c r="F246" s="41"/>
      <c r="G246" s="41"/>
      <c r="H246" s="41"/>
      <c r="I246" s="41"/>
      <c r="J246" s="41"/>
      <c r="K246" s="41"/>
      <c r="L246" s="41"/>
      <c r="M246" s="42"/>
      <c r="N246" s="42"/>
      <c r="O246" s="42"/>
      <c r="P246" s="41" t="s">
        <v>51</v>
      </c>
      <c r="Q246" s="43"/>
      <c r="R246" s="43"/>
      <c r="S246" s="44"/>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1">
        <v>1</v>
      </c>
      <c r="DL246" s="41">
        <f t="shared" si="0"/>
        <v>0</v>
      </c>
      <c r="DM246" s="45"/>
      <c r="DN246" s="45">
        <f t="shared" si="485"/>
        <v>0</v>
      </c>
      <c r="DO246" s="45"/>
      <c r="DP246" s="45">
        <f t="shared" si="486"/>
        <v>0</v>
      </c>
      <c r="DQ246" s="45"/>
      <c r="DR246" s="45">
        <f t="shared" si="487"/>
        <v>0</v>
      </c>
      <c r="DS246" s="45"/>
      <c r="DT246" s="45">
        <f t="shared" si="488"/>
        <v>2.336448598130841E-2</v>
      </c>
    </row>
    <row r="247" spans="1:124" ht="15.75" customHeight="1" x14ac:dyDescent="0.25">
      <c r="A247" s="41" t="s">
        <v>47</v>
      </c>
      <c r="B247" s="41" t="s">
        <v>114</v>
      </c>
      <c r="C247" s="41" t="s">
        <v>122</v>
      </c>
      <c r="D247" s="46" t="s">
        <v>123</v>
      </c>
      <c r="E247" s="46">
        <v>3183382382</v>
      </c>
      <c r="F247" s="49" t="s">
        <v>124</v>
      </c>
      <c r="G247" s="46" t="s">
        <v>125</v>
      </c>
      <c r="H247" s="41">
        <v>3153888162</v>
      </c>
      <c r="I247" s="50" t="s">
        <v>126</v>
      </c>
      <c r="J247" s="46" t="s">
        <v>127</v>
      </c>
      <c r="K247" s="41">
        <v>3162527657</v>
      </c>
      <c r="L247" s="50" t="s">
        <v>128</v>
      </c>
      <c r="M247" s="42"/>
      <c r="N247" s="42"/>
      <c r="O247" s="42"/>
      <c r="P247" s="41" t="s">
        <v>50</v>
      </c>
      <c r="Q247" s="43"/>
      <c r="R247" s="43"/>
      <c r="S247" s="44"/>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c r="CO247" s="43"/>
      <c r="CP247" s="43"/>
      <c r="CQ247" s="43"/>
      <c r="CR247" s="43"/>
      <c r="CS247" s="43"/>
      <c r="CT247" s="43"/>
      <c r="CU247" s="43"/>
      <c r="CV247" s="43"/>
      <c r="CW247" s="43"/>
      <c r="CX247" s="43"/>
      <c r="CY247" s="43"/>
      <c r="CZ247" s="43"/>
      <c r="DA247" s="43"/>
      <c r="DB247" s="43"/>
      <c r="DC247" s="43"/>
      <c r="DD247" s="43"/>
      <c r="DE247" s="43"/>
      <c r="DF247" s="43"/>
      <c r="DG247" s="43"/>
      <c r="DH247" s="43"/>
      <c r="DI247" s="43"/>
      <c r="DJ247" s="43"/>
      <c r="DK247" s="41">
        <v>1</v>
      </c>
      <c r="DL247" s="41">
        <f t="shared" si="0"/>
        <v>0</v>
      </c>
      <c r="DM247" s="45">
        <f t="shared" ref="DM247:DM248" si="489">DL247/DK247</f>
        <v>0</v>
      </c>
      <c r="DN247" s="45"/>
      <c r="DO247" s="45">
        <f t="shared" ref="DO247:DO248" si="490">AVERAGE(DM$247:DM$248)</f>
        <v>0</v>
      </c>
      <c r="DP247" s="45"/>
      <c r="DQ247" s="45">
        <f t="shared" ref="DQ247:DQ248" si="491">AVERAGE(DM$219:DM$262)</f>
        <v>0</v>
      </c>
      <c r="DR247" s="45"/>
      <c r="DS247" s="45">
        <f t="shared" ref="DS247:DS248" si="492">AVERAGE(DM$3:DM$435)</f>
        <v>4.5662100456621002E-2</v>
      </c>
      <c r="DT247" s="45"/>
    </row>
    <row r="248" spans="1:124" ht="15.75" customHeight="1" x14ac:dyDescent="0.25">
      <c r="A248" s="41" t="s">
        <v>47</v>
      </c>
      <c r="B248" s="41" t="s">
        <v>114</v>
      </c>
      <c r="C248" s="41" t="s">
        <v>122</v>
      </c>
      <c r="D248" s="46" t="s">
        <v>123</v>
      </c>
      <c r="E248" s="46">
        <v>3183382382</v>
      </c>
      <c r="F248" s="49" t="s">
        <v>124</v>
      </c>
      <c r="G248" s="46" t="s">
        <v>125</v>
      </c>
      <c r="H248" s="41">
        <v>3153888162</v>
      </c>
      <c r="I248" s="50" t="s">
        <v>126</v>
      </c>
      <c r="J248" s="46" t="s">
        <v>127</v>
      </c>
      <c r="K248" s="41">
        <v>3162527657</v>
      </c>
      <c r="L248" s="50" t="s">
        <v>128</v>
      </c>
      <c r="M248" s="42"/>
      <c r="N248" s="42"/>
      <c r="O248" s="42"/>
      <c r="P248" s="41" t="s">
        <v>50</v>
      </c>
      <c r="Q248" s="43"/>
      <c r="R248" s="43"/>
      <c r="S248" s="44"/>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3"/>
      <c r="CK248" s="43"/>
      <c r="CL248" s="43"/>
      <c r="CM248" s="43"/>
      <c r="CN248" s="43"/>
      <c r="CO248" s="43"/>
      <c r="CP248" s="43"/>
      <c r="CQ248" s="43"/>
      <c r="CR248" s="43"/>
      <c r="CS248" s="43"/>
      <c r="CT248" s="43"/>
      <c r="CU248" s="43"/>
      <c r="CV248" s="43"/>
      <c r="CW248" s="43"/>
      <c r="CX248" s="43"/>
      <c r="CY248" s="43"/>
      <c r="CZ248" s="43"/>
      <c r="DA248" s="43"/>
      <c r="DB248" s="43"/>
      <c r="DC248" s="43"/>
      <c r="DD248" s="43"/>
      <c r="DE248" s="43"/>
      <c r="DF248" s="43"/>
      <c r="DG248" s="43"/>
      <c r="DH248" s="43"/>
      <c r="DI248" s="43"/>
      <c r="DJ248" s="43"/>
      <c r="DK248" s="41">
        <v>1</v>
      </c>
      <c r="DL248" s="41">
        <f t="shared" si="0"/>
        <v>0</v>
      </c>
      <c r="DM248" s="45">
        <f t="shared" si="489"/>
        <v>0</v>
      </c>
      <c r="DN248" s="45"/>
      <c r="DO248" s="45">
        <f t="shared" si="490"/>
        <v>0</v>
      </c>
      <c r="DP248" s="45"/>
      <c r="DQ248" s="45">
        <f t="shared" si="491"/>
        <v>0</v>
      </c>
      <c r="DR248" s="45"/>
      <c r="DS248" s="45">
        <f t="shared" si="492"/>
        <v>4.5662100456621002E-2</v>
      </c>
      <c r="DT248" s="45"/>
    </row>
    <row r="249" spans="1:124" ht="15.75" customHeight="1" x14ac:dyDescent="0.25">
      <c r="A249" s="41" t="s">
        <v>47</v>
      </c>
      <c r="B249" s="41" t="s">
        <v>114</v>
      </c>
      <c r="C249" s="41" t="s">
        <v>122</v>
      </c>
      <c r="D249" s="46" t="s">
        <v>123</v>
      </c>
      <c r="E249" s="46">
        <v>3183382382</v>
      </c>
      <c r="F249" s="49" t="s">
        <v>124</v>
      </c>
      <c r="G249" s="46" t="s">
        <v>125</v>
      </c>
      <c r="H249" s="41">
        <v>3153888162</v>
      </c>
      <c r="I249" s="50" t="s">
        <v>126</v>
      </c>
      <c r="J249" s="46" t="s">
        <v>127</v>
      </c>
      <c r="K249" s="41">
        <v>3162527657</v>
      </c>
      <c r="L249" s="50" t="s">
        <v>128</v>
      </c>
      <c r="M249" s="42"/>
      <c r="N249" s="42"/>
      <c r="O249" s="42"/>
      <c r="P249" s="41" t="s">
        <v>51</v>
      </c>
      <c r="Q249" s="43"/>
      <c r="R249" s="43"/>
      <c r="S249" s="44"/>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43"/>
      <c r="DK249" s="41">
        <v>1</v>
      </c>
      <c r="DL249" s="41">
        <f t="shared" si="0"/>
        <v>0</v>
      </c>
      <c r="DM249" s="45"/>
      <c r="DN249" s="45">
        <f t="shared" ref="DN249:DN250" si="493">DL249/DK249</f>
        <v>0</v>
      </c>
      <c r="DO249" s="45"/>
      <c r="DP249" s="45">
        <f t="shared" ref="DP249:DP250" si="494">AVERAGE(DN$249:DN$250)</f>
        <v>0</v>
      </c>
      <c r="DQ249" s="45"/>
      <c r="DR249" s="45">
        <f t="shared" ref="DR249:DR250" si="495">AVERAGE(DN$219:DN$262)</f>
        <v>0</v>
      </c>
      <c r="DS249" s="45"/>
      <c r="DT249" s="45">
        <f t="shared" ref="DT249:DT250" si="496">AVERAGE(DN$3:DN$435)</f>
        <v>2.336448598130841E-2</v>
      </c>
    </row>
    <row r="250" spans="1:124" ht="15.75" customHeight="1" x14ac:dyDescent="0.25">
      <c r="A250" s="41" t="s">
        <v>47</v>
      </c>
      <c r="B250" s="41" t="s">
        <v>114</v>
      </c>
      <c r="C250" s="41" t="s">
        <v>122</v>
      </c>
      <c r="D250" s="46" t="s">
        <v>123</v>
      </c>
      <c r="E250" s="46">
        <v>3183382382</v>
      </c>
      <c r="F250" s="49" t="s">
        <v>124</v>
      </c>
      <c r="G250" s="46" t="s">
        <v>125</v>
      </c>
      <c r="H250" s="41">
        <v>3153888162</v>
      </c>
      <c r="I250" s="50" t="s">
        <v>126</v>
      </c>
      <c r="J250" s="46" t="s">
        <v>127</v>
      </c>
      <c r="K250" s="41">
        <v>3162527657</v>
      </c>
      <c r="L250" s="50" t="s">
        <v>128</v>
      </c>
      <c r="M250" s="42"/>
      <c r="N250" s="42"/>
      <c r="O250" s="42"/>
      <c r="P250" s="41" t="s">
        <v>51</v>
      </c>
      <c r="Q250" s="43"/>
      <c r="R250" s="43"/>
      <c r="S250" s="44"/>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43"/>
      <c r="DK250" s="41">
        <v>1</v>
      </c>
      <c r="DL250" s="41">
        <f t="shared" si="0"/>
        <v>0</v>
      </c>
      <c r="DM250" s="45"/>
      <c r="DN250" s="45">
        <f t="shared" si="493"/>
        <v>0</v>
      </c>
      <c r="DO250" s="45"/>
      <c r="DP250" s="45">
        <f t="shared" si="494"/>
        <v>0</v>
      </c>
      <c r="DQ250" s="45"/>
      <c r="DR250" s="45">
        <f t="shared" si="495"/>
        <v>0</v>
      </c>
      <c r="DS250" s="45"/>
      <c r="DT250" s="45">
        <f t="shared" si="496"/>
        <v>2.336448598130841E-2</v>
      </c>
    </row>
    <row r="251" spans="1:124" ht="15.75" hidden="1" customHeight="1" x14ac:dyDescent="0.25">
      <c r="A251" s="41" t="s">
        <v>47</v>
      </c>
      <c r="B251" s="41" t="s">
        <v>114</v>
      </c>
      <c r="C251" s="41" t="s">
        <v>129</v>
      </c>
      <c r="D251" s="41"/>
      <c r="E251" s="41"/>
      <c r="F251" s="41"/>
      <c r="G251" s="41"/>
      <c r="H251" s="41"/>
      <c r="I251" s="41"/>
      <c r="J251" s="41"/>
      <c r="K251" s="41"/>
      <c r="L251" s="41"/>
      <c r="M251" s="42"/>
      <c r="N251" s="42"/>
      <c r="O251" s="42"/>
      <c r="P251" s="41" t="s">
        <v>50</v>
      </c>
      <c r="Q251" s="43"/>
      <c r="R251" s="43"/>
      <c r="S251" s="44"/>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43"/>
      <c r="DK251" s="41">
        <v>1</v>
      </c>
      <c r="DL251" s="41">
        <f t="shared" si="0"/>
        <v>0</v>
      </c>
      <c r="DM251" s="45">
        <f t="shared" ref="DM251:DM252" si="497">DL251/DK251</f>
        <v>0</v>
      </c>
      <c r="DN251" s="45"/>
      <c r="DO251" s="45">
        <f t="shared" ref="DO251:DO252" si="498">AVERAGE(DM$251:DM$252)</f>
        <v>0</v>
      </c>
      <c r="DP251" s="45"/>
      <c r="DQ251" s="45">
        <f t="shared" ref="DQ251:DQ252" si="499">AVERAGE(DM$219:DM$262)</f>
        <v>0</v>
      </c>
      <c r="DR251" s="45"/>
      <c r="DS251" s="45">
        <f t="shared" ref="DS251:DS252" si="500">AVERAGE(DM$3:DM$435)</f>
        <v>4.5662100456621002E-2</v>
      </c>
      <c r="DT251" s="45"/>
    </row>
    <row r="252" spans="1:124" ht="15.75" hidden="1" customHeight="1" x14ac:dyDescent="0.25">
      <c r="A252" s="41" t="s">
        <v>47</v>
      </c>
      <c r="B252" s="41" t="s">
        <v>114</v>
      </c>
      <c r="C252" s="41" t="s">
        <v>129</v>
      </c>
      <c r="D252" s="41"/>
      <c r="E252" s="41"/>
      <c r="F252" s="41"/>
      <c r="G252" s="41"/>
      <c r="H252" s="41"/>
      <c r="I252" s="41"/>
      <c r="J252" s="41"/>
      <c r="K252" s="41"/>
      <c r="L252" s="41"/>
      <c r="M252" s="42"/>
      <c r="N252" s="42"/>
      <c r="O252" s="42"/>
      <c r="P252" s="41" t="s">
        <v>50</v>
      </c>
      <c r="Q252" s="43"/>
      <c r="R252" s="43"/>
      <c r="S252" s="44"/>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3"/>
      <c r="CK252" s="43"/>
      <c r="CL252" s="43"/>
      <c r="CM252" s="43"/>
      <c r="CN252" s="43"/>
      <c r="CO252" s="43"/>
      <c r="CP252" s="43"/>
      <c r="CQ252" s="43"/>
      <c r="CR252" s="43"/>
      <c r="CS252" s="43"/>
      <c r="CT252" s="43"/>
      <c r="CU252" s="43"/>
      <c r="CV252" s="43"/>
      <c r="CW252" s="43"/>
      <c r="CX252" s="43"/>
      <c r="CY252" s="43"/>
      <c r="CZ252" s="43"/>
      <c r="DA252" s="43"/>
      <c r="DB252" s="43"/>
      <c r="DC252" s="43"/>
      <c r="DD252" s="43"/>
      <c r="DE252" s="43"/>
      <c r="DF252" s="43"/>
      <c r="DG252" s="43"/>
      <c r="DH252" s="43"/>
      <c r="DI252" s="43"/>
      <c r="DJ252" s="43"/>
      <c r="DK252" s="41">
        <v>1</v>
      </c>
      <c r="DL252" s="41">
        <f t="shared" si="0"/>
        <v>0</v>
      </c>
      <c r="DM252" s="45">
        <f t="shared" si="497"/>
        <v>0</v>
      </c>
      <c r="DN252" s="45"/>
      <c r="DO252" s="45">
        <f t="shared" si="498"/>
        <v>0</v>
      </c>
      <c r="DP252" s="45"/>
      <c r="DQ252" s="45">
        <f t="shared" si="499"/>
        <v>0</v>
      </c>
      <c r="DR252" s="45"/>
      <c r="DS252" s="45">
        <f t="shared" si="500"/>
        <v>4.5662100456621002E-2</v>
      </c>
      <c r="DT252" s="45"/>
    </row>
    <row r="253" spans="1:124" ht="15.75" hidden="1" customHeight="1" x14ac:dyDescent="0.25">
      <c r="A253" s="41" t="s">
        <v>47</v>
      </c>
      <c r="B253" s="41" t="s">
        <v>114</v>
      </c>
      <c r="C253" s="41" t="s">
        <v>129</v>
      </c>
      <c r="D253" s="41"/>
      <c r="E253" s="41"/>
      <c r="F253" s="41"/>
      <c r="G253" s="41"/>
      <c r="H253" s="41"/>
      <c r="I253" s="41"/>
      <c r="J253" s="41"/>
      <c r="K253" s="41"/>
      <c r="L253" s="41"/>
      <c r="M253" s="42"/>
      <c r="N253" s="42"/>
      <c r="O253" s="42"/>
      <c r="P253" s="41" t="s">
        <v>51</v>
      </c>
      <c r="Q253" s="43"/>
      <c r="R253" s="43"/>
      <c r="S253" s="44"/>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3"/>
      <c r="CK253" s="43"/>
      <c r="CL253" s="43"/>
      <c r="CM253" s="43"/>
      <c r="CN253" s="43"/>
      <c r="CO253" s="43"/>
      <c r="CP253" s="43"/>
      <c r="CQ253" s="43"/>
      <c r="CR253" s="43"/>
      <c r="CS253" s="43"/>
      <c r="CT253" s="43"/>
      <c r="CU253" s="43"/>
      <c r="CV253" s="43"/>
      <c r="CW253" s="43"/>
      <c r="CX253" s="43"/>
      <c r="CY253" s="43"/>
      <c r="CZ253" s="43"/>
      <c r="DA253" s="43"/>
      <c r="DB253" s="43"/>
      <c r="DC253" s="43"/>
      <c r="DD253" s="43"/>
      <c r="DE253" s="43"/>
      <c r="DF253" s="43"/>
      <c r="DG253" s="43"/>
      <c r="DH253" s="43"/>
      <c r="DI253" s="43"/>
      <c r="DJ253" s="43"/>
      <c r="DK253" s="41">
        <v>1</v>
      </c>
      <c r="DL253" s="41">
        <f t="shared" si="0"/>
        <v>0</v>
      </c>
      <c r="DM253" s="45"/>
      <c r="DN253" s="45">
        <f t="shared" ref="DN253:DN254" si="501">DL253/DK253</f>
        <v>0</v>
      </c>
      <c r="DO253" s="45"/>
      <c r="DP253" s="45">
        <f t="shared" ref="DP253:DP254" si="502">AVERAGE(DN$253:DN$254)</f>
        <v>0</v>
      </c>
      <c r="DQ253" s="45"/>
      <c r="DR253" s="45">
        <f t="shared" ref="DR253:DR254" si="503">AVERAGE(DN$219:DN$262)</f>
        <v>0</v>
      </c>
      <c r="DS253" s="45"/>
      <c r="DT253" s="45">
        <f t="shared" ref="DT253:DT254" si="504">AVERAGE(DN$3:DN$435)</f>
        <v>2.336448598130841E-2</v>
      </c>
    </row>
    <row r="254" spans="1:124" ht="15.75" hidden="1" customHeight="1" x14ac:dyDescent="0.25">
      <c r="A254" s="41" t="s">
        <v>47</v>
      </c>
      <c r="B254" s="41" t="s">
        <v>114</v>
      </c>
      <c r="C254" s="41" t="s">
        <v>129</v>
      </c>
      <c r="D254" s="41"/>
      <c r="E254" s="41"/>
      <c r="F254" s="41"/>
      <c r="G254" s="41"/>
      <c r="H254" s="41"/>
      <c r="I254" s="41"/>
      <c r="J254" s="41"/>
      <c r="K254" s="41"/>
      <c r="L254" s="41"/>
      <c r="M254" s="42"/>
      <c r="N254" s="42"/>
      <c r="O254" s="42"/>
      <c r="P254" s="41" t="s">
        <v>51</v>
      </c>
      <c r="Q254" s="43"/>
      <c r="R254" s="43"/>
      <c r="S254" s="44"/>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3"/>
      <c r="CK254" s="43"/>
      <c r="CL254" s="43"/>
      <c r="CM254" s="43"/>
      <c r="CN254" s="43"/>
      <c r="CO254" s="43"/>
      <c r="CP254" s="43"/>
      <c r="CQ254" s="43"/>
      <c r="CR254" s="43"/>
      <c r="CS254" s="43"/>
      <c r="CT254" s="43"/>
      <c r="CU254" s="43"/>
      <c r="CV254" s="43"/>
      <c r="CW254" s="43"/>
      <c r="CX254" s="43"/>
      <c r="CY254" s="43"/>
      <c r="CZ254" s="43"/>
      <c r="DA254" s="43"/>
      <c r="DB254" s="43"/>
      <c r="DC254" s="43"/>
      <c r="DD254" s="43"/>
      <c r="DE254" s="43"/>
      <c r="DF254" s="43"/>
      <c r="DG254" s="43"/>
      <c r="DH254" s="43"/>
      <c r="DI254" s="43"/>
      <c r="DJ254" s="43"/>
      <c r="DK254" s="41">
        <v>1</v>
      </c>
      <c r="DL254" s="41">
        <f t="shared" si="0"/>
        <v>0</v>
      </c>
      <c r="DM254" s="45"/>
      <c r="DN254" s="45">
        <f t="shared" si="501"/>
        <v>0</v>
      </c>
      <c r="DO254" s="45"/>
      <c r="DP254" s="45">
        <f t="shared" si="502"/>
        <v>0</v>
      </c>
      <c r="DQ254" s="45"/>
      <c r="DR254" s="45">
        <f t="shared" si="503"/>
        <v>0</v>
      </c>
      <c r="DS254" s="45"/>
      <c r="DT254" s="45">
        <f t="shared" si="504"/>
        <v>2.336448598130841E-2</v>
      </c>
    </row>
    <row r="255" spans="1:124" ht="15.75" hidden="1" customHeight="1" x14ac:dyDescent="0.25">
      <c r="A255" s="41" t="s">
        <v>47</v>
      </c>
      <c r="B255" s="41" t="s">
        <v>114</v>
      </c>
      <c r="C255" s="41" t="s">
        <v>130</v>
      </c>
      <c r="D255" s="41"/>
      <c r="E255" s="41"/>
      <c r="F255" s="41"/>
      <c r="G255" s="41"/>
      <c r="H255" s="41"/>
      <c r="I255" s="41"/>
      <c r="J255" s="41"/>
      <c r="K255" s="41"/>
      <c r="L255" s="41"/>
      <c r="M255" s="42"/>
      <c r="N255" s="42"/>
      <c r="O255" s="42"/>
      <c r="P255" s="41" t="s">
        <v>50</v>
      </c>
      <c r="Q255" s="43"/>
      <c r="R255" s="43"/>
      <c r="S255" s="44"/>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c r="CO255" s="43"/>
      <c r="CP255" s="43"/>
      <c r="CQ255" s="43"/>
      <c r="CR255" s="43"/>
      <c r="CS255" s="43"/>
      <c r="CT255" s="43"/>
      <c r="CU255" s="43"/>
      <c r="CV255" s="43"/>
      <c r="CW255" s="43"/>
      <c r="CX255" s="43"/>
      <c r="CY255" s="43"/>
      <c r="CZ255" s="43"/>
      <c r="DA255" s="43"/>
      <c r="DB255" s="43"/>
      <c r="DC255" s="43"/>
      <c r="DD255" s="43"/>
      <c r="DE255" s="43"/>
      <c r="DF255" s="43"/>
      <c r="DG255" s="43"/>
      <c r="DH255" s="43"/>
      <c r="DI255" s="43"/>
      <c r="DJ255" s="43"/>
      <c r="DK255" s="41">
        <v>1</v>
      </c>
      <c r="DL255" s="41">
        <f t="shared" si="0"/>
        <v>0</v>
      </c>
      <c r="DM255" s="45">
        <f t="shared" ref="DM255:DM256" si="505">DL255/DK255</f>
        <v>0</v>
      </c>
      <c r="DN255" s="45"/>
      <c r="DO255" s="45">
        <f t="shared" ref="DO255:DO256" si="506">AVERAGE(DM$255:DM$256)</f>
        <v>0</v>
      </c>
      <c r="DP255" s="45"/>
      <c r="DQ255" s="45">
        <f t="shared" ref="DQ255:DQ256" si="507">AVERAGE(DM$219:DM$262)</f>
        <v>0</v>
      </c>
      <c r="DR255" s="45"/>
      <c r="DS255" s="45">
        <f t="shared" ref="DS255:DS256" si="508">AVERAGE(DM$3:DM$435)</f>
        <v>4.5662100456621002E-2</v>
      </c>
      <c r="DT255" s="45"/>
    </row>
    <row r="256" spans="1:124" ht="15.75" hidden="1" customHeight="1" x14ac:dyDescent="0.25">
      <c r="A256" s="41" t="s">
        <v>47</v>
      </c>
      <c r="B256" s="41" t="s">
        <v>114</v>
      </c>
      <c r="C256" s="41" t="s">
        <v>130</v>
      </c>
      <c r="D256" s="41"/>
      <c r="E256" s="41"/>
      <c r="F256" s="41"/>
      <c r="G256" s="41"/>
      <c r="H256" s="41"/>
      <c r="I256" s="41"/>
      <c r="J256" s="41"/>
      <c r="K256" s="41"/>
      <c r="L256" s="41"/>
      <c r="M256" s="42"/>
      <c r="N256" s="42"/>
      <c r="O256" s="42"/>
      <c r="P256" s="41" t="s">
        <v>50</v>
      </c>
      <c r="Q256" s="43"/>
      <c r="R256" s="43"/>
      <c r="S256" s="44"/>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c r="CO256" s="43"/>
      <c r="CP256" s="43"/>
      <c r="CQ256" s="43"/>
      <c r="CR256" s="43"/>
      <c r="CS256" s="43"/>
      <c r="CT256" s="43"/>
      <c r="CU256" s="43"/>
      <c r="CV256" s="43"/>
      <c r="CW256" s="43"/>
      <c r="CX256" s="43"/>
      <c r="CY256" s="43"/>
      <c r="CZ256" s="43"/>
      <c r="DA256" s="43"/>
      <c r="DB256" s="43"/>
      <c r="DC256" s="43"/>
      <c r="DD256" s="43"/>
      <c r="DE256" s="43"/>
      <c r="DF256" s="43"/>
      <c r="DG256" s="43"/>
      <c r="DH256" s="43"/>
      <c r="DI256" s="43"/>
      <c r="DJ256" s="43"/>
      <c r="DK256" s="41">
        <v>1</v>
      </c>
      <c r="DL256" s="41">
        <f t="shared" si="0"/>
        <v>0</v>
      </c>
      <c r="DM256" s="45">
        <f t="shared" si="505"/>
        <v>0</v>
      </c>
      <c r="DN256" s="45"/>
      <c r="DO256" s="45">
        <f t="shared" si="506"/>
        <v>0</v>
      </c>
      <c r="DP256" s="45"/>
      <c r="DQ256" s="45">
        <f t="shared" si="507"/>
        <v>0</v>
      </c>
      <c r="DR256" s="45"/>
      <c r="DS256" s="45">
        <f t="shared" si="508"/>
        <v>4.5662100456621002E-2</v>
      </c>
      <c r="DT256" s="45"/>
    </row>
    <row r="257" spans="1:124" ht="15.75" hidden="1" customHeight="1" x14ac:dyDescent="0.25">
      <c r="A257" s="41" t="s">
        <v>47</v>
      </c>
      <c r="B257" s="41" t="s">
        <v>114</v>
      </c>
      <c r="C257" s="41" t="s">
        <v>130</v>
      </c>
      <c r="D257" s="41"/>
      <c r="E257" s="41"/>
      <c r="F257" s="41"/>
      <c r="G257" s="41"/>
      <c r="H257" s="41"/>
      <c r="I257" s="41"/>
      <c r="J257" s="41"/>
      <c r="K257" s="41"/>
      <c r="L257" s="41"/>
      <c r="M257" s="42"/>
      <c r="N257" s="42"/>
      <c r="O257" s="42"/>
      <c r="P257" s="41" t="s">
        <v>51</v>
      </c>
      <c r="Q257" s="43"/>
      <c r="R257" s="43"/>
      <c r="S257" s="44"/>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3"/>
      <c r="CK257" s="43"/>
      <c r="CL257" s="43"/>
      <c r="CM257" s="43"/>
      <c r="CN257" s="43"/>
      <c r="CO257" s="43"/>
      <c r="CP257" s="43"/>
      <c r="CQ257" s="43"/>
      <c r="CR257" s="43"/>
      <c r="CS257" s="43"/>
      <c r="CT257" s="43"/>
      <c r="CU257" s="43"/>
      <c r="CV257" s="43"/>
      <c r="CW257" s="43"/>
      <c r="CX257" s="43"/>
      <c r="CY257" s="43"/>
      <c r="CZ257" s="43"/>
      <c r="DA257" s="43"/>
      <c r="DB257" s="43"/>
      <c r="DC257" s="43"/>
      <c r="DD257" s="43"/>
      <c r="DE257" s="43"/>
      <c r="DF257" s="43"/>
      <c r="DG257" s="43"/>
      <c r="DH257" s="43"/>
      <c r="DI257" s="43"/>
      <c r="DJ257" s="43"/>
      <c r="DK257" s="41">
        <v>1</v>
      </c>
      <c r="DL257" s="41">
        <f t="shared" si="0"/>
        <v>0</v>
      </c>
      <c r="DM257" s="45"/>
      <c r="DN257" s="45">
        <f t="shared" ref="DN257:DN258" si="509">DL257/DK257</f>
        <v>0</v>
      </c>
      <c r="DO257" s="45"/>
      <c r="DP257" s="45">
        <f t="shared" ref="DP257:DP258" si="510">AVERAGE(DN$257:DN$258)</f>
        <v>0</v>
      </c>
      <c r="DQ257" s="45"/>
      <c r="DR257" s="45">
        <f t="shared" ref="DR257:DR258" si="511">AVERAGE(DN$219:DN$262)</f>
        <v>0</v>
      </c>
      <c r="DS257" s="45"/>
      <c r="DT257" s="45">
        <f t="shared" ref="DT257:DT258" si="512">AVERAGE(DN$3:DN$435)</f>
        <v>2.336448598130841E-2</v>
      </c>
    </row>
    <row r="258" spans="1:124" ht="15.75" hidden="1" customHeight="1" x14ac:dyDescent="0.25">
      <c r="A258" s="41" t="s">
        <v>47</v>
      </c>
      <c r="B258" s="41" t="s">
        <v>114</v>
      </c>
      <c r="C258" s="41" t="s">
        <v>130</v>
      </c>
      <c r="D258" s="41"/>
      <c r="E258" s="41"/>
      <c r="F258" s="41"/>
      <c r="G258" s="41"/>
      <c r="H258" s="41"/>
      <c r="I258" s="41"/>
      <c r="J258" s="41"/>
      <c r="K258" s="41"/>
      <c r="L258" s="41"/>
      <c r="M258" s="42"/>
      <c r="N258" s="42"/>
      <c r="O258" s="42"/>
      <c r="P258" s="41" t="s">
        <v>51</v>
      </c>
      <c r="Q258" s="43"/>
      <c r="R258" s="43"/>
      <c r="S258" s="44"/>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43"/>
      <c r="DK258" s="41">
        <v>1</v>
      </c>
      <c r="DL258" s="41">
        <f t="shared" ref="DL258:DL435" si="513">COUNTA(S258,AA258,AI258,AQ258,AY258,BG258,BO258,BW258,CE258,CM258,CU258,DC258)</f>
        <v>0</v>
      </c>
      <c r="DM258" s="45"/>
      <c r="DN258" s="45">
        <f t="shared" si="509"/>
        <v>0</v>
      </c>
      <c r="DO258" s="45"/>
      <c r="DP258" s="45">
        <f t="shared" si="510"/>
        <v>0</v>
      </c>
      <c r="DQ258" s="45"/>
      <c r="DR258" s="45">
        <f t="shared" si="511"/>
        <v>0</v>
      </c>
      <c r="DS258" s="45"/>
      <c r="DT258" s="45">
        <f t="shared" si="512"/>
        <v>2.336448598130841E-2</v>
      </c>
    </row>
    <row r="259" spans="1:124" ht="15.75" hidden="1" customHeight="1" x14ac:dyDescent="0.25">
      <c r="A259" s="41" t="s">
        <v>47</v>
      </c>
      <c r="B259" s="41" t="s">
        <v>114</v>
      </c>
      <c r="C259" s="41" t="s">
        <v>131</v>
      </c>
      <c r="D259" s="41"/>
      <c r="E259" s="41"/>
      <c r="F259" s="41"/>
      <c r="G259" s="41"/>
      <c r="H259" s="41"/>
      <c r="I259" s="41"/>
      <c r="J259" s="41"/>
      <c r="K259" s="41"/>
      <c r="L259" s="41"/>
      <c r="M259" s="42"/>
      <c r="N259" s="42"/>
      <c r="O259" s="42"/>
      <c r="P259" s="41" t="s">
        <v>50</v>
      </c>
      <c r="Q259" s="43"/>
      <c r="R259" s="43"/>
      <c r="S259" s="44"/>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43"/>
      <c r="BX259" s="43"/>
      <c r="BY259" s="43"/>
      <c r="BZ259" s="43"/>
      <c r="CA259" s="43"/>
      <c r="CB259" s="43"/>
      <c r="CC259" s="43"/>
      <c r="CD259" s="43"/>
      <c r="CE259" s="43"/>
      <c r="CF259" s="43"/>
      <c r="CG259" s="43"/>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43"/>
      <c r="DK259" s="41">
        <v>1</v>
      </c>
      <c r="DL259" s="41">
        <f t="shared" si="513"/>
        <v>0</v>
      </c>
      <c r="DM259" s="45">
        <f t="shared" ref="DM259:DM260" si="514">DL259/DK259</f>
        <v>0</v>
      </c>
      <c r="DN259" s="45"/>
      <c r="DO259" s="45">
        <f t="shared" ref="DO259:DO260" si="515">AVERAGE(DM$259:DM$260)</f>
        <v>0</v>
      </c>
      <c r="DP259" s="45"/>
      <c r="DQ259" s="45">
        <f t="shared" ref="DQ259:DQ260" si="516">AVERAGE(DM$219:DM$262)</f>
        <v>0</v>
      </c>
      <c r="DR259" s="45"/>
      <c r="DS259" s="45">
        <f t="shared" ref="DS259:DS260" si="517">AVERAGE(DM$3:DM$435)</f>
        <v>4.5662100456621002E-2</v>
      </c>
      <c r="DT259" s="45"/>
    </row>
    <row r="260" spans="1:124" ht="15.75" hidden="1" customHeight="1" x14ac:dyDescent="0.25">
      <c r="A260" s="41" t="s">
        <v>47</v>
      </c>
      <c r="B260" s="41" t="s">
        <v>114</v>
      </c>
      <c r="C260" s="41" t="s">
        <v>131</v>
      </c>
      <c r="D260" s="41"/>
      <c r="E260" s="41"/>
      <c r="F260" s="41"/>
      <c r="G260" s="41"/>
      <c r="H260" s="41"/>
      <c r="I260" s="41"/>
      <c r="J260" s="41"/>
      <c r="K260" s="41"/>
      <c r="L260" s="41"/>
      <c r="M260" s="42"/>
      <c r="N260" s="42"/>
      <c r="O260" s="42"/>
      <c r="P260" s="41" t="s">
        <v>50</v>
      </c>
      <c r="Q260" s="43"/>
      <c r="R260" s="43"/>
      <c r="S260" s="44"/>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43"/>
      <c r="BX260" s="43"/>
      <c r="BY260" s="43"/>
      <c r="BZ260" s="43"/>
      <c r="CA260" s="43"/>
      <c r="CB260" s="43"/>
      <c r="CC260" s="43"/>
      <c r="CD260" s="43"/>
      <c r="CE260" s="43"/>
      <c r="CF260" s="43"/>
      <c r="CG260" s="43"/>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43"/>
      <c r="DK260" s="41">
        <v>1</v>
      </c>
      <c r="DL260" s="41">
        <f t="shared" si="513"/>
        <v>0</v>
      </c>
      <c r="DM260" s="45">
        <f t="shared" si="514"/>
        <v>0</v>
      </c>
      <c r="DN260" s="45"/>
      <c r="DO260" s="45">
        <f t="shared" si="515"/>
        <v>0</v>
      </c>
      <c r="DP260" s="45"/>
      <c r="DQ260" s="45">
        <f t="shared" si="516"/>
        <v>0</v>
      </c>
      <c r="DR260" s="45"/>
      <c r="DS260" s="45">
        <f t="shared" si="517"/>
        <v>4.5662100456621002E-2</v>
      </c>
      <c r="DT260" s="45"/>
    </row>
    <row r="261" spans="1:124" ht="15.75" hidden="1" customHeight="1" x14ac:dyDescent="0.25">
      <c r="A261" s="41" t="s">
        <v>47</v>
      </c>
      <c r="B261" s="41" t="s">
        <v>114</v>
      </c>
      <c r="C261" s="41" t="s">
        <v>131</v>
      </c>
      <c r="D261" s="41"/>
      <c r="E261" s="41"/>
      <c r="F261" s="41"/>
      <c r="G261" s="41"/>
      <c r="H261" s="41"/>
      <c r="I261" s="41"/>
      <c r="J261" s="41"/>
      <c r="K261" s="41"/>
      <c r="L261" s="41"/>
      <c r="M261" s="42"/>
      <c r="N261" s="42"/>
      <c r="O261" s="42"/>
      <c r="P261" s="41" t="s">
        <v>51</v>
      </c>
      <c r="Q261" s="43"/>
      <c r="R261" s="43"/>
      <c r="S261" s="44"/>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43"/>
      <c r="BX261" s="43"/>
      <c r="BY261" s="43"/>
      <c r="BZ261" s="43"/>
      <c r="CA261" s="43"/>
      <c r="CB261" s="43"/>
      <c r="CC261" s="43"/>
      <c r="CD261" s="43"/>
      <c r="CE261" s="43"/>
      <c r="CF261" s="43"/>
      <c r="CG261" s="43"/>
      <c r="CH261" s="43"/>
      <c r="CI261" s="43"/>
      <c r="CJ261" s="43"/>
      <c r="CK261" s="43"/>
      <c r="CL261" s="43"/>
      <c r="CM261" s="43"/>
      <c r="CN261" s="43"/>
      <c r="CO261" s="43"/>
      <c r="CP261" s="43"/>
      <c r="CQ261" s="43"/>
      <c r="CR261" s="43"/>
      <c r="CS261" s="43"/>
      <c r="CT261" s="43"/>
      <c r="CU261" s="43"/>
      <c r="CV261" s="43"/>
      <c r="CW261" s="43"/>
      <c r="CX261" s="43"/>
      <c r="CY261" s="43"/>
      <c r="CZ261" s="43"/>
      <c r="DA261" s="43"/>
      <c r="DB261" s="43"/>
      <c r="DC261" s="43"/>
      <c r="DD261" s="43"/>
      <c r="DE261" s="43"/>
      <c r="DF261" s="43"/>
      <c r="DG261" s="43"/>
      <c r="DH261" s="43"/>
      <c r="DI261" s="43"/>
      <c r="DJ261" s="43"/>
      <c r="DK261" s="41">
        <v>1</v>
      </c>
      <c r="DL261" s="41">
        <f t="shared" si="513"/>
        <v>0</v>
      </c>
      <c r="DM261" s="45"/>
      <c r="DN261" s="45">
        <f t="shared" ref="DN261:DN262" si="518">DL261/DK261</f>
        <v>0</v>
      </c>
      <c r="DO261" s="45"/>
      <c r="DP261" s="45">
        <f t="shared" ref="DP261:DP262" si="519">AVERAGE(DN$261:DN$262)</f>
        <v>0</v>
      </c>
      <c r="DQ261" s="45"/>
      <c r="DR261" s="45">
        <f t="shared" ref="DR261:DR262" si="520">AVERAGE(DN$219:DN$262)</f>
        <v>0</v>
      </c>
      <c r="DS261" s="45"/>
      <c r="DT261" s="45">
        <f t="shared" ref="DT261:DT262" si="521">AVERAGE(DN$3:DN$435)</f>
        <v>2.336448598130841E-2</v>
      </c>
    </row>
    <row r="262" spans="1:124" ht="15.75" hidden="1" customHeight="1" x14ac:dyDescent="0.25">
      <c r="A262" s="41" t="s">
        <v>47</v>
      </c>
      <c r="B262" s="41" t="s">
        <v>114</v>
      </c>
      <c r="C262" s="41" t="s">
        <v>131</v>
      </c>
      <c r="D262" s="41"/>
      <c r="E262" s="41"/>
      <c r="F262" s="41"/>
      <c r="G262" s="41"/>
      <c r="H262" s="41"/>
      <c r="I262" s="41"/>
      <c r="J262" s="41"/>
      <c r="K262" s="41"/>
      <c r="L262" s="41"/>
      <c r="M262" s="42"/>
      <c r="N262" s="42"/>
      <c r="O262" s="42"/>
      <c r="P262" s="41" t="s">
        <v>51</v>
      </c>
      <c r="Q262" s="43"/>
      <c r="R262" s="43"/>
      <c r="S262" s="44"/>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43"/>
      <c r="BX262" s="43"/>
      <c r="BY262" s="43"/>
      <c r="BZ262" s="43"/>
      <c r="CA262" s="43"/>
      <c r="CB262" s="43"/>
      <c r="CC262" s="43"/>
      <c r="CD262" s="43"/>
      <c r="CE262" s="43"/>
      <c r="CF262" s="43"/>
      <c r="CG262" s="43"/>
      <c r="CH262" s="43"/>
      <c r="CI262" s="43"/>
      <c r="CJ262" s="43"/>
      <c r="CK262" s="43"/>
      <c r="CL262" s="43"/>
      <c r="CM262" s="43"/>
      <c r="CN262" s="43"/>
      <c r="CO262" s="43"/>
      <c r="CP262" s="43"/>
      <c r="CQ262" s="43"/>
      <c r="CR262" s="43"/>
      <c r="CS262" s="43"/>
      <c r="CT262" s="43"/>
      <c r="CU262" s="43"/>
      <c r="CV262" s="43"/>
      <c r="CW262" s="43"/>
      <c r="CX262" s="43"/>
      <c r="CY262" s="43"/>
      <c r="CZ262" s="43"/>
      <c r="DA262" s="43"/>
      <c r="DB262" s="43"/>
      <c r="DC262" s="43"/>
      <c r="DD262" s="43"/>
      <c r="DE262" s="43"/>
      <c r="DF262" s="43"/>
      <c r="DG262" s="43"/>
      <c r="DH262" s="43"/>
      <c r="DI262" s="43"/>
      <c r="DJ262" s="43"/>
      <c r="DK262" s="41">
        <v>1</v>
      </c>
      <c r="DL262" s="41">
        <f t="shared" si="513"/>
        <v>0</v>
      </c>
      <c r="DM262" s="45"/>
      <c r="DN262" s="45">
        <f t="shared" si="518"/>
        <v>0</v>
      </c>
      <c r="DO262" s="45"/>
      <c r="DP262" s="45">
        <f t="shared" si="519"/>
        <v>0</v>
      </c>
      <c r="DQ262" s="45"/>
      <c r="DR262" s="45">
        <f t="shared" si="520"/>
        <v>0</v>
      </c>
      <c r="DS262" s="45"/>
      <c r="DT262" s="45">
        <f t="shared" si="521"/>
        <v>2.336448598130841E-2</v>
      </c>
    </row>
    <row r="263" spans="1:124" ht="15.75" hidden="1" customHeight="1" x14ac:dyDescent="0.25">
      <c r="A263" s="51" t="s">
        <v>47</v>
      </c>
      <c r="B263" s="51" t="s">
        <v>132</v>
      </c>
      <c r="C263" s="51" t="s">
        <v>133</v>
      </c>
      <c r="D263" s="51"/>
      <c r="E263" s="51"/>
      <c r="F263" s="51"/>
      <c r="G263" s="51"/>
      <c r="H263" s="51"/>
      <c r="I263" s="51"/>
      <c r="J263" s="51"/>
      <c r="K263" s="51"/>
      <c r="L263" s="51"/>
      <c r="M263" s="52"/>
      <c r="N263" s="52"/>
      <c r="O263" s="52"/>
      <c r="P263" s="51" t="s">
        <v>50</v>
      </c>
      <c r="Q263" s="53"/>
      <c r="R263" s="53"/>
      <c r="S263" s="54"/>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51"/>
      <c r="CN263" s="51"/>
      <c r="CO263" s="51"/>
      <c r="CP263" s="51"/>
      <c r="CQ263" s="51"/>
      <c r="CR263" s="51"/>
      <c r="CS263" s="51"/>
      <c r="CT263" s="51"/>
      <c r="CU263" s="51"/>
      <c r="CV263" s="51"/>
      <c r="CW263" s="51"/>
      <c r="CX263" s="51"/>
      <c r="CY263" s="51"/>
      <c r="CZ263" s="51"/>
      <c r="DA263" s="51"/>
      <c r="DB263" s="51"/>
      <c r="DC263" s="51"/>
      <c r="DD263" s="51"/>
      <c r="DE263" s="51"/>
      <c r="DF263" s="51"/>
      <c r="DG263" s="51"/>
      <c r="DH263" s="51"/>
      <c r="DI263" s="51"/>
      <c r="DJ263" s="51"/>
      <c r="DK263" s="51">
        <v>1</v>
      </c>
      <c r="DL263" s="51">
        <f t="shared" si="513"/>
        <v>0</v>
      </c>
      <c r="DM263" s="55">
        <f t="shared" ref="DM263:DM264" si="522">DL263/DK263</f>
        <v>0</v>
      </c>
      <c r="DN263" s="55"/>
      <c r="DO263" s="55">
        <f t="shared" ref="DO263:DO264" si="523">AVERAGE(DM$263:DM$264)</f>
        <v>0</v>
      </c>
      <c r="DP263" s="55"/>
      <c r="DQ263" s="55">
        <f t="shared" ref="DQ263:DQ264" si="524">AVERAGE(DM$263:DM$294)</f>
        <v>0</v>
      </c>
      <c r="DR263" s="55"/>
      <c r="DS263" s="56">
        <f t="shared" ref="DS263:DS264" si="525">AVERAGE(DM$3:DM$435)</f>
        <v>4.5662100456621002E-2</v>
      </c>
      <c r="DT263" s="56"/>
    </row>
    <row r="264" spans="1:124" ht="15.75" hidden="1" customHeight="1" x14ac:dyDescent="0.25">
      <c r="A264" s="51" t="s">
        <v>47</v>
      </c>
      <c r="B264" s="51" t="s">
        <v>132</v>
      </c>
      <c r="C264" s="51" t="s">
        <v>133</v>
      </c>
      <c r="D264" s="51"/>
      <c r="E264" s="51"/>
      <c r="F264" s="51"/>
      <c r="G264" s="51"/>
      <c r="H264" s="51"/>
      <c r="I264" s="51"/>
      <c r="J264" s="51"/>
      <c r="K264" s="51"/>
      <c r="L264" s="51"/>
      <c r="M264" s="52"/>
      <c r="N264" s="52"/>
      <c r="O264" s="52"/>
      <c r="P264" s="51" t="s">
        <v>50</v>
      </c>
      <c r="Q264" s="53"/>
      <c r="R264" s="53"/>
      <c r="S264" s="54"/>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51"/>
      <c r="CN264" s="51"/>
      <c r="CO264" s="51"/>
      <c r="CP264" s="51"/>
      <c r="CQ264" s="51"/>
      <c r="CR264" s="51"/>
      <c r="CS264" s="51"/>
      <c r="CT264" s="51"/>
      <c r="CU264" s="51"/>
      <c r="CV264" s="51"/>
      <c r="CW264" s="51"/>
      <c r="CX264" s="51"/>
      <c r="CY264" s="51"/>
      <c r="CZ264" s="51"/>
      <c r="DA264" s="51"/>
      <c r="DB264" s="51"/>
      <c r="DC264" s="51"/>
      <c r="DD264" s="51"/>
      <c r="DE264" s="51"/>
      <c r="DF264" s="51"/>
      <c r="DG264" s="51"/>
      <c r="DH264" s="51"/>
      <c r="DI264" s="51"/>
      <c r="DJ264" s="51"/>
      <c r="DK264" s="51">
        <v>1</v>
      </c>
      <c r="DL264" s="51">
        <f t="shared" si="513"/>
        <v>0</v>
      </c>
      <c r="DM264" s="55">
        <f t="shared" si="522"/>
        <v>0</v>
      </c>
      <c r="DN264" s="55"/>
      <c r="DO264" s="55">
        <f t="shared" si="523"/>
        <v>0</v>
      </c>
      <c r="DP264" s="55"/>
      <c r="DQ264" s="55">
        <f t="shared" si="524"/>
        <v>0</v>
      </c>
      <c r="DR264" s="55"/>
      <c r="DS264" s="56">
        <f t="shared" si="525"/>
        <v>4.5662100456621002E-2</v>
      </c>
      <c r="DT264" s="56"/>
    </row>
    <row r="265" spans="1:124" ht="15.75" hidden="1" customHeight="1" x14ac:dyDescent="0.25">
      <c r="A265" s="51" t="s">
        <v>47</v>
      </c>
      <c r="B265" s="51" t="s">
        <v>132</v>
      </c>
      <c r="C265" s="51" t="s">
        <v>133</v>
      </c>
      <c r="D265" s="51"/>
      <c r="E265" s="51"/>
      <c r="F265" s="51"/>
      <c r="G265" s="51"/>
      <c r="H265" s="51"/>
      <c r="I265" s="51"/>
      <c r="J265" s="51"/>
      <c r="K265" s="51"/>
      <c r="L265" s="51"/>
      <c r="M265" s="52"/>
      <c r="N265" s="52"/>
      <c r="O265" s="52"/>
      <c r="P265" s="51" t="s">
        <v>51</v>
      </c>
      <c r="Q265" s="53"/>
      <c r="R265" s="53"/>
      <c r="S265" s="54"/>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c r="BZ265" s="51"/>
      <c r="CA265" s="51"/>
      <c r="CB265" s="51"/>
      <c r="CC265" s="51"/>
      <c r="CD265" s="51"/>
      <c r="CE265" s="51"/>
      <c r="CF265" s="51"/>
      <c r="CG265" s="51"/>
      <c r="CH265" s="51"/>
      <c r="CI265" s="51"/>
      <c r="CJ265" s="51"/>
      <c r="CK265" s="51"/>
      <c r="CL265" s="51"/>
      <c r="CM265" s="51"/>
      <c r="CN265" s="51"/>
      <c r="CO265" s="51"/>
      <c r="CP265" s="51"/>
      <c r="CQ265" s="51"/>
      <c r="CR265" s="51"/>
      <c r="CS265" s="51"/>
      <c r="CT265" s="51"/>
      <c r="CU265" s="51"/>
      <c r="CV265" s="51"/>
      <c r="CW265" s="51"/>
      <c r="CX265" s="51"/>
      <c r="CY265" s="51"/>
      <c r="CZ265" s="51"/>
      <c r="DA265" s="51"/>
      <c r="DB265" s="51"/>
      <c r="DC265" s="51"/>
      <c r="DD265" s="51"/>
      <c r="DE265" s="51"/>
      <c r="DF265" s="51"/>
      <c r="DG265" s="51"/>
      <c r="DH265" s="51"/>
      <c r="DI265" s="51"/>
      <c r="DJ265" s="51"/>
      <c r="DK265" s="51">
        <v>1</v>
      </c>
      <c r="DL265" s="51">
        <f t="shared" si="513"/>
        <v>0</v>
      </c>
      <c r="DM265" s="55"/>
      <c r="DN265" s="55">
        <f t="shared" ref="DN265:DN266" si="526">DL265/DK265</f>
        <v>0</v>
      </c>
      <c r="DO265" s="55"/>
      <c r="DP265" s="55">
        <f t="shared" ref="DP265:DP266" si="527">AVERAGE(DN$265:DN$266)</f>
        <v>0</v>
      </c>
      <c r="DQ265" s="55"/>
      <c r="DR265" s="55">
        <f t="shared" ref="DR265:DR266" si="528">AVERAGE(DN$263:DN$294)</f>
        <v>0</v>
      </c>
      <c r="DS265" s="56"/>
      <c r="DT265" s="56">
        <f t="shared" ref="DT265:DT266" si="529">AVERAGE(DN$3:DN$435)</f>
        <v>2.336448598130841E-2</v>
      </c>
    </row>
    <row r="266" spans="1:124" ht="15.75" hidden="1" customHeight="1" x14ac:dyDescent="0.25">
      <c r="A266" s="51" t="s">
        <v>47</v>
      </c>
      <c r="B266" s="51" t="s">
        <v>132</v>
      </c>
      <c r="C266" s="51" t="s">
        <v>133</v>
      </c>
      <c r="D266" s="51"/>
      <c r="E266" s="51"/>
      <c r="F266" s="51"/>
      <c r="G266" s="51"/>
      <c r="H266" s="51"/>
      <c r="I266" s="51"/>
      <c r="J266" s="51"/>
      <c r="K266" s="51"/>
      <c r="L266" s="51"/>
      <c r="M266" s="52"/>
      <c r="N266" s="52"/>
      <c r="O266" s="52"/>
      <c r="P266" s="51" t="s">
        <v>51</v>
      </c>
      <c r="Q266" s="53"/>
      <c r="R266" s="53"/>
      <c r="S266" s="54"/>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c r="BZ266" s="51"/>
      <c r="CA266" s="51"/>
      <c r="CB266" s="51"/>
      <c r="CC266" s="51"/>
      <c r="CD266" s="51"/>
      <c r="CE266" s="51"/>
      <c r="CF266" s="51"/>
      <c r="CG266" s="51"/>
      <c r="CH266" s="51"/>
      <c r="CI266" s="51"/>
      <c r="CJ266" s="51"/>
      <c r="CK266" s="51"/>
      <c r="CL266" s="51"/>
      <c r="CM266" s="51"/>
      <c r="CN266" s="51"/>
      <c r="CO266" s="51"/>
      <c r="CP266" s="51"/>
      <c r="CQ266" s="51"/>
      <c r="CR266" s="51"/>
      <c r="CS266" s="51"/>
      <c r="CT266" s="51"/>
      <c r="CU266" s="51"/>
      <c r="CV266" s="51"/>
      <c r="CW266" s="51"/>
      <c r="CX266" s="51"/>
      <c r="CY266" s="51"/>
      <c r="CZ266" s="51"/>
      <c r="DA266" s="51"/>
      <c r="DB266" s="51"/>
      <c r="DC266" s="51"/>
      <c r="DD266" s="51"/>
      <c r="DE266" s="51"/>
      <c r="DF266" s="51"/>
      <c r="DG266" s="51"/>
      <c r="DH266" s="51"/>
      <c r="DI266" s="51"/>
      <c r="DJ266" s="51"/>
      <c r="DK266" s="51">
        <v>1</v>
      </c>
      <c r="DL266" s="51">
        <f t="shared" si="513"/>
        <v>0</v>
      </c>
      <c r="DM266" s="55"/>
      <c r="DN266" s="55">
        <f t="shared" si="526"/>
        <v>0</v>
      </c>
      <c r="DO266" s="55"/>
      <c r="DP266" s="55">
        <f t="shared" si="527"/>
        <v>0</v>
      </c>
      <c r="DQ266" s="55"/>
      <c r="DR266" s="55">
        <f t="shared" si="528"/>
        <v>0</v>
      </c>
      <c r="DS266" s="56"/>
      <c r="DT266" s="56">
        <f t="shared" si="529"/>
        <v>2.336448598130841E-2</v>
      </c>
    </row>
    <row r="267" spans="1:124" ht="15.75" hidden="1" customHeight="1" x14ac:dyDescent="0.25">
      <c r="A267" s="51" t="s">
        <v>47</v>
      </c>
      <c r="B267" s="51" t="s">
        <v>132</v>
      </c>
      <c r="C267" s="51" t="s">
        <v>134</v>
      </c>
      <c r="D267" s="51"/>
      <c r="E267" s="51"/>
      <c r="F267" s="51"/>
      <c r="G267" s="51"/>
      <c r="H267" s="51"/>
      <c r="I267" s="51"/>
      <c r="J267" s="51"/>
      <c r="K267" s="51"/>
      <c r="L267" s="51"/>
      <c r="M267" s="52"/>
      <c r="N267" s="52"/>
      <c r="O267" s="52"/>
      <c r="P267" s="51" t="s">
        <v>50</v>
      </c>
      <c r="Q267" s="53"/>
      <c r="R267" s="53"/>
      <c r="S267" s="54"/>
      <c r="T267" s="51"/>
      <c r="U267" s="51"/>
      <c r="V267" s="51"/>
      <c r="W267" s="51"/>
      <c r="X267" s="51"/>
      <c r="Y267" s="51"/>
      <c r="Z267" s="51"/>
      <c r="AA267" s="51"/>
      <c r="AB267" s="51"/>
      <c r="AC267" s="51"/>
      <c r="AD267" s="51"/>
      <c r="AE267" s="51"/>
      <c r="AF267" s="51"/>
      <c r="AG267" s="51"/>
      <c r="AH267" s="51"/>
      <c r="AI267" s="51"/>
      <c r="AJ267" s="51"/>
      <c r="AK267" s="51"/>
      <c r="AL267" s="51"/>
      <c r="AM267" s="51"/>
      <c r="AN267" s="51"/>
      <c r="AO267" s="51"/>
      <c r="AP267" s="51"/>
      <c r="AQ267" s="51"/>
      <c r="AR267" s="51"/>
      <c r="AS267" s="51"/>
      <c r="AT267" s="51"/>
      <c r="AU267" s="51"/>
      <c r="AV267" s="51"/>
      <c r="AW267" s="51"/>
      <c r="AX267" s="51"/>
      <c r="AY267" s="51"/>
      <c r="AZ267" s="51"/>
      <c r="BA267" s="51"/>
      <c r="BB267" s="51"/>
      <c r="BC267" s="51"/>
      <c r="BD267" s="51"/>
      <c r="BE267" s="51"/>
      <c r="BF267" s="51"/>
      <c r="BG267" s="51"/>
      <c r="BH267" s="51"/>
      <c r="BI267" s="51"/>
      <c r="BJ267" s="51"/>
      <c r="BK267" s="51"/>
      <c r="BL267" s="51"/>
      <c r="BM267" s="51"/>
      <c r="BN267" s="51"/>
      <c r="BO267" s="51"/>
      <c r="BP267" s="51"/>
      <c r="BQ267" s="51"/>
      <c r="BR267" s="51"/>
      <c r="BS267" s="51"/>
      <c r="BT267" s="51"/>
      <c r="BU267" s="51"/>
      <c r="BV267" s="51"/>
      <c r="BW267" s="51"/>
      <c r="BX267" s="51"/>
      <c r="BY267" s="51"/>
      <c r="BZ267" s="51"/>
      <c r="CA267" s="51"/>
      <c r="CB267" s="51"/>
      <c r="CC267" s="51"/>
      <c r="CD267" s="51"/>
      <c r="CE267" s="51"/>
      <c r="CF267" s="51"/>
      <c r="CG267" s="51"/>
      <c r="CH267" s="51"/>
      <c r="CI267" s="51"/>
      <c r="CJ267" s="51"/>
      <c r="CK267" s="51"/>
      <c r="CL267" s="51"/>
      <c r="CM267" s="51"/>
      <c r="CN267" s="51"/>
      <c r="CO267" s="51"/>
      <c r="CP267" s="51"/>
      <c r="CQ267" s="51"/>
      <c r="CR267" s="51"/>
      <c r="CS267" s="51"/>
      <c r="CT267" s="51"/>
      <c r="CU267" s="51"/>
      <c r="CV267" s="51"/>
      <c r="CW267" s="51"/>
      <c r="CX267" s="51"/>
      <c r="CY267" s="51"/>
      <c r="CZ267" s="51"/>
      <c r="DA267" s="51"/>
      <c r="DB267" s="51"/>
      <c r="DC267" s="51"/>
      <c r="DD267" s="51"/>
      <c r="DE267" s="51"/>
      <c r="DF267" s="51"/>
      <c r="DG267" s="51"/>
      <c r="DH267" s="51"/>
      <c r="DI267" s="51"/>
      <c r="DJ267" s="51"/>
      <c r="DK267" s="51">
        <v>1</v>
      </c>
      <c r="DL267" s="51">
        <f t="shared" si="513"/>
        <v>0</v>
      </c>
      <c r="DM267" s="55">
        <f t="shared" ref="DM267:DM268" si="530">DL267/DK267</f>
        <v>0</v>
      </c>
      <c r="DN267" s="55"/>
      <c r="DO267" s="55">
        <f t="shared" ref="DO267:DO268" si="531">AVERAGE(DM$267:DM$268)</f>
        <v>0</v>
      </c>
      <c r="DP267" s="55"/>
      <c r="DQ267" s="55">
        <f t="shared" ref="DQ267:DQ268" si="532">AVERAGE(DM$263:DM$294)</f>
        <v>0</v>
      </c>
      <c r="DR267" s="55"/>
      <c r="DS267" s="56">
        <f t="shared" ref="DS267:DS268" si="533">AVERAGE(DM$3:DM$435)</f>
        <v>4.5662100456621002E-2</v>
      </c>
      <c r="DT267" s="56"/>
    </row>
    <row r="268" spans="1:124" ht="15.75" hidden="1" customHeight="1" x14ac:dyDescent="0.25">
      <c r="A268" s="51" t="s">
        <v>47</v>
      </c>
      <c r="B268" s="51" t="s">
        <v>132</v>
      </c>
      <c r="C268" s="51" t="s">
        <v>134</v>
      </c>
      <c r="D268" s="51"/>
      <c r="E268" s="51"/>
      <c r="F268" s="51"/>
      <c r="G268" s="51"/>
      <c r="H268" s="51"/>
      <c r="I268" s="51"/>
      <c r="J268" s="51"/>
      <c r="K268" s="51"/>
      <c r="L268" s="51"/>
      <c r="M268" s="52"/>
      <c r="N268" s="52"/>
      <c r="O268" s="52"/>
      <c r="P268" s="51" t="s">
        <v>50</v>
      </c>
      <c r="Q268" s="53"/>
      <c r="R268" s="53"/>
      <c r="S268" s="54"/>
      <c r="T268" s="51"/>
      <c r="U268" s="51"/>
      <c r="V268" s="51"/>
      <c r="W268" s="51"/>
      <c r="X268" s="51"/>
      <c r="Y268" s="51"/>
      <c r="Z268" s="51"/>
      <c r="AA268" s="51"/>
      <c r="AB268" s="51"/>
      <c r="AC268" s="51"/>
      <c r="AD268" s="51"/>
      <c r="AE268" s="51"/>
      <c r="AF268" s="51"/>
      <c r="AG268" s="51"/>
      <c r="AH268" s="51"/>
      <c r="AI268" s="51"/>
      <c r="AJ268" s="51"/>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c r="BZ268" s="51"/>
      <c r="CA268" s="51"/>
      <c r="CB268" s="51"/>
      <c r="CC268" s="51"/>
      <c r="CD268" s="51"/>
      <c r="CE268" s="51"/>
      <c r="CF268" s="51"/>
      <c r="CG268" s="51"/>
      <c r="CH268" s="51"/>
      <c r="CI268" s="51"/>
      <c r="CJ268" s="51"/>
      <c r="CK268" s="51"/>
      <c r="CL268" s="51"/>
      <c r="CM268" s="51"/>
      <c r="CN268" s="51"/>
      <c r="CO268" s="51"/>
      <c r="CP268" s="51"/>
      <c r="CQ268" s="51"/>
      <c r="CR268" s="51"/>
      <c r="CS268" s="51"/>
      <c r="CT268" s="51"/>
      <c r="CU268" s="51"/>
      <c r="CV268" s="51"/>
      <c r="CW268" s="51"/>
      <c r="CX268" s="51"/>
      <c r="CY268" s="51"/>
      <c r="CZ268" s="51"/>
      <c r="DA268" s="51"/>
      <c r="DB268" s="51"/>
      <c r="DC268" s="51"/>
      <c r="DD268" s="51"/>
      <c r="DE268" s="51"/>
      <c r="DF268" s="51"/>
      <c r="DG268" s="51"/>
      <c r="DH268" s="51"/>
      <c r="DI268" s="51"/>
      <c r="DJ268" s="51"/>
      <c r="DK268" s="51">
        <v>1</v>
      </c>
      <c r="DL268" s="51">
        <f t="shared" si="513"/>
        <v>0</v>
      </c>
      <c r="DM268" s="55">
        <f t="shared" si="530"/>
        <v>0</v>
      </c>
      <c r="DN268" s="55"/>
      <c r="DO268" s="55">
        <f t="shared" si="531"/>
        <v>0</v>
      </c>
      <c r="DP268" s="55"/>
      <c r="DQ268" s="55">
        <f t="shared" si="532"/>
        <v>0</v>
      </c>
      <c r="DR268" s="55"/>
      <c r="DS268" s="56">
        <f t="shared" si="533"/>
        <v>4.5662100456621002E-2</v>
      </c>
      <c r="DT268" s="56"/>
    </row>
    <row r="269" spans="1:124" ht="15.75" hidden="1" customHeight="1" x14ac:dyDescent="0.25">
      <c r="A269" s="51" t="s">
        <v>47</v>
      </c>
      <c r="B269" s="51" t="s">
        <v>132</v>
      </c>
      <c r="C269" s="51" t="s">
        <v>134</v>
      </c>
      <c r="D269" s="51"/>
      <c r="E269" s="51"/>
      <c r="F269" s="51"/>
      <c r="G269" s="51"/>
      <c r="H269" s="51"/>
      <c r="I269" s="51"/>
      <c r="J269" s="51"/>
      <c r="K269" s="51"/>
      <c r="L269" s="51"/>
      <c r="M269" s="52"/>
      <c r="N269" s="52"/>
      <c r="O269" s="52"/>
      <c r="P269" s="51" t="s">
        <v>51</v>
      </c>
      <c r="Q269" s="53"/>
      <c r="R269" s="53"/>
      <c r="S269" s="54"/>
      <c r="T269" s="51"/>
      <c r="U269" s="51"/>
      <c r="V269" s="51"/>
      <c r="W269" s="51"/>
      <c r="X269" s="51"/>
      <c r="Y269" s="51"/>
      <c r="Z269" s="51"/>
      <c r="AA269" s="51"/>
      <c r="AB269" s="51"/>
      <c r="AC269" s="51"/>
      <c r="AD269" s="51"/>
      <c r="AE269" s="51"/>
      <c r="AF269" s="51"/>
      <c r="AG269" s="51"/>
      <c r="AH269" s="51"/>
      <c r="AI269" s="51"/>
      <c r="AJ269" s="51"/>
      <c r="AK269" s="51"/>
      <c r="AL269" s="51"/>
      <c r="AM269" s="51"/>
      <c r="AN269" s="51"/>
      <c r="AO269" s="51"/>
      <c r="AP269" s="51"/>
      <c r="AQ269" s="51"/>
      <c r="AR269" s="51"/>
      <c r="AS269" s="51"/>
      <c r="AT269" s="51"/>
      <c r="AU269" s="51"/>
      <c r="AV269" s="51"/>
      <c r="AW269" s="51"/>
      <c r="AX269" s="51"/>
      <c r="AY269" s="51"/>
      <c r="AZ269" s="51"/>
      <c r="BA269" s="51"/>
      <c r="BB269" s="51"/>
      <c r="BC269" s="51"/>
      <c r="BD269" s="51"/>
      <c r="BE269" s="51"/>
      <c r="BF269" s="51"/>
      <c r="BG269" s="51"/>
      <c r="BH269" s="51"/>
      <c r="BI269" s="51"/>
      <c r="BJ269" s="51"/>
      <c r="BK269" s="51"/>
      <c r="BL269" s="51"/>
      <c r="BM269" s="51"/>
      <c r="BN269" s="51"/>
      <c r="BO269" s="51"/>
      <c r="BP269" s="51"/>
      <c r="BQ269" s="51"/>
      <c r="BR269" s="51"/>
      <c r="BS269" s="51"/>
      <c r="BT269" s="51"/>
      <c r="BU269" s="51"/>
      <c r="BV269" s="51"/>
      <c r="BW269" s="51"/>
      <c r="BX269" s="51"/>
      <c r="BY269" s="51"/>
      <c r="BZ269" s="51"/>
      <c r="CA269" s="51"/>
      <c r="CB269" s="51"/>
      <c r="CC269" s="51"/>
      <c r="CD269" s="51"/>
      <c r="CE269" s="51"/>
      <c r="CF269" s="51"/>
      <c r="CG269" s="51"/>
      <c r="CH269" s="51"/>
      <c r="CI269" s="51"/>
      <c r="CJ269" s="51"/>
      <c r="CK269" s="51"/>
      <c r="CL269" s="51"/>
      <c r="CM269" s="51"/>
      <c r="CN269" s="51"/>
      <c r="CO269" s="51"/>
      <c r="CP269" s="51"/>
      <c r="CQ269" s="51"/>
      <c r="CR269" s="51"/>
      <c r="CS269" s="51"/>
      <c r="CT269" s="51"/>
      <c r="CU269" s="51"/>
      <c r="CV269" s="51"/>
      <c r="CW269" s="51"/>
      <c r="CX269" s="51"/>
      <c r="CY269" s="51"/>
      <c r="CZ269" s="51"/>
      <c r="DA269" s="51"/>
      <c r="DB269" s="51"/>
      <c r="DC269" s="51"/>
      <c r="DD269" s="51"/>
      <c r="DE269" s="51"/>
      <c r="DF269" s="51"/>
      <c r="DG269" s="51"/>
      <c r="DH269" s="51"/>
      <c r="DI269" s="51"/>
      <c r="DJ269" s="51"/>
      <c r="DK269" s="51">
        <v>1</v>
      </c>
      <c r="DL269" s="51">
        <f t="shared" si="513"/>
        <v>0</v>
      </c>
      <c r="DM269" s="55"/>
      <c r="DN269" s="55">
        <f t="shared" ref="DN269:DN270" si="534">DL269/DK269</f>
        <v>0</v>
      </c>
      <c r="DO269" s="55"/>
      <c r="DP269" s="55">
        <f t="shared" ref="DP269:DP270" si="535">AVERAGE(DN$269:DN$270)</f>
        <v>0</v>
      </c>
      <c r="DQ269" s="55"/>
      <c r="DR269" s="55">
        <f t="shared" ref="DR269:DR270" si="536">AVERAGE(DN$263:DN$294)</f>
        <v>0</v>
      </c>
      <c r="DS269" s="56"/>
      <c r="DT269" s="56">
        <f t="shared" ref="DT269:DT270" si="537">AVERAGE(DN$3:DN$435)</f>
        <v>2.336448598130841E-2</v>
      </c>
    </row>
    <row r="270" spans="1:124" ht="15.75" hidden="1" customHeight="1" x14ac:dyDescent="0.25">
      <c r="A270" s="51" t="s">
        <v>47</v>
      </c>
      <c r="B270" s="51" t="s">
        <v>132</v>
      </c>
      <c r="C270" s="51" t="s">
        <v>134</v>
      </c>
      <c r="D270" s="51"/>
      <c r="E270" s="51"/>
      <c r="F270" s="51"/>
      <c r="G270" s="51"/>
      <c r="H270" s="51"/>
      <c r="I270" s="51"/>
      <c r="J270" s="51"/>
      <c r="K270" s="51"/>
      <c r="L270" s="51"/>
      <c r="M270" s="52"/>
      <c r="N270" s="52"/>
      <c r="O270" s="52"/>
      <c r="P270" s="51" t="s">
        <v>51</v>
      </c>
      <c r="Q270" s="53"/>
      <c r="R270" s="53"/>
      <c r="S270" s="54"/>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c r="BZ270" s="51"/>
      <c r="CA270" s="51"/>
      <c r="CB270" s="51"/>
      <c r="CC270" s="51"/>
      <c r="CD270" s="51"/>
      <c r="CE270" s="51"/>
      <c r="CF270" s="51"/>
      <c r="CG270" s="51"/>
      <c r="CH270" s="51"/>
      <c r="CI270" s="51"/>
      <c r="CJ270" s="51"/>
      <c r="CK270" s="51"/>
      <c r="CL270" s="51"/>
      <c r="CM270" s="51"/>
      <c r="CN270" s="51"/>
      <c r="CO270" s="51"/>
      <c r="CP270" s="51"/>
      <c r="CQ270" s="51"/>
      <c r="CR270" s="51"/>
      <c r="CS270" s="51"/>
      <c r="CT270" s="51"/>
      <c r="CU270" s="51"/>
      <c r="CV270" s="51"/>
      <c r="CW270" s="51"/>
      <c r="CX270" s="51"/>
      <c r="CY270" s="51"/>
      <c r="CZ270" s="51"/>
      <c r="DA270" s="51"/>
      <c r="DB270" s="51"/>
      <c r="DC270" s="51"/>
      <c r="DD270" s="51"/>
      <c r="DE270" s="51"/>
      <c r="DF270" s="51"/>
      <c r="DG270" s="51"/>
      <c r="DH270" s="51"/>
      <c r="DI270" s="51"/>
      <c r="DJ270" s="51"/>
      <c r="DK270" s="51">
        <v>1</v>
      </c>
      <c r="DL270" s="51">
        <f t="shared" si="513"/>
        <v>0</v>
      </c>
      <c r="DM270" s="55"/>
      <c r="DN270" s="55">
        <f t="shared" si="534"/>
        <v>0</v>
      </c>
      <c r="DO270" s="55"/>
      <c r="DP270" s="55">
        <f t="shared" si="535"/>
        <v>0</v>
      </c>
      <c r="DQ270" s="55"/>
      <c r="DR270" s="55">
        <f t="shared" si="536"/>
        <v>0</v>
      </c>
      <c r="DS270" s="56"/>
      <c r="DT270" s="56">
        <f t="shared" si="537"/>
        <v>2.336448598130841E-2</v>
      </c>
    </row>
    <row r="271" spans="1:124" ht="15.75" hidden="1" customHeight="1" x14ac:dyDescent="0.25">
      <c r="A271" s="51" t="s">
        <v>47</v>
      </c>
      <c r="B271" s="51" t="s">
        <v>132</v>
      </c>
      <c r="C271" s="51" t="s">
        <v>135</v>
      </c>
      <c r="D271" s="51"/>
      <c r="E271" s="51"/>
      <c r="F271" s="51"/>
      <c r="G271" s="51"/>
      <c r="H271" s="51"/>
      <c r="I271" s="51"/>
      <c r="J271" s="51"/>
      <c r="K271" s="51"/>
      <c r="L271" s="51"/>
      <c r="M271" s="52"/>
      <c r="N271" s="52"/>
      <c r="O271" s="52"/>
      <c r="P271" s="51" t="s">
        <v>50</v>
      </c>
      <c r="Q271" s="53"/>
      <c r="R271" s="53"/>
      <c r="S271" s="54"/>
      <c r="T271" s="51"/>
      <c r="U271" s="51"/>
      <c r="V271" s="51"/>
      <c r="W271" s="51"/>
      <c r="X271" s="51"/>
      <c r="Y271" s="51"/>
      <c r="Z271" s="51"/>
      <c r="AA271" s="51"/>
      <c r="AB271" s="51"/>
      <c r="AC271" s="51"/>
      <c r="AD271" s="51"/>
      <c r="AE271" s="51"/>
      <c r="AF271" s="51"/>
      <c r="AG271" s="51"/>
      <c r="AH271" s="51"/>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51"/>
      <c r="BL271" s="51"/>
      <c r="BM271" s="51"/>
      <c r="BN271" s="51"/>
      <c r="BO271" s="51"/>
      <c r="BP271" s="51"/>
      <c r="BQ271" s="51"/>
      <c r="BR271" s="51"/>
      <c r="BS271" s="51"/>
      <c r="BT271" s="51"/>
      <c r="BU271" s="51"/>
      <c r="BV271" s="51"/>
      <c r="BW271" s="51"/>
      <c r="BX271" s="51"/>
      <c r="BY271" s="51"/>
      <c r="BZ271" s="51"/>
      <c r="CA271" s="51"/>
      <c r="CB271" s="51"/>
      <c r="CC271" s="51"/>
      <c r="CD271" s="51"/>
      <c r="CE271" s="51"/>
      <c r="CF271" s="51"/>
      <c r="CG271" s="51"/>
      <c r="CH271" s="51"/>
      <c r="CI271" s="51"/>
      <c r="CJ271" s="51"/>
      <c r="CK271" s="51"/>
      <c r="CL271" s="51"/>
      <c r="CM271" s="51"/>
      <c r="CN271" s="51"/>
      <c r="CO271" s="51"/>
      <c r="CP271" s="51"/>
      <c r="CQ271" s="51"/>
      <c r="CR271" s="51"/>
      <c r="CS271" s="51"/>
      <c r="CT271" s="51"/>
      <c r="CU271" s="51"/>
      <c r="CV271" s="51"/>
      <c r="CW271" s="51"/>
      <c r="CX271" s="51"/>
      <c r="CY271" s="51"/>
      <c r="CZ271" s="51"/>
      <c r="DA271" s="51"/>
      <c r="DB271" s="51"/>
      <c r="DC271" s="51"/>
      <c r="DD271" s="51"/>
      <c r="DE271" s="51"/>
      <c r="DF271" s="51"/>
      <c r="DG271" s="51"/>
      <c r="DH271" s="51"/>
      <c r="DI271" s="51"/>
      <c r="DJ271" s="51"/>
      <c r="DK271" s="51">
        <v>1</v>
      </c>
      <c r="DL271" s="51">
        <f t="shared" si="513"/>
        <v>0</v>
      </c>
      <c r="DM271" s="55">
        <f t="shared" ref="DM271:DM272" si="538">DL271/DK271</f>
        <v>0</v>
      </c>
      <c r="DN271" s="55"/>
      <c r="DO271" s="55">
        <f t="shared" ref="DO271:DO272" si="539">AVERAGE(DM$271:DM$272)</f>
        <v>0</v>
      </c>
      <c r="DP271" s="55"/>
      <c r="DQ271" s="55">
        <f t="shared" ref="DQ271:DQ272" si="540">AVERAGE(DM$263:DM$294)</f>
        <v>0</v>
      </c>
      <c r="DR271" s="55"/>
      <c r="DS271" s="56">
        <f t="shared" ref="DS271:DS272" si="541">AVERAGE(DM$3:DM$435)</f>
        <v>4.5662100456621002E-2</v>
      </c>
      <c r="DT271" s="56"/>
    </row>
    <row r="272" spans="1:124" ht="15.75" hidden="1" customHeight="1" x14ac:dyDescent="0.25">
      <c r="A272" s="51" t="s">
        <v>47</v>
      </c>
      <c r="B272" s="51" t="s">
        <v>132</v>
      </c>
      <c r="C272" s="51" t="s">
        <v>135</v>
      </c>
      <c r="D272" s="51"/>
      <c r="E272" s="51"/>
      <c r="F272" s="51"/>
      <c r="G272" s="51"/>
      <c r="H272" s="51"/>
      <c r="I272" s="51"/>
      <c r="J272" s="51"/>
      <c r="K272" s="51"/>
      <c r="L272" s="51"/>
      <c r="M272" s="52"/>
      <c r="N272" s="52"/>
      <c r="O272" s="52"/>
      <c r="P272" s="51" t="s">
        <v>50</v>
      </c>
      <c r="Q272" s="53"/>
      <c r="R272" s="53"/>
      <c r="S272" s="54"/>
      <c r="T272" s="51"/>
      <c r="U272" s="51"/>
      <c r="V272" s="51"/>
      <c r="W272" s="51"/>
      <c r="X272" s="51"/>
      <c r="Y272" s="51"/>
      <c r="Z272" s="51"/>
      <c r="AA272" s="51"/>
      <c r="AB272" s="51"/>
      <c r="AC272" s="51"/>
      <c r="AD272" s="51"/>
      <c r="AE272" s="51"/>
      <c r="AF272" s="51"/>
      <c r="AG272" s="51"/>
      <c r="AH272" s="51"/>
      <c r="AI272" s="51"/>
      <c r="AJ272" s="51"/>
      <c r="AK272" s="51"/>
      <c r="AL272" s="51"/>
      <c r="AM272" s="51"/>
      <c r="AN272" s="51"/>
      <c r="AO272" s="51"/>
      <c r="AP272" s="51"/>
      <c r="AQ272" s="51"/>
      <c r="AR272" s="51"/>
      <c r="AS272" s="51"/>
      <c r="AT272" s="51"/>
      <c r="AU272" s="51"/>
      <c r="AV272" s="51"/>
      <c r="AW272" s="51"/>
      <c r="AX272" s="51"/>
      <c r="AY272" s="51"/>
      <c r="AZ272" s="51"/>
      <c r="BA272" s="51"/>
      <c r="BB272" s="51"/>
      <c r="BC272" s="51"/>
      <c r="BD272" s="51"/>
      <c r="BE272" s="51"/>
      <c r="BF272" s="51"/>
      <c r="BG272" s="51"/>
      <c r="BH272" s="51"/>
      <c r="BI272" s="51"/>
      <c r="BJ272" s="51"/>
      <c r="BK272" s="51"/>
      <c r="BL272" s="51"/>
      <c r="BM272" s="51"/>
      <c r="BN272" s="51"/>
      <c r="BO272" s="51"/>
      <c r="BP272" s="51"/>
      <c r="BQ272" s="51"/>
      <c r="BR272" s="51"/>
      <c r="BS272" s="51"/>
      <c r="BT272" s="51"/>
      <c r="BU272" s="51"/>
      <c r="BV272" s="51"/>
      <c r="BW272" s="51"/>
      <c r="BX272" s="51"/>
      <c r="BY272" s="51"/>
      <c r="BZ272" s="51"/>
      <c r="CA272" s="51"/>
      <c r="CB272" s="51"/>
      <c r="CC272" s="51"/>
      <c r="CD272" s="51"/>
      <c r="CE272" s="51"/>
      <c r="CF272" s="51"/>
      <c r="CG272" s="51"/>
      <c r="CH272" s="51"/>
      <c r="CI272" s="51"/>
      <c r="CJ272" s="51"/>
      <c r="CK272" s="51"/>
      <c r="CL272" s="51"/>
      <c r="CM272" s="51"/>
      <c r="CN272" s="51"/>
      <c r="CO272" s="51"/>
      <c r="CP272" s="51"/>
      <c r="CQ272" s="51"/>
      <c r="CR272" s="51"/>
      <c r="CS272" s="51"/>
      <c r="CT272" s="51"/>
      <c r="CU272" s="51"/>
      <c r="CV272" s="51"/>
      <c r="CW272" s="51"/>
      <c r="CX272" s="51"/>
      <c r="CY272" s="51"/>
      <c r="CZ272" s="51"/>
      <c r="DA272" s="51"/>
      <c r="DB272" s="51"/>
      <c r="DC272" s="51"/>
      <c r="DD272" s="51"/>
      <c r="DE272" s="51"/>
      <c r="DF272" s="51"/>
      <c r="DG272" s="51"/>
      <c r="DH272" s="51"/>
      <c r="DI272" s="51"/>
      <c r="DJ272" s="51"/>
      <c r="DK272" s="51">
        <v>1</v>
      </c>
      <c r="DL272" s="51">
        <f t="shared" si="513"/>
        <v>0</v>
      </c>
      <c r="DM272" s="55">
        <f t="shared" si="538"/>
        <v>0</v>
      </c>
      <c r="DN272" s="55"/>
      <c r="DO272" s="55">
        <f t="shared" si="539"/>
        <v>0</v>
      </c>
      <c r="DP272" s="55"/>
      <c r="DQ272" s="55">
        <f t="shared" si="540"/>
        <v>0</v>
      </c>
      <c r="DR272" s="55"/>
      <c r="DS272" s="56">
        <f t="shared" si="541"/>
        <v>4.5662100456621002E-2</v>
      </c>
      <c r="DT272" s="56"/>
    </row>
    <row r="273" spans="1:124" ht="15.75" hidden="1" customHeight="1" x14ac:dyDescent="0.25">
      <c r="A273" s="51" t="s">
        <v>47</v>
      </c>
      <c r="B273" s="51" t="s">
        <v>132</v>
      </c>
      <c r="C273" s="51" t="s">
        <v>135</v>
      </c>
      <c r="D273" s="51"/>
      <c r="E273" s="51"/>
      <c r="F273" s="51"/>
      <c r="G273" s="51"/>
      <c r="H273" s="51"/>
      <c r="I273" s="51"/>
      <c r="J273" s="51"/>
      <c r="K273" s="51"/>
      <c r="L273" s="51"/>
      <c r="M273" s="52"/>
      <c r="N273" s="52"/>
      <c r="O273" s="52"/>
      <c r="P273" s="51" t="s">
        <v>51</v>
      </c>
      <c r="Q273" s="53"/>
      <c r="R273" s="53"/>
      <c r="S273" s="54"/>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c r="BZ273" s="51"/>
      <c r="CA273" s="51"/>
      <c r="CB273" s="51"/>
      <c r="CC273" s="51"/>
      <c r="CD273" s="51"/>
      <c r="CE273" s="51"/>
      <c r="CF273" s="51"/>
      <c r="CG273" s="51"/>
      <c r="CH273" s="51"/>
      <c r="CI273" s="51"/>
      <c r="CJ273" s="51"/>
      <c r="CK273" s="51"/>
      <c r="CL273" s="51"/>
      <c r="CM273" s="51"/>
      <c r="CN273" s="51"/>
      <c r="CO273" s="51"/>
      <c r="CP273" s="51"/>
      <c r="CQ273" s="51"/>
      <c r="CR273" s="51"/>
      <c r="CS273" s="51"/>
      <c r="CT273" s="51"/>
      <c r="CU273" s="51"/>
      <c r="CV273" s="51"/>
      <c r="CW273" s="51"/>
      <c r="CX273" s="51"/>
      <c r="CY273" s="51"/>
      <c r="CZ273" s="51"/>
      <c r="DA273" s="51"/>
      <c r="DB273" s="51"/>
      <c r="DC273" s="51"/>
      <c r="DD273" s="51"/>
      <c r="DE273" s="51"/>
      <c r="DF273" s="51"/>
      <c r="DG273" s="51"/>
      <c r="DH273" s="51"/>
      <c r="DI273" s="51"/>
      <c r="DJ273" s="51"/>
      <c r="DK273" s="51">
        <v>1</v>
      </c>
      <c r="DL273" s="51">
        <f t="shared" si="513"/>
        <v>0</v>
      </c>
      <c r="DM273" s="55"/>
      <c r="DN273" s="55">
        <f t="shared" ref="DN273:DN274" si="542">DL273/DK273</f>
        <v>0</v>
      </c>
      <c r="DO273" s="55"/>
      <c r="DP273" s="55">
        <f t="shared" ref="DP273:DP274" si="543">AVERAGE(DN$273:DN$274)</f>
        <v>0</v>
      </c>
      <c r="DQ273" s="55"/>
      <c r="DR273" s="55">
        <f t="shared" ref="DR273:DR274" si="544">AVERAGE(DN$263:DN$294)</f>
        <v>0</v>
      </c>
      <c r="DS273" s="56"/>
      <c r="DT273" s="56">
        <f t="shared" ref="DT273:DT274" si="545">AVERAGE(DN$3:DN$435)</f>
        <v>2.336448598130841E-2</v>
      </c>
    </row>
    <row r="274" spans="1:124" ht="15.75" hidden="1" customHeight="1" x14ac:dyDescent="0.25">
      <c r="A274" s="51" t="s">
        <v>47</v>
      </c>
      <c r="B274" s="51" t="s">
        <v>132</v>
      </c>
      <c r="C274" s="51" t="s">
        <v>135</v>
      </c>
      <c r="D274" s="51"/>
      <c r="E274" s="51"/>
      <c r="F274" s="51"/>
      <c r="G274" s="51"/>
      <c r="H274" s="51"/>
      <c r="I274" s="51"/>
      <c r="J274" s="51"/>
      <c r="K274" s="51"/>
      <c r="L274" s="51"/>
      <c r="M274" s="52"/>
      <c r="N274" s="52"/>
      <c r="O274" s="52"/>
      <c r="P274" s="51" t="s">
        <v>51</v>
      </c>
      <c r="Q274" s="53"/>
      <c r="R274" s="53"/>
      <c r="S274" s="54"/>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51"/>
      <c r="BH274" s="51"/>
      <c r="BI274" s="51"/>
      <c r="BJ274" s="51"/>
      <c r="BK274" s="51"/>
      <c r="BL274" s="51"/>
      <c r="BM274" s="51"/>
      <c r="BN274" s="51"/>
      <c r="BO274" s="51"/>
      <c r="BP274" s="51"/>
      <c r="BQ274" s="51"/>
      <c r="BR274" s="51"/>
      <c r="BS274" s="51"/>
      <c r="BT274" s="51"/>
      <c r="BU274" s="51"/>
      <c r="BV274" s="51"/>
      <c r="BW274" s="51"/>
      <c r="BX274" s="51"/>
      <c r="BY274" s="51"/>
      <c r="BZ274" s="51"/>
      <c r="CA274" s="51"/>
      <c r="CB274" s="51"/>
      <c r="CC274" s="51"/>
      <c r="CD274" s="51"/>
      <c r="CE274" s="51"/>
      <c r="CF274" s="51"/>
      <c r="CG274" s="51"/>
      <c r="CH274" s="51"/>
      <c r="CI274" s="51"/>
      <c r="CJ274" s="51"/>
      <c r="CK274" s="51"/>
      <c r="CL274" s="51"/>
      <c r="CM274" s="51"/>
      <c r="CN274" s="51"/>
      <c r="CO274" s="51"/>
      <c r="CP274" s="51"/>
      <c r="CQ274" s="51"/>
      <c r="CR274" s="51"/>
      <c r="CS274" s="51"/>
      <c r="CT274" s="51"/>
      <c r="CU274" s="51"/>
      <c r="CV274" s="51"/>
      <c r="CW274" s="51"/>
      <c r="CX274" s="51"/>
      <c r="CY274" s="51"/>
      <c r="CZ274" s="51"/>
      <c r="DA274" s="51"/>
      <c r="DB274" s="51"/>
      <c r="DC274" s="51"/>
      <c r="DD274" s="51"/>
      <c r="DE274" s="51"/>
      <c r="DF274" s="51"/>
      <c r="DG274" s="51"/>
      <c r="DH274" s="51"/>
      <c r="DI274" s="51"/>
      <c r="DJ274" s="51"/>
      <c r="DK274" s="51">
        <v>1</v>
      </c>
      <c r="DL274" s="51">
        <f t="shared" si="513"/>
        <v>0</v>
      </c>
      <c r="DM274" s="55"/>
      <c r="DN274" s="55">
        <f t="shared" si="542"/>
        <v>0</v>
      </c>
      <c r="DO274" s="55"/>
      <c r="DP274" s="55">
        <f t="shared" si="543"/>
        <v>0</v>
      </c>
      <c r="DQ274" s="55"/>
      <c r="DR274" s="55">
        <f t="shared" si="544"/>
        <v>0</v>
      </c>
      <c r="DS274" s="56"/>
      <c r="DT274" s="56">
        <f t="shared" si="545"/>
        <v>2.336448598130841E-2</v>
      </c>
    </row>
    <row r="275" spans="1:124" ht="15.75" hidden="1" customHeight="1" x14ac:dyDescent="0.25">
      <c r="A275" s="51" t="s">
        <v>47</v>
      </c>
      <c r="B275" s="51" t="s">
        <v>132</v>
      </c>
      <c r="C275" s="51" t="s">
        <v>136</v>
      </c>
      <c r="D275" s="51"/>
      <c r="E275" s="51"/>
      <c r="F275" s="51"/>
      <c r="G275" s="51"/>
      <c r="H275" s="51"/>
      <c r="I275" s="51"/>
      <c r="J275" s="51"/>
      <c r="K275" s="51"/>
      <c r="L275" s="51"/>
      <c r="M275" s="52"/>
      <c r="N275" s="52"/>
      <c r="O275" s="52"/>
      <c r="P275" s="51" t="s">
        <v>50</v>
      </c>
      <c r="Q275" s="53"/>
      <c r="R275" s="53"/>
      <c r="S275" s="54"/>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c r="BZ275" s="51"/>
      <c r="CA275" s="51"/>
      <c r="CB275" s="51"/>
      <c r="CC275" s="51"/>
      <c r="CD275" s="51"/>
      <c r="CE275" s="51"/>
      <c r="CF275" s="51"/>
      <c r="CG275" s="51"/>
      <c r="CH275" s="51"/>
      <c r="CI275" s="51"/>
      <c r="CJ275" s="51"/>
      <c r="CK275" s="51"/>
      <c r="CL275" s="51"/>
      <c r="CM275" s="51"/>
      <c r="CN275" s="51"/>
      <c r="CO275" s="51"/>
      <c r="CP275" s="51"/>
      <c r="CQ275" s="51"/>
      <c r="CR275" s="51"/>
      <c r="CS275" s="51"/>
      <c r="CT275" s="51"/>
      <c r="CU275" s="51"/>
      <c r="CV275" s="51"/>
      <c r="CW275" s="51"/>
      <c r="CX275" s="51"/>
      <c r="CY275" s="51"/>
      <c r="CZ275" s="51"/>
      <c r="DA275" s="51"/>
      <c r="DB275" s="51"/>
      <c r="DC275" s="51"/>
      <c r="DD275" s="51"/>
      <c r="DE275" s="51"/>
      <c r="DF275" s="51"/>
      <c r="DG275" s="51"/>
      <c r="DH275" s="51"/>
      <c r="DI275" s="51"/>
      <c r="DJ275" s="51"/>
      <c r="DK275" s="51">
        <v>1</v>
      </c>
      <c r="DL275" s="51">
        <f t="shared" si="513"/>
        <v>0</v>
      </c>
      <c r="DM275" s="55">
        <f t="shared" ref="DM275:DM276" si="546">DL275/DK275</f>
        <v>0</v>
      </c>
      <c r="DN275" s="55"/>
      <c r="DO275" s="55">
        <f t="shared" ref="DO275:DO276" si="547">AVERAGE(DM$275:DM$276)</f>
        <v>0</v>
      </c>
      <c r="DP275" s="55"/>
      <c r="DQ275" s="55">
        <f t="shared" ref="DQ275:DQ276" si="548">AVERAGE(DM$263:DM$294)</f>
        <v>0</v>
      </c>
      <c r="DR275" s="55"/>
      <c r="DS275" s="56">
        <f t="shared" ref="DS275:DS276" si="549">AVERAGE(DM$3:DM$435)</f>
        <v>4.5662100456621002E-2</v>
      </c>
      <c r="DT275" s="56"/>
    </row>
    <row r="276" spans="1:124" ht="15.75" hidden="1" customHeight="1" x14ac:dyDescent="0.25">
      <c r="A276" s="51" t="s">
        <v>47</v>
      </c>
      <c r="B276" s="51" t="s">
        <v>132</v>
      </c>
      <c r="C276" s="51" t="s">
        <v>136</v>
      </c>
      <c r="D276" s="51"/>
      <c r="E276" s="51"/>
      <c r="F276" s="51"/>
      <c r="G276" s="51"/>
      <c r="H276" s="51"/>
      <c r="I276" s="51"/>
      <c r="J276" s="51"/>
      <c r="K276" s="51"/>
      <c r="L276" s="51"/>
      <c r="M276" s="52"/>
      <c r="N276" s="52"/>
      <c r="O276" s="52"/>
      <c r="P276" s="51" t="s">
        <v>50</v>
      </c>
      <c r="Q276" s="53"/>
      <c r="R276" s="53"/>
      <c r="S276" s="54"/>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v>1</v>
      </c>
      <c r="DL276" s="51">
        <f t="shared" si="513"/>
        <v>0</v>
      </c>
      <c r="DM276" s="55">
        <f t="shared" si="546"/>
        <v>0</v>
      </c>
      <c r="DN276" s="55"/>
      <c r="DO276" s="55">
        <f t="shared" si="547"/>
        <v>0</v>
      </c>
      <c r="DP276" s="55"/>
      <c r="DQ276" s="55">
        <f t="shared" si="548"/>
        <v>0</v>
      </c>
      <c r="DR276" s="55"/>
      <c r="DS276" s="56">
        <f t="shared" si="549"/>
        <v>4.5662100456621002E-2</v>
      </c>
      <c r="DT276" s="56"/>
    </row>
    <row r="277" spans="1:124" ht="15.75" hidden="1" customHeight="1" x14ac:dyDescent="0.25">
      <c r="A277" s="51" t="s">
        <v>47</v>
      </c>
      <c r="B277" s="51" t="s">
        <v>132</v>
      </c>
      <c r="C277" s="51" t="s">
        <v>136</v>
      </c>
      <c r="D277" s="51"/>
      <c r="E277" s="51"/>
      <c r="F277" s="51"/>
      <c r="G277" s="51"/>
      <c r="H277" s="51"/>
      <c r="I277" s="51"/>
      <c r="J277" s="51"/>
      <c r="K277" s="51"/>
      <c r="L277" s="51"/>
      <c r="M277" s="52"/>
      <c r="N277" s="52"/>
      <c r="O277" s="52"/>
      <c r="P277" s="51" t="s">
        <v>51</v>
      </c>
      <c r="Q277" s="53"/>
      <c r="R277" s="53"/>
      <c r="S277" s="54"/>
      <c r="T277" s="51"/>
      <c r="U277" s="51"/>
      <c r="V277" s="51"/>
      <c r="W277" s="51"/>
      <c r="X277" s="51"/>
      <c r="Y277" s="51"/>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c r="BT277" s="51"/>
      <c r="BU277" s="51"/>
      <c r="BV277" s="51"/>
      <c r="BW277" s="51"/>
      <c r="BX277" s="51"/>
      <c r="BY277" s="51"/>
      <c r="BZ277" s="51"/>
      <c r="CA277" s="51"/>
      <c r="CB277" s="51"/>
      <c r="CC277" s="51"/>
      <c r="CD277" s="51"/>
      <c r="CE277" s="51"/>
      <c r="CF277" s="51"/>
      <c r="CG277" s="51"/>
      <c r="CH277" s="51"/>
      <c r="CI277" s="51"/>
      <c r="CJ277" s="51"/>
      <c r="CK277" s="51"/>
      <c r="CL277" s="51"/>
      <c r="CM277" s="51"/>
      <c r="CN277" s="51"/>
      <c r="CO277" s="51"/>
      <c r="CP277" s="51"/>
      <c r="CQ277" s="51"/>
      <c r="CR277" s="51"/>
      <c r="CS277" s="51"/>
      <c r="CT277" s="51"/>
      <c r="CU277" s="51"/>
      <c r="CV277" s="51"/>
      <c r="CW277" s="51"/>
      <c r="CX277" s="51"/>
      <c r="CY277" s="51"/>
      <c r="CZ277" s="51"/>
      <c r="DA277" s="51"/>
      <c r="DB277" s="51"/>
      <c r="DC277" s="51"/>
      <c r="DD277" s="51"/>
      <c r="DE277" s="51"/>
      <c r="DF277" s="51"/>
      <c r="DG277" s="51"/>
      <c r="DH277" s="51"/>
      <c r="DI277" s="51"/>
      <c r="DJ277" s="51"/>
      <c r="DK277" s="51">
        <v>1</v>
      </c>
      <c r="DL277" s="51">
        <f t="shared" si="513"/>
        <v>0</v>
      </c>
      <c r="DM277" s="55"/>
      <c r="DN277" s="55">
        <f t="shared" ref="DN277:DN278" si="550">DL277/DK277</f>
        <v>0</v>
      </c>
      <c r="DO277" s="55"/>
      <c r="DP277" s="55">
        <f t="shared" ref="DP277:DP278" si="551">AVERAGE(DN$277:DN$278)</f>
        <v>0</v>
      </c>
      <c r="DQ277" s="55"/>
      <c r="DR277" s="55">
        <f t="shared" ref="DR277:DR278" si="552">AVERAGE(DN$263:DN$294)</f>
        <v>0</v>
      </c>
      <c r="DS277" s="56"/>
      <c r="DT277" s="56">
        <f t="shared" ref="DT277:DT278" si="553">AVERAGE(DN$3:DN$435)</f>
        <v>2.336448598130841E-2</v>
      </c>
    </row>
    <row r="278" spans="1:124" ht="15.75" hidden="1" customHeight="1" x14ac:dyDescent="0.25">
      <c r="A278" s="51" t="s">
        <v>47</v>
      </c>
      <c r="B278" s="51" t="s">
        <v>132</v>
      </c>
      <c r="C278" s="51" t="s">
        <v>136</v>
      </c>
      <c r="D278" s="51"/>
      <c r="E278" s="51"/>
      <c r="F278" s="51"/>
      <c r="G278" s="51"/>
      <c r="H278" s="51"/>
      <c r="I278" s="51"/>
      <c r="J278" s="51"/>
      <c r="K278" s="51"/>
      <c r="L278" s="51"/>
      <c r="M278" s="52"/>
      <c r="N278" s="52"/>
      <c r="O278" s="52"/>
      <c r="P278" s="51" t="s">
        <v>51</v>
      </c>
      <c r="Q278" s="53"/>
      <c r="R278" s="53"/>
      <c r="S278" s="54"/>
      <c r="T278" s="51"/>
      <c r="U278" s="51"/>
      <c r="V278" s="51"/>
      <c r="W278" s="51"/>
      <c r="X278" s="51"/>
      <c r="Y278" s="51"/>
      <c r="Z278" s="51"/>
      <c r="AA278" s="51"/>
      <c r="AB278" s="51"/>
      <c r="AC278" s="51"/>
      <c r="AD278" s="51"/>
      <c r="AE278" s="51"/>
      <c r="AF278" s="51"/>
      <c r="AG278" s="51"/>
      <c r="AH278" s="51"/>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51"/>
      <c r="BH278" s="51"/>
      <c r="BI278" s="51"/>
      <c r="BJ278" s="51"/>
      <c r="BK278" s="51"/>
      <c r="BL278" s="51"/>
      <c r="BM278" s="51"/>
      <c r="BN278" s="51"/>
      <c r="BO278" s="51"/>
      <c r="BP278" s="51"/>
      <c r="BQ278" s="51"/>
      <c r="BR278" s="51"/>
      <c r="BS278" s="51"/>
      <c r="BT278" s="51"/>
      <c r="BU278" s="51"/>
      <c r="BV278" s="51"/>
      <c r="BW278" s="51"/>
      <c r="BX278" s="51"/>
      <c r="BY278" s="51"/>
      <c r="BZ278" s="51"/>
      <c r="CA278" s="51"/>
      <c r="CB278" s="51"/>
      <c r="CC278" s="51"/>
      <c r="CD278" s="51"/>
      <c r="CE278" s="51"/>
      <c r="CF278" s="51"/>
      <c r="CG278" s="51"/>
      <c r="CH278" s="51"/>
      <c r="CI278" s="51"/>
      <c r="CJ278" s="51"/>
      <c r="CK278" s="51"/>
      <c r="CL278" s="51"/>
      <c r="CM278" s="51"/>
      <c r="CN278" s="51"/>
      <c r="CO278" s="51"/>
      <c r="CP278" s="51"/>
      <c r="CQ278" s="51"/>
      <c r="CR278" s="51"/>
      <c r="CS278" s="51"/>
      <c r="CT278" s="51"/>
      <c r="CU278" s="51"/>
      <c r="CV278" s="51"/>
      <c r="CW278" s="51"/>
      <c r="CX278" s="51"/>
      <c r="CY278" s="51"/>
      <c r="CZ278" s="51"/>
      <c r="DA278" s="51"/>
      <c r="DB278" s="51"/>
      <c r="DC278" s="51"/>
      <c r="DD278" s="51"/>
      <c r="DE278" s="51"/>
      <c r="DF278" s="51"/>
      <c r="DG278" s="51"/>
      <c r="DH278" s="51"/>
      <c r="DI278" s="51"/>
      <c r="DJ278" s="51"/>
      <c r="DK278" s="51">
        <v>1</v>
      </c>
      <c r="DL278" s="51">
        <f t="shared" si="513"/>
        <v>0</v>
      </c>
      <c r="DM278" s="55"/>
      <c r="DN278" s="55">
        <f t="shared" si="550"/>
        <v>0</v>
      </c>
      <c r="DO278" s="55"/>
      <c r="DP278" s="55">
        <f t="shared" si="551"/>
        <v>0</v>
      </c>
      <c r="DQ278" s="55"/>
      <c r="DR278" s="55">
        <f t="shared" si="552"/>
        <v>0</v>
      </c>
      <c r="DS278" s="56"/>
      <c r="DT278" s="56">
        <f t="shared" si="553"/>
        <v>2.336448598130841E-2</v>
      </c>
    </row>
    <row r="279" spans="1:124" ht="15.75" hidden="1" customHeight="1" x14ac:dyDescent="0.25">
      <c r="A279" s="51" t="s">
        <v>47</v>
      </c>
      <c r="B279" s="51" t="s">
        <v>132</v>
      </c>
      <c r="C279" s="51" t="s">
        <v>137</v>
      </c>
      <c r="D279" s="51"/>
      <c r="E279" s="51"/>
      <c r="F279" s="51"/>
      <c r="G279" s="51"/>
      <c r="H279" s="51"/>
      <c r="I279" s="51"/>
      <c r="J279" s="51"/>
      <c r="K279" s="51"/>
      <c r="L279" s="51"/>
      <c r="M279" s="52"/>
      <c r="N279" s="52"/>
      <c r="O279" s="52"/>
      <c r="P279" s="51" t="s">
        <v>50</v>
      </c>
      <c r="Q279" s="53"/>
      <c r="R279" s="53"/>
      <c r="S279" s="54"/>
      <c r="T279" s="51"/>
      <c r="U279" s="51"/>
      <c r="V279" s="51"/>
      <c r="W279" s="51"/>
      <c r="X279" s="51"/>
      <c r="Y279" s="51"/>
      <c r="Z279" s="51"/>
      <c r="AA279" s="51"/>
      <c r="AB279" s="51"/>
      <c r="AC279" s="51"/>
      <c r="AD279" s="51"/>
      <c r="AE279" s="51"/>
      <c r="AF279" s="51"/>
      <c r="AG279" s="51"/>
      <c r="AH279" s="51"/>
      <c r="AI279" s="51"/>
      <c r="AJ279" s="51"/>
      <c r="AK279" s="51"/>
      <c r="AL279" s="51"/>
      <c r="AM279" s="51"/>
      <c r="AN279" s="51"/>
      <c r="AO279" s="51"/>
      <c r="AP279" s="51"/>
      <c r="AQ279" s="51"/>
      <c r="AR279" s="51"/>
      <c r="AS279" s="51"/>
      <c r="AT279" s="51"/>
      <c r="AU279" s="51"/>
      <c r="AV279" s="51"/>
      <c r="AW279" s="51"/>
      <c r="AX279" s="51"/>
      <c r="AY279" s="51"/>
      <c r="AZ279" s="51"/>
      <c r="BA279" s="51"/>
      <c r="BB279" s="51"/>
      <c r="BC279" s="51"/>
      <c r="BD279" s="51"/>
      <c r="BE279" s="51"/>
      <c r="BF279" s="51"/>
      <c r="BG279" s="51"/>
      <c r="BH279" s="51"/>
      <c r="BI279" s="51"/>
      <c r="BJ279" s="51"/>
      <c r="BK279" s="51"/>
      <c r="BL279" s="51"/>
      <c r="BM279" s="51"/>
      <c r="BN279" s="51"/>
      <c r="BO279" s="51"/>
      <c r="BP279" s="51"/>
      <c r="BQ279" s="51"/>
      <c r="BR279" s="51"/>
      <c r="BS279" s="51"/>
      <c r="BT279" s="51"/>
      <c r="BU279" s="51"/>
      <c r="BV279" s="51"/>
      <c r="BW279" s="51"/>
      <c r="BX279" s="51"/>
      <c r="BY279" s="51"/>
      <c r="BZ279" s="51"/>
      <c r="CA279" s="51"/>
      <c r="CB279" s="51"/>
      <c r="CC279" s="51"/>
      <c r="CD279" s="51"/>
      <c r="CE279" s="51"/>
      <c r="CF279" s="51"/>
      <c r="CG279" s="51"/>
      <c r="CH279" s="51"/>
      <c r="CI279" s="51"/>
      <c r="CJ279" s="51"/>
      <c r="CK279" s="51"/>
      <c r="CL279" s="51"/>
      <c r="CM279" s="51"/>
      <c r="CN279" s="51"/>
      <c r="CO279" s="51"/>
      <c r="CP279" s="51"/>
      <c r="CQ279" s="51"/>
      <c r="CR279" s="51"/>
      <c r="CS279" s="51"/>
      <c r="CT279" s="51"/>
      <c r="CU279" s="51"/>
      <c r="CV279" s="51"/>
      <c r="CW279" s="51"/>
      <c r="CX279" s="51"/>
      <c r="CY279" s="51"/>
      <c r="CZ279" s="51"/>
      <c r="DA279" s="51"/>
      <c r="DB279" s="51"/>
      <c r="DC279" s="51"/>
      <c r="DD279" s="51"/>
      <c r="DE279" s="51"/>
      <c r="DF279" s="51"/>
      <c r="DG279" s="51"/>
      <c r="DH279" s="51"/>
      <c r="DI279" s="51"/>
      <c r="DJ279" s="51"/>
      <c r="DK279" s="51">
        <v>1</v>
      </c>
      <c r="DL279" s="51">
        <f t="shared" si="513"/>
        <v>0</v>
      </c>
      <c r="DM279" s="55">
        <f t="shared" ref="DM279:DM280" si="554">DL279/DK279</f>
        <v>0</v>
      </c>
      <c r="DN279" s="55"/>
      <c r="DO279" s="55">
        <f t="shared" ref="DO279:DO280" si="555">AVERAGE(DM$279:DM$280)</f>
        <v>0</v>
      </c>
      <c r="DP279" s="55"/>
      <c r="DQ279" s="55">
        <f t="shared" ref="DQ279:DQ280" si="556">AVERAGE(DM$263:DM$294)</f>
        <v>0</v>
      </c>
      <c r="DR279" s="55"/>
      <c r="DS279" s="56">
        <f t="shared" ref="DS279:DS280" si="557">AVERAGE(DM$3:DM$435)</f>
        <v>4.5662100456621002E-2</v>
      </c>
      <c r="DT279" s="56"/>
    </row>
    <row r="280" spans="1:124" ht="15.75" hidden="1" customHeight="1" x14ac:dyDescent="0.25">
      <c r="A280" s="51" t="s">
        <v>47</v>
      </c>
      <c r="B280" s="51" t="s">
        <v>132</v>
      </c>
      <c r="C280" s="51" t="s">
        <v>137</v>
      </c>
      <c r="D280" s="51"/>
      <c r="E280" s="51"/>
      <c r="F280" s="51"/>
      <c r="G280" s="51"/>
      <c r="H280" s="51"/>
      <c r="I280" s="51"/>
      <c r="J280" s="51"/>
      <c r="K280" s="51"/>
      <c r="L280" s="51"/>
      <c r="M280" s="52"/>
      <c r="N280" s="52"/>
      <c r="O280" s="52"/>
      <c r="P280" s="51" t="s">
        <v>50</v>
      </c>
      <c r="Q280" s="53"/>
      <c r="R280" s="53"/>
      <c r="S280" s="54"/>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1"/>
      <c r="BY280" s="51"/>
      <c r="BZ280" s="51"/>
      <c r="CA280" s="51"/>
      <c r="CB280" s="51"/>
      <c r="CC280" s="51"/>
      <c r="CD280" s="51"/>
      <c r="CE280" s="51"/>
      <c r="CF280" s="51"/>
      <c r="CG280" s="51"/>
      <c r="CH280" s="51"/>
      <c r="CI280" s="51"/>
      <c r="CJ280" s="51"/>
      <c r="CK280" s="51"/>
      <c r="CL280" s="51"/>
      <c r="CM280" s="51"/>
      <c r="CN280" s="51"/>
      <c r="CO280" s="51"/>
      <c r="CP280" s="51"/>
      <c r="CQ280" s="51"/>
      <c r="CR280" s="51"/>
      <c r="CS280" s="51"/>
      <c r="CT280" s="51"/>
      <c r="CU280" s="51"/>
      <c r="CV280" s="51"/>
      <c r="CW280" s="51"/>
      <c r="CX280" s="51"/>
      <c r="CY280" s="51"/>
      <c r="CZ280" s="51"/>
      <c r="DA280" s="51"/>
      <c r="DB280" s="51"/>
      <c r="DC280" s="51"/>
      <c r="DD280" s="51"/>
      <c r="DE280" s="51"/>
      <c r="DF280" s="51"/>
      <c r="DG280" s="51"/>
      <c r="DH280" s="51"/>
      <c r="DI280" s="51"/>
      <c r="DJ280" s="51"/>
      <c r="DK280" s="51">
        <v>1</v>
      </c>
      <c r="DL280" s="51">
        <f t="shared" si="513"/>
        <v>0</v>
      </c>
      <c r="DM280" s="55">
        <f t="shared" si="554"/>
        <v>0</v>
      </c>
      <c r="DN280" s="55"/>
      <c r="DO280" s="55">
        <f t="shared" si="555"/>
        <v>0</v>
      </c>
      <c r="DP280" s="55"/>
      <c r="DQ280" s="55">
        <f t="shared" si="556"/>
        <v>0</v>
      </c>
      <c r="DR280" s="55"/>
      <c r="DS280" s="56">
        <f t="shared" si="557"/>
        <v>4.5662100456621002E-2</v>
      </c>
      <c r="DT280" s="56"/>
    </row>
    <row r="281" spans="1:124" ht="15.75" hidden="1" customHeight="1" x14ac:dyDescent="0.25">
      <c r="A281" s="51" t="s">
        <v>47</v>
      </c>
      <c r="B281" s="51" t="s">
        <v>132</v>
      </c>
      <c r="C281" s="51" t="s">
        <v>137</v>
      </c>
      <c r="D281" s="51"/>
      <c r="E281" s="51"/>
      <c r="F281" s="51"/>
      <c r="G281" s="51"/>
      <c r="H281" s="51"/>
      <c r="I281" s="51"/>
      <c r="J281" s="51"/>
      <c r="K281" s="51"/>
      <c r="L281" s="51"/>
      <c r="M281" s="52"/>
      <c r="N281" s="52"/>
      <c r="O281" s="52"/>
      <c r="P281" s="51" t="s">
        <v>51</v>
      </c>
      <c r="Q281" s="53"/>
      <c r="R281" s="53"/>
      <c r="S281" s="54"/>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1"/>
      <c r="BX281" s="51"/>
      <c r="BY281" s="51"/>
      <c r="BZ281" s="51"/>
      <c r="CA281" s="51"/>
      <c r="CB281" s="51"/>
      <c r="CC281" s="51"/>
      <c r="CD281" s="51"/>
      <c r="CE281" s="51"/>
      <c r="CF281" s="51"/>
      <c r="CG281" s="51"/>
      <c r="CH281" s="51"/>
      <c r="CI281" s="51"/>
      <c r="CJ281" s="51"/>
      <c r="CK281" s="51"/>
      <c r="CL281" s="51"/>
      <c r="CM281" s="51"/>
      <c r="CN281" s="51"/>
      <c r="CO281" s="51"/>
      <c r="CP281" s="51"/>
      <c r="CQ281" s="51"/>
      <c r="CR281" s="51"/>
      <c r="CS281" s="51"/>
      <c r="CT281" s="51"/>
      <c r="CU281" s="51"/>
      <c r="CV281" s="51"/>
      <c r="CW281" s="51"/>
      <c r="CX281" s="51"/>
      <c r="CY281" s="51"/>
      <c r="CZ281" s="51"/>
      <c r="DA281" s="51"/>
      <c r="DB281" s="51"/>
      <c r="DC281" s="51"/>
      <c r="DD281" s="51"/>
      <c r="DE281" s="51"/>
      <c r="DF281" s="51"/>
      <c r="DG281" s="51"/>
      <c r="DH281" s="51"/>
      <c r="DI281" s="51"/>
      <c r="DJ281" s="51"/>
      <c r="DK281" s="51">
        <v>1</v>
      </c>
      <c r="DL281" s="51">
        <f t="shared" si="513"/>
        <v>0</v>
      </c>
      <c r="DM281" s="55"/>
      <c r="DN281" s="55">
        <f t="shared" ref="DN281:DN282" si="558">DL281/DK281</f>
        <v>0</v>
      </c>
      <c r="DO281" s="55"/>
      <c r="DP281" s="55">
        <f t="shared" ref="DP281:DP282" si="559">AVERAGE(DN$281:DN$282)</f>
        <v>0</v>
      </c>
      <c r="DQ281" s="55"/>
      <c r="DR281" s="55">
        <f t="shared" ref="DR281:DR282" si="560">AVERAGE(DN$263:DN$294)</f>
        <v>0</v>
      </c>
      <c r="DS281" s="56"/>
      <c r="DT281" s="56">
        <f t="shared" ref="DT281:DT282" si="561">AVERAGE(DN$3:DN$435)</f>
        <v>2.336448598130841E-2</v>
      </c>
    </row>
    <row r="282" spans="1:124" ht="15.75" hidden="1" customHeight="1" x14ac:dyDescent="0.25">
      <c r="A282" s="51" t="s">
        <v>47</v>
      </c>
      <c r="B282" s="51" t="s">
        <v>132</v>
      </c>
      <c r="C282" s="51" t="s">
        <v>137</v>
      </c>
      <c r="D282" s="51"/>
      <c r="E282" s="51"/>
      <c r="F282" s="51"/>
      <c r="G282" s="51"/>
      <c r="H282" s="51"/>
      <c r="I282" s="51"/>
      <c r="J282" s="51"/>
      <c r="K282" s="51"/>
      <c r="L282" s="51"/>
      <c r="M282" s="52"/>
      <c r="N282" s="52"/>
      <c r="O282" s="52"/>
      <c r="P282" s="51" t="s">
        <v>51</v>
      </c>
      <c r="Q282" s="53"/>
      <c r="R282" s="53"/>
      <c r="S282" s="54"/>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1"/>
      <c r="BY282" s="51"/>
      <c r="BZ282" s="51"/>
      <c r="CA282" s="51"/>
      <c r="CB282" s="51"/>
      <c r="CC282" s="51"/>
      <c r="CD282" s="51"/>
      <c r="CE282" s="51"/>
      <c r="CF282" s="51"/>
      <c r="CG282" s="51"/>
      <c r="CH282" s="51"/>
      <c r="CI282" s="51"/>
      <c r="CJ282" s="51"/>
      <c r="CK282" s="51"/>
      <c r="CL282" s="51"/>
      <c r="CM282" s="51"/>
      <c r="CN282" s="51"/>
      <c r="CO282" s="51"/>
      <c r="CP282" s="51"/>
      <c r="CQ282" s="51"/>
      <c r="CR282" s="51"/>
      <c r="CS282" s="51"/>
      <c r="CT282" s="51"/>
      <c r="CU282" s="51"/>
      <c r="CV282" s="51"/>
      <c r="CW282" s="51"/>
      <c r="CX282" s="51"/>
      <c r="CY282" s="51"/>
      <c r="CZ282" s="51"/>
      <c r="DA282" s="51"/>
      <c r="DB282" s="51"/>
      <c r="DC282" s="51"/>
      <c r="DD282" s="51"/>
      <c r="DE282" s="51"/>
      <c r="DF282" s="51"/>
      <c r="DG282" s="51"/>
      <c r="DH282" s="51"/>
      <c r="DI282" s="51"/>
      <c r="DJ282" s="51"/>
      <c r="DK282" s="51">
        <v>1</v>
      </c>
      <c r="DL282" s="51">
        <f t="shared" si="513"/>
        <v>0</v>
      </c>
      <c r="DM282" s="55"/>
      <c r="DN282" s="55">
        <f t="shared" si="558"/>
        <v>0</v>
      </c>
      <c r="DO282" s="55"/>
      <c r="DP282" s="55">
        <f t="shared" si="559"/>
        <v>0</v>
      </c>
      <c r="DQ282" s="55"/>
      <c r="DR282" s="55">
        <f t="shared" si="560"/>
        <v>0</v>
      </c>
      <c r="DS282" s="56"/>
      <c r="DT282" s="56">
        <f t="shared" si="561"/>
        <v>2.336448598130841E-2</v>
      </c>
    </row>
    <row r="283" spans="1:124" ht="15.75" hidden="1" customHeight="1" x14ac:dyDescent="0.25">
      <c r="A283" s="51" t="s">
        <v>47</v>
      </c>
      <c r="B283" s="51" t="s">
        <v>132</v>
      </c>
      <c r="C283" s="51" t="s">
        <v>138</v>
      </c>
      <c r="D283" s="51"/>
      <c r="E283" s="51"/>
      <c r="F283" s="51"/>
      <c r="G283" s="51"/>
      <c r="H283" s="51"/>
      <c r="I283" s="51"/>
      <c r="J283" s="51"/>
      <c r="K283" s="51"/>
      <c r="L283" s="51"/>
      <c r="M283" s="52"/>
      <c r="N283" s="52"/>
      <c r="O283" s="52"/>
      <c r="P283" s="51" t="s">
        <v>50</v>
      </c>
      <c r="Q283" s="53"/>
      <c r="R283" s="53"/>
      <c r="S283" s="54"/>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1"/>
      <c r="BY283" s="51"/>
      <c r="BZ283" s="51"/>
      <c r="CA283" s="51"/>
      <c r="CB283" s="51"/>
      <c r="CC283" s="51"/>
      <c r="CD283" s="51"/>
      <c r="CE283" s="51"/>
      <c r="CF283" s="51"/>
      <c r="CG283" s="51"/>
      <c r="CH283" s="51"/>
      <c r="CI283" s="51"/>
      <c r="CJ283" s="51"/>
      <c r="CK283" s="51"/>
      <c r="CL283" s="51"/>
      <c r="CM283" s="51"/>
      <c r="CN283" s="51"/>
      <c r="CO283" s="51"/>
      <c r="CP283" s="51"/>
      <c r="CQ283" s="51"/>
      <c r="CR283" s="51"/>
      <c r="CS283" s="51"/>
      <c r="CT283" s="51"/>
      <c r="CU283" s="51"/>
      <c r="CV283" s="51"/>
      <c r="CW283" s="51"/>
      <c r="CX283" s="51"/>
      <c r="CY283" s="51"/>
      <c r="CZ283" s="51"/>
      <c r="DA283" s="51"/>
      <c r="DB283" s="51"/>
      <c r="DC283" s="51"/>
      <c r="DD283" s="51"/>
      <c r="DE283" s="51"/>
      <c r="DF283" s="51"/>
      <c r="DG283" s="51"/>
      <c r="DH283" s="51"/>
      <c r="DI283" s="51"/>
      <c r="DJ283" s="51"/>
      <c r="DK283" s="51">
        <v>1</v>
      </c>
      <c r="DL283" s="51">
        <f t="shared" si="513"/>
        <v>0</v>
      </c>
      <c r="DM283" s="55">
        <f t="shared" ref="DM283:DM284" si="562">DL283/DK283</f>
        <v>0</v>
      </c>
      <c r="DN283" s="55"/>
      <c r="DO283" s="55">
        <f t="shared" ref="DO283:DO284" si="563">AVERAGE(DM$283:DM$284)</f>
        <v>0</v>
      </c>
      <c r="DP283" s="55"/>
      <c r="DQ283" s="55">
        <f t="shared" ref="DQ283:DQ284" si="564">AVERAGE(DM$263:DM$294)</f>
        <v>0</v>
      </c>
      <c r="DR283" s="55"/>
      <c r="DS283" s="56">
        <f t="shared" ref="DS283:DS284" si="565">AVERAGE(DM$3:DM$435)</f>
        <v>4.5662100456621002E-2</v>
      </c>
      <c r="DT283" s="56"/>
    </row>
    <row r="284" spans="1:124" ht="15.75" hidden="1" customHeight="1" x14ac:dyDescent="0.25">
      <c r="A284" s="51" t="s">
        <v>47</v>
      </c>
      <c r="B284" s="51" t="s">
        <v>132</v>
      </c>
      <c r="C284" s="51" t="s">
        <v>138</v>
      </c>
      <c r="D284" s="51"/>
      <c r="E284" s="51"/>
      <c r="F284" s="51"/>
      <c r="G284" s="51"/>
      <c r="H284" s="51"/>
      <c r="I284" s="51"/>
      <c r="J284" s="51"/>
      <c r="K284" s="51"/>
      <c r="L284" s="51"/>
      <c r="M284" s="52"/>
      <c r="N284" s="52"/>
      <c r="O284" s="52"/>
      <c r="P284" s="51" t="s">
        <v>50</v>
      </c>
      <c r="Q284" s="53"/>
      <c r="R284" s="53"/>
      <c r="S284" s="54"/>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1"/>
      <c r="BW284" s="51"/>
      <c r="BX284" s="51"/>
      <c r="BY284" s="51"/>
      <c r="BZ284" s="51"/>
      <c r="CA284" s="51"/>
      <c r="CB284" s="51"/>
      <c r="CC284" s="51"/>
      <c r="CD284" s="51"/>
      <c r="CE284" s="51"/>
      <c r="CF284" s="51"/>
      <c r="CG284" s="51"/>
      <c r="CH284" s="51"/>
      <c r="CI284" s="51"/>
      <c r="CJ284" s="51"/>
      <c r="CK284" s="51"/>
      <c r="CL284" s="51"/>
      <c r="CM284" s="51"/>
      <c r="CN284" s="51"/>
      <c r="CO284" s="51"/>
      <c r="CP284" s="51"/>
      <c r="CQ284" s="51"/>
      <c r="CR284" s="51"/>
      <c r="CS284" s="51"/>
      <c r="CT284" s="51"/>
      <c r="CU284" s="51"/>
      <c r="CV284" s="51"/>
      <c r="CW284" s="51"/>
      <c r="CX284" s="51"/>
      <c r="CY284" s="51"/>
      <c r="CZ284" s="51"/>
      <c r="DA284" s="51"/>
      <c r="DB284" s="51"/>
      <c r="DC284" s="51"/>
      <c r="DD284" s="51"/>
      <c r="DE284" s="51"/>
      <c r="DF284" s="51"/>
      <c r="DG284" s="51"/>
      <c r="DH284" s="51"/>
      <c r="DI284" s="51"/>
      <c r="DJ284" s="51"/>
      <c r="DK284" s="51">
        <v>1</v>
      </c>
      <c r="DL284" s="51">
        <f t="shared" si="513"/>
        <v>0</v>
      </c>
      <c r="DM284" s="55">
        <f t="shared" si="562"/>
        <v>0</v>
      </c>
      <c r="DN284" s="55"/>
      <c r="DO284" s="55">
        <f t="shared" si="563"/>
        <v>0</v>
      </c>
      <c r="DP284" s="55"/>
      <c r="DQ284" s="55">
        <f t="shared" si="564"/>
        <v>0</v>
      </c>
      <c r="DR284" s="55"/>
      <c r="DS284" s="56">
        <f t="shared" si="565"/>
        <v>4.5662100456621002E-2</v>
      </c>
      <c r="DT284" s="56"/>
    </row>
    <row r="285" spans="1:124" ht="15.75" hidden="1" customHeight="1" x14ac:dyDescent="0.25">
      <c r="A285" s="51" t="s">
        <v>47</v>
      </c>
      <c r="B285" s="51" t="s">
        <v>132</v>
      </c>
      <c r="C285" s="51" t="s">
        <v>138</v>
      </c>
      <c r="D285" s="51"/>
      <c r="E285" s="51"/>
      <c r="F285" s="51"/>
      <c r="G285" s="51"/>
      <c r="H285" s="51"/>
      <c r="I285" s="51"/>
      <c r="J285" s="51"/>
      <c r="K285" s="51"/>
      <c r="L285" s="51"/>
      <c r="M285" s="52"/>
      <c r="N285" s="52"/>
      <c r="O285" s="52"/>
      <c r="P285" s="51" t="s">
        <v>51</v>
      </c>
      <c r="Q285" s="53"/>
      <c r="R285" s="53"/>
      <c r="S285" s="54"/>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1"/>
      <c r="BW285" s="51"/>
      <c r="BX285" s="51"/>
      <c r="BY285" s="51"/>
      <c r="BZ285" s="51"/>
      <c r="CA285" s="51"/>
      <c r="CB285" s="51"/>
      <c r="CC285" s="51"/>
      <c r="CD285" s="51"/>
      <c r="CE285" s="51"/>
      <c r="CF285" s="51"/>
      <c r="CG285" s="51"/>
      <c r="CH285" s="51"/>
      <c r="CI285" s="51"/>
      <c r="CJ285" s="51"/>
      <c r="CK285" s="51"/>
      <c r="CL285" s="51"/>
      <c r="CM285" s="51"/>
      <c r="CN285" s="51"/>
      <c r="CO285" s="51"/>
      <c r="CP285" s="51"/>
      <c r="CQ285" s="51"/>
      <c r="CR285" s="51"/>
      <c r="CS285" s="51"/>
      <c r="CT285" s="51"/>
      <c r="CU285" s="51"/>
      <c r="CV285" s="51"/>
      <c r="CW285" s="51"/>
      <c r="CX285" s="51"/>
      <c r="CY285" s="51"/>
      <c r="CZ285" s="51"/>
      <c r="DA285" s="51"/>
      <c r="DB285" s="51"/>
      <c r="DC285" s="51"/>
      <c r="DD285" s="51"/>
      <c r="DE285" s="51"/>
      <c r="DF285" s="51"/>
      <c r="DG285" s="51"/>
      <c r="DH285" s="51"/>
      <c r="DI285" s="51"/>
      <c r="DJ285" s="51"/>
      <c r="DK285" s="51">
        <v>1</v>
      </c>
      <c r="DL285" s="51">
        <f t="shared" si="513"/>
        <v>0</v>
      </c>
      <c r="DM285" s="55"/>
      <c r="DN285" s="55">
        <f t="shared" ref="DN285:DN286" si="566">DL285/DK285</f>
        <v>0</v>
      </c>
      <c r="DO285" s="55"/>
      <c r="DP285" s="55">
        <f t="shared" ref="DP285:DP286" si="567">AVERAGE(DN$285:DN$286)</f>
        <v>0</v>
      </c>
      <c r="DQ285" s="55"/>
      <c r="DR285" s="55">
        <f t="shared" ref="DR285:DR286" si="568">AVERAGE(DN$263:DN$294)</f>
        <v>0</v>
      </c>
      <c r="DS285" s="56"/>
      <c r="DT285" s="56">
        <f t="shared" ref="DT285:DT286" si="569">AVERAGE(DN$3:DN$435)</f>
        <v>2.336448598130841E-2</v>
      </c>
    </row>
    <row r="286" spans="1:124" ht="15.75" hidden="1" customHeight="1" x14ac:dyDescent="0.25">
      <c r="A286" s="51" t="s">
        <v>47</v>
      </c>
      <c r="B286" s="51" t="s">
        <v>132</v>
      </c>
      <c r="C286" s="51" t="s">
        <v>138</v>
      </c>
      <c r="D286" s="51"/>
      <c r="E286" s="51"/>
      <c r="F286" s="51"/>
      <c r="G286" s="51"/>
      <c r="H286" s="51"/>
      <c r="I286" s="51"/>
      <c r="J286" s="51"/>
      <c r="K286" s="51"/>
      <c r="L286" s="51"/>
      <c r="M286" s="52"/>
      <c r="N286" s="52"/>
      <c r="O286" s="52"/>
      <c r="P286" s="51" t="s">
        <v>51</v>
      </c>
      <c r="Q286" s="53"/>
      <c r="R286" s="53"/>
      <c r="S286" s="54"/>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v>1</v>
      </c>
      <c r="DL286" s="51">
        <f t="shared" si="513"/>
        <v>0</v>
      </c>
      <c r="DM286" s="55"/>
      <c r="DN286" s="55">
        <f t="shared" si="566"/>
        <v>0</v>
      </c>
      <c r="DO286" s="55"/>
      <c r="DP286" s="55">
        <f t="shared" si="567"/>
        <v>0</v>
      </c>
      <c r="DQ286" s="55"/>
      <c r="DR286" s="55">
        <f t="shared" si="568"/>
        <v>0</v>
      </c>
      <c r="DS286" s="56"/>
      <c r="DT286" s="56">
        <f t="shared" si="569"/>
        <v>2.336448598130841E-2</v>
      </c>
    </row>
    <row r="287" spans="1:124" ht="15.75" hidden="1" customHeight="1" x14ac:dyDescent="0.25">
      <c r="A287" s="51" t="s">
        <v>47</v>
      </c>
      <c r="B287" s="51" t="s">
        <v>132</v>
      </c>
      <c r="C287" s="51" t="s">
        <v>139</v>
      </c>
      <c r="D287" s="51"/>
      <c r="E287" s="51"/>
      <c r="F287" s="51"/>
      <c r="G287" s="51"/>
      <c r="H287" s="51"/>
      <c r="I287" s="51"/>
      <c r="J287" s="51"/>
      <c r="K287" s="51"/>
      <c r="L287" s="51"/>
      <c r="M287" s="52"/>
      <c r="N287" s="52"/>
      <c r="O287" s="52"/>
      <c r="P287" s="51" t="s">
        <v>50</v>
      </c>
      <c r="Q287" s="53"/>
      <c r="R287" s="53"/>
      <c r="S287" s="54"/>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1"/>
      <c r="BY287" s="51"/>
      <c r="BZ287" s="51"/>
      <c r="CA287" s="51"/>
      <c r="CB287" s="51"/>
      <c r="CC287" s="51"/>
      <c r="CD287" s="51"/>
      <c r="CE287" s="51"/>
      <c r="CF287" s="51"/>
      <c r="CG287" s="51"/>
      <c r="CH287" s="51"/>
      <c r="CI287" s="51"/>
      <c r="CJ287" s="51"/>
      <c r="CK287" s="51"/>
      <c r="CL287" s="51"/>
      <c r="CM287" s="51"/>
      <c r="CN287" s="51"/>
      <c r="CO287" s="51"/>
      <c r="CP287" s="51"/>
      <c r="CQ287" s="51"/>
      <c r="CR287" s="51"/>
      <c r="CS287" s="51"/>
      <c r="CT287" s="51"/>
      <c r="CU287" s="51"/>
      <c r="CV287" s="51"/>
      <c r="CW287" s="51"/>
      <c r="CX287" s="51"/>
      <c r="CY287" s="51"/>
      <c r="CZ287" s="51"/>
      <c r="DA287" s="51"/>
      <c r="DB287" s="51"/>
      <c r="DC287" s="51"/>
      <c r="DD287" s="51"/>
      <c r="DE287" s="51"/>
      <c r="DF287" s="51"/>
      <c r="DG287" s="51"/>
      <c r="DH287" s="51"/>
      <c r="DI287" s="51"/>
      <c r="DJ287" s="51"/>
      <c r="DK287" s="51">
        <v>1</v>
      </c>
      <c r="DL287" s="51">
        <f t="shared" si="513"/>
        <v>0</v>
      </c>
      <c r="DM287" s="55">
        <f t="shared" ref="DM287:DM288" si="570">DL287/DK287</f>
        <v>0</v>
      </c>
      <c r="DN287" s="55"/>
      <c r="DO287" s="55">
        <f t="shared" ref="DO287:DO288" si="571">AVERAGE(DM$287:DM$288)</f>
        <v>0</v>
      </c>
      <c r="DP287" s="55"/>
      <c r="DQ287" s="55">
        <f t="shared" ref="DQ287:DQ288" si="572">AVERAGE(DM$263:DM$294)</f>
        <v>0</v>
      </c>
      <c r="DR287" s="55"/>
      <c r="DS287" s="56">
        <f t="shared" ref="DS287:DS288" si="573">AVERAGE(DM$3:DM$435)</f>
        <v>4.5662100456621002E-2</v>
      </c>
      <c r="DT287" s="56"/>
    </row>
    <row r="288" spans="1:124" ht="15.75" hidden="1" customHeight="1" x14ac:dyDescent="0.25">
      <c r="A288" s="51" t="s">
        <v>47</v>
      </c>
      <c r="B288" s="51" t="s">
        <v>132</v>
      </c>
      <c r="C288" s="51" t="s">
        <v>139</v>
      </c>
      <c r="D288" s="51"/>
      <c r="E288" s="51"/>
      <c r="F288" s="51"/>
      <c r="G288" s="51"/>
      <c r="H288" s="51"/>
      <c r="I288" s="51"/>
      <c r="J288" s="51"/>
      <c r="K288" s="51"/>
      <c r="L288" s="51"/>
      <c r="M288" s="52"/>
      <c r="N288" s="52"/>
      <c r="O288" s="52"/>
      <c r="P288" s="51" t="s">
        <v>50</v>
      </c>
      <c r="Q288" s="53"/>
      <c r="R288" s="53"/>
      <c r="S288" s="54"/>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1"/>
      <c r="BY288" s="51"/>
      <c r="BZ288" s="51"/>
      <c r="CA288" s="51"/>
      <c r="CB288" s="51"/>
      <c r="CC288" s="51"/>
      <c r="CD288" s="51"/>
      <c r="CE288" s="51"/>
      <c r="CF288" s="51"/>
      <c r="CG288" s="51"/>
      <c r="CH288" s="51"/>
      <c r="CI288" s="51"/>
      <c r="CJ288" s="51"/>
      <c r="CK288" s="51"/>
      <c r="CL288" s="51"/>
      <c r="CM288" s="51"/>
      <c r="CN288" s="51"/>
      <c r="CO288" s="51"/>
      <c r="CP288" s="51"/>
      <c r="CQ288" s="51"/>
      <c r="CR288" s="51"/>
      <c r="CS288" s="51"/>
      <c r="CT288" s="51"/>
      <c r="CU288" s="51"/>
      <c r="CV288" s="51"/>
      <c r="CW288" s="51"/>
      <c r="CX288" s="51"/>
      <c r="CY288" s="51"/>
      <c r="CZ288" s="51"/>
      <c r="DA288" s="51"/>
      <c r="DB288" s="51"/>
      <c r="DC288" s="51"/>
      <c r="DD288" s="51"/>
      <c r="DE288" s="51"/>
      <c r="DF288" s="51"/>
      <c r="DG288" s="51"/>
      <c r="DH288" s="51"/>
      <c r="DI288" s="51"/>
      <c r="DJ288" s="51"/>
      <c r="DK288" s="51">
        <v>1</v>
      </c>
      <c r="DL288" s="51">
        <f t="shared" si="513"/>
        <v>0</v>
      </c>
      <c r="DM288" s="55">
        <f t="shared" si="570"/>
        <v>0</v>
      </c>
      <c r="DN288" s="55"/>
      <c r="DO288" s="55">
        <f t="shared" si="571"/>
        <v>0</v>
      </c>
      <c r="DP288" s="55"/>
      <c r="DQ288" s="55">
        <f t="shared" si="572"/>
        <v>0</v>
      </c>
      <c r="DR288" s="55"/>
      <c r="DS288" s="56">
        <f t="shared" si="573"/>
        <v>4.5662100456621002E-2</v>
      </c>
      <c r="DT288" s="56"/>
    </row>
    <row r="289" spans="1:124" ht="15.75" hidden="1" customHeight="1" x14ac:dyDescent="0.25">
      <c r="A289" s="51" t="s">
        <v>47</v>
      </c>
      <c r="B289" s="51" t="s">
        <v>132</v>
      </c>
      <c r="C289" s="51" t="s">
        <v>139</v>
      </c>
      <c r="D289" s="51"/>
      <c r="E289" s="51"/>
      <c r="F289" s="51"/>
      <c r="G289" s="51"/>
      <c r="H289" s="51"/>
      <c r="I289" s="51"/>
      <c r="J289" s="51"/>
      <c r="K289" s="51"/>
      <c r="L289" s="51"/>
      <c r="M289" s="52"/>
      <c r="N289" s="52"/>
      <c r="O289" s="52"/>
      <c r="P289" s="51" t="s">
        <v>51</v>
      </c>
      <c r="Q289" s="53"/>
      <c r="R289" s="53"/>
      <c r="S289" s="54"/>
      <c r="T289" s="51"/>
      <c r="U289" s="51"/>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c r="BJ289" s="51"/>
      <c r="BK289" s="51"/>
      <c r="BL289" s="51"/>
      <c r="BM289" s="51"/>
      <c r="BN289" s="51"/>
      <c r="BO289" s="51"/>
      <c r="BP289" s="51"/>
      <c r="BQ289" s="51"/>
      <c r="BR289" s="51"/>
      <c r="BS289" s="51"/>
      <c r="BT289" s="51"/>
      <c r="BU289" s="51"/>
      <c r="BV289" s="51"/>
      <c r="BW289" s="51"/>
      <c r="BX289" s="51"/>
      <c r="BY289" s="51"/>
      <c r="BZ289" s="51"/>
      <c r="CA289" s="51"/>
      <c r="CB289" s="51"/>
      <c r="CC289" s="51"/>
      <c r="CD289" s="51"/>
      <c r="CE289" s="51"/>
      <c r="CF289" s="51"/>
      <c r="CG289" s="51"/>
      <c r="CH289" s="51"/>
      <c r="CI289" s="51"/>
      <c r="CJ289" s="51"/>
      <c r="CK289" s="51"/>
      <c r="CL289" s="51"/>
      <c r="CM289" s="51"/>
      <c r="CN289" s="51"/>
      <c r="CO289" s="51"/>
      <c r="CP289" s="51"/>
      <c r="CQ289" s="51"/>
      <c r="CR289" s="51"/>
      <c r="CS289" s="51"/>
      <c r="CT289" s="51"/>
      <c r="CU289" s="51"/>
      <c r="CV289" s="51"/>
      <c r="CW289" s="51"/>
      <c r="CX289" s="51"/>
      <c r="CY289" s="51"/>
      <c r="CZ289" s="51"/>
      <c r="DA289" s="51"/>
      <c r="DB289" s="51"/>
      <c r="DC289" s="51"/>
      <c r="DD289" s="51"/>
      <c r="DE289" s="51"/>
      <c r="DF289" s="51"/>
      <c r="DG289" s="51"/>
      <c r="DH289" s="51"/>
      <c r="DI289" s="51"/>
      <c r="DJ289" s="51"/>
      <c r="DK289" s="51">
        <v>1</v>
      </c>
      <c r="DL289" s="51">
        <f t="shared" si="513"/>
        <v>0</v>
      </c>
      <c r="DM289" s="55"/>
      <c r="DN289" s="55">
        <f t="shared" ref="DN289:DN290" si="574">DL289/DK289</f>
        <v>0</v>
      </c>
      <c r="DO289" s="55"/>
      <c r="DP289" s="55">
        <f t="shared" ref="DP289:DP290" si="575">AVERAGE(DN$289:DN$290)</f>
        <v>0</v>
      </c>
      <c r="DQ289" s="55"/>
      <c r="DR289" s="55">
        <f t="shared" ref="DR289:DR290" si="576">AVERAGE(DN$263:DN$294)</f>
        <v>0</v>
      </c>
      <c r="DS289" s="56"/>
      <c r="DT289" s="56">
        <f t="shared" ref="DT289:DT290" si="577">AVERAGE(DN$3:DN$435)</f>
        <v>2.336448598130841E-2</v>
      </c>
    </row>
    <row r="290" spans="1:124" ht="15.75" hidden="1" customHeight="1" x14ac:dyDescent="0.25">
      <c r="A290" s="51" t="s">
        <v>47</v>
      </c>
      <c r="B290" s="51" t="s">
        <v>132</v>
      </c>
      <c r="C290" s="51" t="s">
        <v>139</v>
      </c>
      <c r="D290" s="51"/>
      <c r="E290" s="51"/>
      <c r="F290" s="51"/>
      <c r="G290" s="51"/>
      <c r="H290" s="51"/>
      <c r="I290" s="51"/>
      <c r="J290" s="51"/>
      <c r="K290" s="51"/>
      <c r="L290" s="51"/>
      <c r="M290" s="52"/>
      <c r="N290" s="52"/>
      <c r="O290" s="52"/>
      <c r="P290" s="51" t="s">
        <v>51</v>
      </c>
      <c r="Q290" s="53"/>
      <c r="R290" s="53"/>
      <c r="S290" s="54"/>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1"/>
      <c r="BY290" s="51"/>
      <c r="BZ290" s="51"/>
      <c r="CA290" s="51"/>
      <c r="CB290" s="51"/>
      <c r="CC290" s="51"/>
      <c r="CD290" s="51"/>
      <c r="CE290" s="51"/>
      <c r="CF290" s="51"/>
      <c r="CG290" s="51"/>
      <c r="CH290" s="51"/>
      <c r="CI290" s="51"/>
      <c r="CJ290" s="51"/>
      <c r="CK290" s="51"/>
      <c r="CL290" s="51"/>
      <c r="CM290" s="51"/>
      <c r="CN290" s="51"/>
      <c r="CO290" s="51"/>
      <c r="CP290" s="51"/>
      <c r="CQ290" s="51"/>
      <c r="CR290" s="51"/>
      <c r="CS290" s="51"/>
      <c r="CT290" s="51"/>
      <c r="CU290" s="51"/>
      <c r="CV290" s="51"/>
      <c r="CW290" s="51"/>
      <c r="CX290" s="51"/>
      <c r="CY290" s="51"/>
      <c r="CZ290" s="51"/>
      <c r="DA290" s="51"/>
      <c r="DB290" s="51"/>
      <c r="DC290" s="51"/>
      <c r="DD290" s="51"/>
      <c r="DE290" s="51"/>
      <c r="DF290" s="51"/>
      <c r="DG290" s="51"/>
      <c r="DH290" s="51"/>
      <c r="DI290" s="51"/>
      <c r="DJ290" s="51"/>
      <c r="DK290" s="51">
        <v>1</v>
      </c>
      <c r="DL290" s="51">
        <f t="shared" si="513"/>
        <v>0</v>
      </c>
      <c r="DM290" s="55"/>
      <c r="DN290" s="55">
        <f t="shared" si="574"/>
        <v>0</v>
      </c>
      <c r="DO290" s="55"/>
      <c r="DP290" s="55">
        <f t="shared" si="575"/>
        <v>0</v>
      </c>
      <c r="DQ290" s="55"/>
      <c r="DR290" s="55">
        <f t="shared" si="576"/>
        <v>0</v>
      </c>
      <c r="DS290" s="56"/>
      <c r="DT290" s="56">
        <f t="shared" si="577"/>
        <v>2.336448598130841E-2</v>
      </c>
    </row>
    <row r="291" spans="1:124" ht="15.75" hidden="1" customHeight="1" x14ac:dyDescent="0.25">
      <c r="A291" s="51" t="s">
        <v>47</v>
      </c>
      <c r="B291" s="51" t="s">
        <v>132</v>
      </c>
      <c r="C291" s="51" t="s">
        <v>140</v>
      </c>
      <c r="D291" s="51"/>
      <c r="E291" s="51"/>
      <c r="F291" s="51"/>
      <c r="G291" s="51"/>
      <c r="H291" s="51"/>
      <c r="I291" s="51"/>
      <c r="J291" s="51"/>
      <c r="K291" s="51"/>
      <c r="L291" s="51"/>
      <c r="M291" s="52"/>
      <c r="N291" s="52"/>
      <c r="O291" s="52"/>
      <c r="P291" s="51" t="s">
        <v>50</v>
      </c>
      <c r="Q291" s="53"/>
      <c r="R291" s="53"/>
      <c r="S291" s="54"/>
      <c r="T291" s="51"/>
      <c r="U291" s="51"/>
      <c r="V291" s="51"/>
      <c r="W291" s="51"/>
      <c r="X291" s="51"/>
      <c r="Y291" s="51"/>
      <c r="Z291" s="51"/>
      <c r="AA291" s="51"/>
      <c r="AB291" s="51"/>
      <c r="AC291" s="51"/>
      <c r="AD291" s="51"/>
      <c r="AE291" s="51"/>
      <c r="AF291" s="51"/>
      <c r="AG291" s="51"/>
      <c r="AH291" s="51"/>
      <c r="AI291" s="51"/>
      <c r="AJ291" s="51"/>
      <c r="AK291" s="51"/>
      <c r="AL291" s="51"/>
      <c r="AM291" s="51"/>
      <c r="AN291" s="51"/>
      <c r="AO291" s="51"/>
      <c r="AP291" s="51"/>
      <c r="AQ291" s="51"/>
      <c r="AR291" s="51"/>
      <c r="AS291" s="51"/>
      <c r="AT291" s="51"/>
      <c r="AU291" s="51"/>
      <c r="AV291" s="51"/>
      <c r="AW291" s="51"/>
      <c r="AX291" s="51"/>
      <c r="AY291" s="51"/>
      <c r="AZ291" s="51"/>
      <c r="BA291" s="51"/>
      <c r="BB291" s="51"/>
      <c r="BC291" s="51"/>
      <c r="BD291" s="51"/>
      <c r="BE291" s="51"/>
      <c r="BF291" s="51"/>
      <c r="BG291" s="51"/>
      <c r="BH291" s="51"/>
      <c r="BI291" s="51"/>
      <c r="BJ291" s="51"/>
      <c r="BK291" s="51"/>
      <c r="BL291" s="51"/>
      <c r="BM291" s="51"/>
      <c r="BN291" s="51"/>
      <c r="BO291" s="51"/>
      <c r="BP291" s="51"/>
      <c r="BQ291" s="51"/>
      <c r="BR291" s="51"/>
      <c r="BS291" s="51"/>
      <c r="BT291" s="51"/>
      <c r="BU291" s="51"/>
      <c r="BV291" s="51"/>
      <c r="BW291" s="51"/>
      <c r="BX291" s="51"/>
      <c r="BY291" s="51"/>
      <c r="BZ291" s="51"/>
      <c r="CA291" s="51"/>
      <c r="CB291" s="51"/>
      <c r="CC291" s="51"/>
      <c r="CD291" s="51"/>
      <c r="CE291" s="51"/>
      <c r="CF291" s="51"/>
      <c r="CG291" s="51"/>
      <c r="CH291" s="51"/>
      <c r="CI291" s="51"/>
      <c r="CJ291" s="51"/>
      <c r="CK291" s="51"/>
      <c r="CL291" s="51"/>
      <c r="CM291" s="51"/>
      <c r="CN291" s="51"/>
      <c r="CO291" s="51"/>
      <c r="CP291" s="51"/>
      <c r="CQ291" s="51"/>
      <c r="CR291" s="51"/>
      <c r="CS291" s="51"/>
      <c r="CT291" s="51"/>
      <c r="CU291" s="51"/>
      <c r="CV291" s="51"/>
      <c r="CW291" s="51"/>
      <c r="CX291" s="51"/>
      <c r="CY291" s="51"/>
      <c r="CZ291" s="51"/>
      <c r="DA291" s="51"/>
      <c r="DB291" s="51"/>
      <c r="DC291" s="51"/>
      <c r="DD291" s="51"/>
      <c r="DE291" s="51"/>
      <c r="DF291" s="51"/>
      <c r="DG291" s="51"/>
      <c r="DH291" s="51"/>
      <c r="DI291" s="51"/>
      <c r="DJ291" s="51"/>
      <c r="DK291" s="51">
        <v>1</v>
      </c>
      <c r="DL291" s="51">
        <f t="shared" si="513"/>
        <v>0</v>
      </c>
      <c r="DM291" s="55">
        <f t="shared" ref="DM291:DM292" si="578">DL291/DK291</f>
        <v>0</v>
      </c>
      <c r="DN291" s="55"/>
      <c r="DO291" s="55">
        <f t="shared" ref="DO291:DO292" si="579">AVERAGE(DM$291:DM$292)</f>
        <v>0</v>
      </c>
      <c r="DP291" s="55"/>
      <c r="DQ291" s="55">
        <f t="shared" ref="DQ291:DQ292" si="580">AVERAGE(DM$263:DM$294)</f>
        <v>0</v>
      </c>
      <c r="DR291" s="55"/>
      <c r="DS291" s="56">
        <f t="shared" ref="DS291:DS292" si="581">AVERAGE(DM$3:DM$435)</f>
        <v>4.5662100456621002E-2</v>
      </c>
      <c r="DT291" s="56"/>
    </row>
    <row r="292" spans="1:124" ht="15.75" hidden="1" customHeight="1" x14ac:dyDescent="0.25">
      <c r="A292" s="51" t="s">
        <v>47</v>
      </c>
      <c r="B292" s="51" t="s">
        <v>132</v>
      </c>
      <c r="C292" s="51" t="s">
        <v>140</v>
      </c>
      <c r="D292" s="51"/>
      <c r="E292" s="51"/>
      <c r="F292" s="51"/>
      <c r="G292" s="51"/>
      <c r="H292" s="51"/>
      <c r="I292" s="51"/>
      <c r="J292" s="51"/>
      <c r="K292" s="51"/>
      <c r="L292" s="51"/>
      <c r="M292" s="52"/>
      <c r="N292" s="52"/>
      <c r="O292" s="52"/>
      <c r="P292" s="51" t="s">
        <v>50</v>
      </c>
      <c r="Q292" s="53"/>
      <c r="R292" s="53"/>
      <c r="S292" s="54"/>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1"/>
      <c r="BY292" s="51"/>
      <c r="BZ292" s="51"/>
      <c r="CA292" s="51"/>
      <c r="CB292" s="51"/>
      <c r="CC292" s="51"/>
      <c r="CD292" s="51"/>
      <c r="CE292" s="51"/>
      <c r="CF292" s="51"/>
      <c r="CG292" s="51"/>
      <c r="CH292" s="51"/>
      <c r="CI292" s="51"/>
      <c r="CJ292" s="51"/>
      <c r="CK292" s="51"/>
      <c r="CL292" s="51"/>
      <c r="CM292" s="51"/>
      <c r="CN292" s="51"/>
      <c r="CO292" s="51"/>
      <c r="CP292" s="51"/>
      <c r="CQ292" s="51"/>
      <c r="CR292" s="51"/>
      <c r="CS292" s="51"/>
      <c r="CT292" s="51"/>
      <c r="CU292" s="51"/>
      <c r="CV292" s="51"/>
      <c r="CW292" s="51"/>
      <c r="CX292" s="51"/>
      <c r="CY292" s="51"/>
      <c r="CZ292" s="51"/>
      <c r="DA292" s="51"/>
      <c r="DB292" s="51"/>
      <c r="DC292" s="51"/>
      <c r="DD292" s="51"/>
      <c r="DE292" s="51"/>
      <c r="DF292" s="51"/>
      <c r="DG292" s="51"/>
      <c r="DH292" s="51"/>
      <c r="DI292" s="51"/>
      <c r="DJ292" s="51"/>
      <c r="DK292" s="51">
        <v>1</v>
      </c>
      <c r="DL292" s="51">
        <f t="shared" si="513"/>
        <v>0</v>
      </c>
      <c r="DM292" s="55">
        <f t="shared" si="578"/>
        <v>0</v>
      </c>
      <c r="DN292" s="55"/>
      <c r="DO292" s="55">
        <f t="shared" si="579"/>
        <v>0</v>
      </c>
      <c r="DP292" s="55"/>
      <c r="DQ292" s="55">
        <f t="shared" si="580"/>
        <v>0</v>
      </c>
      <c r="DR292" s="55"/>
      <c r="DS292" s="56">
        <f t="shared" si="581"/>
        <v>4.5662100456621002E-2</v>
      </c>
      <c r="DT292" s="56"/>
    </row>
    <row r="293" spans="1:124" ht="15.75" hidden="1" customHeight="1" x14ac:dyDescent="0.25">
      <c r="A293" s="51" t="s">
        <v>47</v>
      </c>
      <c r="B293" s="51" t="s">
        <v>132</v>
      </c>
      <c r="C293" s="51" t="s">
        <v>140</v>
      </c>
      <c r="D293" s="51"/>
      <c r="E293" s="51"/>
      <c r="F293" s="51"/>
      <c r="G293" s="51"/>
      <c r="H293" s="51"/>
      <c r="I293" s="51"/>
      <c r="J293" s="51"/>
      <c r="K293" s="51"/>
      <c r="L293" s="51"/>
      <c r="M293" s="52"/>
      <c r="N293" s="52"/>
      <c r="O293" s="52"/>
      <c r="P293" s="51" t="s">
        <v>51</v>
      </c>
      <c r="Q293" s="53"/>
      <c r="R293" s="53"/>
      <c r="S293" s="54"/>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c r="BT293" s="51"/>
      <c r="BU293" s="51"/>
      <c r="BV293" s="51"/>
      <c r="BW293" s="51"/>
      <c r="BX293" s="51"/>
      <c r="BY293" s="51"/>
      <c r="BZ293" s="51"/>
      <c r="CA293" s="51"/>
      <c r="CB293" s="51"/>
      <c r="CC293" s="51"/>
      <c r="CD293" s="51"/>
      <c r="CE293" s="51"/>
      <c r="CF293" s="51"/>
      <c r="CG293" s="51"/>
      <c r="CH293" s="51"/>
      <c r="CI293" s="51"/>
      <c r="CJ293" s="51"/>
      <c r="CK293" s="51"/>
      <c r="CL293" s="51"/>
      <c r="CM293" s="51"/>
      <c r="CN293" s="51"/>
      <c r="CO293" s="51"/>
      <c r="CP293" s="51"/>
      <c r="CQ293" s="51"/>
      <c r="CR293" s="51"/>
      <c r="CS293" s="51"/>
      <c r="CT293" s="51"/>
      <c r="CU293" s="51"/>
      <c r="CV293" s="51"/>
      <c r="CW293" s="51"/>
      <c r="CX293" s="51"/>
      <c r="CY293" s="51"/>
      <c r="CZ293" s="51"/>
      <c r="DA293" s="51"/>
      <c r="DB293" s="51"/>
      <c r="DC293" s="51"/>
      <c r="DD293" s="51"/>
      <c r="DE293" s="51"/>
      <c r="DF293" s="51"/>
      <c r="DG293" s="51"/>
      <c r="DH293" s="51"/>
      <c r="DI293" s="51"/>
      <c r="DJ293" s="51"/>
      <c r="DK293" s="51">
        <v>1</v>
      </c>
      <c r="DL293" s="51">
        <f t="shared" si="513"/>
        <v>0</v>
      </c>
      <c r="DM293" s="55"/>
      <c r="DN293" s="55">
        <f t="shared" ref="DN293:DN294" si="582">DL293/DK293</f>
        <v>0</v>
      </c>
      <c r="DO293" s="55"/>
      <c r="DP293" s="55">
        <f t="shared" ref="DP293:DP294" si="583">AVERAGE(DN$293:DN$294)</f>
        <v>0</v>
      </c>
      <c r="DQ293" s="55"/>
      <c r="DR293" s="55">
        <f t="shared" ref="DR293:DR294" si="584">AVERAGE(DN$263:DN$294)</f>
        <v>0</v>
      </c>
      <c r="DS293" s="56"/>
      <c r="DT293" s="56">
        <f t="shared" ref="DT293:DT294" si="585">AVERAGE(DN$3:DN$435)</f>
        <v>2.336448598130841E-2</v>
      </c>
    </row>
    <row r="294" spans="1:124" ht="15.75" hidden="1" customHeight="1" x14ac:dyDescent="0.25">
      <c r="A294" s="51" t="s">
        <v>47</v>
      </c>
      <c r="B294" s="51" t="s">
        <v>132</v>
      </c>
      <c r="C294" s="51" t="s">
        <v>140</v>
      </c>
      <c r="D294" s="51"/>
      <c r="E294" s="51"/>
      <c r="F294" s="51"/>
      <c r="G294" s="51"/>
      <c r="H294" s="51"/>
      <c r="I294" s="51"/>
      <c r="J294" s="51"/>
      <c r="K294" s="51"/>
      <c r="L294" s="51"/>
      <c r="M294" s="52"/>
      <c r="N294" s="52"/>
      <c r="O294" s="52"/>
      <c r="P294" s="51" t="s">
        <v>51</v>
      </c>
      <c r="Q294" s="53"/>
      <c r="R294" s="53"/>
      <c r="S294" s="54"/>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1"/>
      <c r="BY294" s="51"/>
      <c r="BZ294" s="51"/>
      <c r="CA294" s="51"/>
      <c r="CB294" s="51"/>
      <c r="CC294" s="51"/>
      <c r="CD294" s="51"/>
      <c r="CE294" s="51"/>
      <c r="CF294" s="51"/>
      <c r="CG294" s="51"/>
      <c r="CH294" s="51"/>
      <c r="CI294" s="51"/>
      <c r="CJ294" s="51"/>
      <c r="CK294" s="51"/>
      <c r="CL294" s="51"/>
      <c r="CM294" s="51"/>
      <c r="CN294" s="51"/>
      <c r="CO294" s="51"/>
      <c r="CP294" s="51"/>
      <c r="CQ294" s="51"/>
      <c r="CR294" s="51"/>
      <c r="CS294" s="51"/>
      <c r="CT294" s="51"/>
      <c r="CU294" s="51"/>
      <c r="CV294" s="51"/>
      <c r="CW294" s="51"/>
      <c r="CX294" s="51"/>
      <c r="CY294" s="51"/>
      <c r="CZ294" s="51"/>
      <c r="DA294" s="51"/>
      <c r="DB294" s="51"/>
      <c r="DC294" s="51"/>
      <c r="DD294" s="51"/>
      <c r="DE294" s="51"/>
      <c r="DF294" s="51"/>
      <c r="DG294" s="51"/>
      <c r="DH294" s="51"/>
      <c r="DI294" s="51"/>
      <c r="DJ294" s="51"/>
      <c r="DK294" s="51">
        <v>1</v>
      </c>
      <c r="DL294" s="51">
        <f t="shared" si="513"/>
        <v>0</v>
      </c>
      <c r="DM294" s="55"/>
      <c r="DN294" s="55">
        <f t="shared" si="582"/>
        <v>0</v>
      </c>
      <c r="DO294" s="55"/>
      <c r="DP294" s="55">
        <f t="shared" si="583"/>
        <v>0</v>
      </c>
      <c r="DQ294" s="55"/>
      <c r="DR294" s="55">
        <f t="shared" si="584"/>
        <v>0</v>
      </c>
      <c r="DS294" s="56"/>
      <c r="DT294" s="56">
        <f t="shared" si="585"/>
        <v>2.336448598130841E-2</v>
      </c>
    </row>
    <row r="295" spans="1:124" ht="15.75" hidden="1" customHeight="1" x14ac:dyDescent="0.25">
      <c r="A295" s="21" t="s">
        <v>47</v>
      </c>
      <c r="B295" s="21" t="s">
        <v>141</v>
      </c>
      <c r="C295" s="21" t="s">
        <v>142</v>
      </c>
      <c r="D295" s="21"/>
      <c r="E295" s="21"/>
      <c r="F295" s="21"/>
      <c r="G295" s="21"/>
      <c r="H295" s="21"/>
      <c r="I295" s="21"/>
      <c r="J295" s="21"/>
      <c r="K295" s="21"/>
      <c r="L295" s="21"/>
      <c r="M295" s="22"/>
      <c r="N295" s="22"/>
      <c r="O295" s="22"/>
      <c r="P295" s="21" t="s">
        <v>50</v>
      </c>
      <c r="Q295" s="23"/>
      <c r="R295" s="23"/>
      <c r="S295" s="57"/>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c r="CE295" s="21"/>
      <c r="CF295" s="21"/>
      <c r="CG295" s="21"/>
      <c r="CH295" s="21"/>
      <c r="CI295" s="21"/>
      <c r="CJ295" s="21"/>
      <c r="CK295" s="21"/>
      <c r="CL295" s="21"/>
      <c r="CM295" s="21"/>
      <c r="CN295" s="21"/>
      <c r="CO295" s="21"/>
      <c r="CP295" s="21"/>
      <c r="CQ295" s="21"/>
      <c r="CR295" s="21"/>
      <c r="CS295" s="21"/>
      <c r="CT295" s="21"/>
      <c r="CU295" s="21"/>
      <c r="CV295" s="21"/>
      <c r="CW295" s="21"/>
      <c r="CX295" s="21"/>
      <c r="CY295" s="21"/>
      <c r="CZ295" s="21"/>
      <c r="DA295" s="21"/>
      <c r="DB295" s="21"/>
      <c r="DC295" s="21"/>
      <c r="DD295" s="21"/>
      <c r="DE295" s="21"/>
      <c r="DF295" s="21"/>
      <c r="DG295" s="21"/>
      <c r="DH295" s="21"/>
      <c r="DI295" s="21"/>
      <c r="DJ295" s="21"/>
      <c r="DK295" s="21">
        <v>1</v>
      </c>
      <c r="DL295" s="21">
        <f t="shared" si="513"/>
        <v>0</v>
      </c>
      <c r="DM295" s="25">
        <f t="shared" ref="DM295:DM296" si="586">DL295/DK295</f>
        <v>0</v>
      </c>
      <c r="DN295" s="25"/>
      <c r="DO295" s="25">
        <f t="shared" ref="DO295:DO296" si="587">AVERAGE(DM$295:DM$296)</f>
        <v>0</v>
      </c>
      <c r="DP295" s="25"/>
      <c r="DQ295" s="25">
        <f t="shared" ref="DQ295:DQ296" si="588">AVERAGE(DM$295:DM$302)</f>
        <v>0</v>
      </c>
      <c r="DR295" s="25"/>
      <c r="DS295" s="25">
        <f t="shared" ref="DS295:DS296" si="589">AVERAGE(DM$3:DM$435)</f>
        <v>4.5662100456621002E-2</v>
      </c>
      <c r="DT295" s="25"/>
    </row>
    <row r="296" spans="1:124" ht="15.75" hidden="1" customHeight="1" x14ac:dyDescent="0.25">
      <c r="A296" s="21" t="s">
        <v>47</v>
      </c>
      <c r="B296" s="21" t="s">
        <v>141</v>
      </c>
      <c r="C296" s="21" t="s">
        <v>142</v>
      </c>
      <c r="D296" s="21"/>
      <c r="E296" s="21"/>
      <c r="F296" s="21"/>
      <c r="G296" s="21"/>
      <c r="H296" s="21"/>
      <c r="I296" s="21"/>
      <c r="J296" s="21"/>
      <c r="K296" s="21"/>
      <c r="L296" s="21"/>
      <c r="M296" s="22"/>
      <c r="N296" s="22"/>
      <c r="O296" s="22"/>
      <c r="P296" s="21" t="s">
        <v>50</v>
      </c>
      <c r="Q296" s="23"/>
      <c r="R296" s="23"/>
      <c r="S296" s="57"/>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c r="CH296" s="21"/>
      <c r="CI296" s="21"/>
      <c r="CJ296" s="21"/>
      <c r="CK296" s="21"/>
      <c r="CL296" s="21"/>
      <c r="CM296" s="21"/>
      <c r="CN296" s="21"/>
      <c r="CO296" s="21"/>
      <c r="CP296" s="21"/>
      <c r="CQ296" s="21"/>
      <c r="CR296" s="21"/>
      <c r="CS296" s="21"/>
      <c r="CT296" s="21"/>
      <c r="CU296" s="21"/>
      <c r="CV296" s="21"/>
      <c r="CW296" s="21"/>
      <c r="CX296" s="21"/>
      <c r="CY296" s="21"/>
      <c r="CZ296" s="21"/>
      <c r="DA296" s="21"/>
      <c r="DB296" s="21"/>
      <c r="DC296" s="21"/>
      <c r="DD296" s="21"/>
      <c r="DE296" s="21"/>
      <c r="DF296" s="21"/>
      <c r="DG296" s="21"/>
      <c r="DH296" s="21"/>
      <c r="DI296" s="21"/>
      <c r="DJ296" s="21"/>
      <c r="DK296" s="21">
        <v>1</v>
      </c>
      <c r="DL296" s="21">
        <f t="shared" si="513"/>
        <v>0</v>
      </c>
      <c r="DM296" s="25">
        <f t="shared" si="586"/>
        <v>0</v>
      </c>
      <c r="DN296" s="25"/>
      <c r="DO296" s="25">
        <f t="shared" si="587"/>
        <v>0</v>
      </c>
      <c r="DP296" s="25"/>
      <c r="DQ296" s="25">
        <f t="shared" si="588"/>
        <v>0</v>
      </c>
      <c r="DR296" s="25"/>
      <c r="DS296" s="25">
        <f t="shared" si="589"/>
        <v>4.5662100456621002E-2</v>
      </c>
      <c r="DT296" s="25"/>
    </row>
    <row r="297" spans="1:124" ht="15.75" hidden="1" customHeight="1" x14ac:dyDescent="0.25">
      <c r="A297" s="21" t="s">
        <v>47</v>
      </c>
      <c r="B297" s="21" t="s">
        <v>141</v>
      </c>
      <c r="C297" s="21" t="s">
        <v>142</v>
      </c>
      <c r="D297" s="21"/>
      <c r="E297" s="21"/>
      <c r="F297" s="21"/>
      <c r="G297" s="21"/>
      <c r="H297" s="21"/>
      <c r="I297" s="21"/>
      <c r="J297" s="21"/>
      <c r="K297" s="21"/>
      <c r="L297" s="21"/>
      <c r="M297" s="22"/>
      <c r="N297" s="22"/>
      <c r="O297" s="22"/>
      <c r="P297" s="21" t="s">
        <v>51</v>
      </c>
      <c r="Q297" s="23"/>
      <c r="R297" s="23"/>
      <c r="S297" s="57"/>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c r="CE297" s="21"/>
      <c r="CF297" s="21"/>
      <c r="CG297" s="21"/>
      <c r="CH297" s="21"/>
      <c r="CI297" s="21"/>
      <c r="CJ297" s="21"/>
      <c r="CK297" s="21"/>
      <c r="CL297" s="21"/>
      <c r="CM297" s="21"/>
      <c r="CN297" s="21"/>
      <c r="CO297" s="21"/>
      <c r="CP297" s="21"/>
      <c r="CQ297" s="21"/>
      <c r="CR297" s="21"/>
      <c r="CS297" s="21"/>
      <c r="CT297" s="21"/>
      <c r="CU297" s="21"/>
      <c r="CV297" s="21"/>
      <c r="CW297" s="21"/>
      <c r="CX297" s="21"/>
      <c r="CY297" s="21"/>
      <c r="CZ297" s="21"/>
      <c r="DA297" s="21"/>
      <c r="DB297" s="21"/>
      <c r="DC297" s="21"/>
      <c r="DD297" s="21"/>
      <c r="DE297" s="21"/>
      <c r="DF297" s="21"/>
      <c r="DG297" s="21"/>
      <c r="DH297" s="21"/>
      <c r="DI297" s="21"/>
      <c r="DJ297" s="21"/>
      <c r="DK297" s="21">
        <v>1</v>
      </c>
      <c r="DL297" s="21">
        <f t="shared" si="513"/>
        <v>0</v>
      </c>
      <c r="DM297" s="25"/>
      <c r="DN297" s="25">
        <f t="shared" ref="DN297:DN298" si="590">DL297/DK297</f>
        <v>0</v>
      </c>
      <c r="DO297" s="25"/>
      <c r="DP297" s="25">
        <f t="shared" ref="DP297:DP298" si="591">AVERAGE(DN$297:DN$298)</f>
        <v>0</v>
      </c>
      <c r="DQ297" s="25"/>
      <c r="DR297" s="25">
        <f t="shared" ref="DR297:DR298" si="592">AVERAGE(DN$295:DN$302)</f>
        <v>0</v>
      </c>
      <c r="DS297" s="25"/>
      <c r="DT297" s="25">
        <f t="shared" ref="DT297:DT298" si="593">AVERAGE(DN$3:DN$435)</f>
        <v>2.336448598130841E-2</v>
      </c>
    </row>
    <row r="298" spans="1:124" ht="15.75" hidden="1" customHeight="1" x14ac:dyDescent="0.25">
      <c r="A298" s="21" t="s">
        <v>47</v>
      </c>
      <c r="B298" s="21" t="s">
        <v>141</v>
      </c>
      <c r="C298" s="21" t="s">
        <v>142</v>
      </c>
      <c r="D298" s="21"/>
      <c r="E298" s="21"/>
      <c r="F298" s="21"/>
      <c r="G298" s="21"/>
      <c r="H298" s="21"/>
      <c r="I298" s="21"/>
      <c r="J298" s="21"/>
      <c r="K298" s="21"/>
      <c r="L298" s="21"/>
      <c r="M298" s="22"/>
      <c r="N298" s="22"/>
      <c r="O298" s="22"/>
      <c r="P298" s="21" t="s">
        <v>51</v>
      </c>
      <c r="Q298" s="23"/>
      <c r="R298" s="23"/>
      <c r="S298" s="57"/>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c r="CE298" s="21"/>
      <c r="CF298" s="21"/>
      <c r="CG298" s="21"/>
      <c r="CH298" s="21"/>
      <c r="CI298" s="21"/>
      <c r="CJ298" s="21"/>
      <c r="CK298" s="21"/>
      <c r="CL298" s="21"/>
      <c r="CM298" s="21"/>
      <c r="CN298" s="21"/>
      <c r="CO298" s="21"/>
      <c r="CP298" s="21"/>
      <c r="CQ298" s="21"/>
      <c r="CR298" s="21"/>
      <c r="CS298" s="21"/>
      <c r="CT298" s="21"/>
      <c r="CU298" s="21"/>
      <c r="CV298" s="21"/>
      <c r="CW298" s="21"/>
      <c r="CX298" s="21"/>
      <c r="CY298" s="21"/>
      <c r="CZ298" s="21"/>
      <c r="DA298" s="21"/>
      <c r="DB298" s="21"/>
      <c r="DC298" s="21"/>
      <c r="DD298" s="21"/>
      <c r="DE298" s="21"/>
      <c r="DF298" s="21"/>
      <c r="DG298" s="21"/>
      <c r="DH298" s="21"/>
      <c r="DI298" s="21"/>
      <c r="DJ298" s="21"/>
      <c r="DK298" s="21">
        <v>1</v>
      </c>
      <c r="DL298" s="21">
        <f t="shared" si="513"/>
        <v>0</v>
      </c>
      <c r="DM298" s="25"/>
      <c r="DN298" s="25">
        <f t="shared" si="590"/>
        <v>0</v>
      </c>
      <c r="DO298" s="25"/>
      <c r="DP298" s="25">
        <f t="shared" si="591"/>
        <v>0</v>
      </c>
      <c r="DQ298" s="25"/>
      <c r="DR298" s="25">
        <f t="shared" si="592"/>
        <v>0</v>
      </c>
      <c r="DS298" s="25"/>
      <c r="DT298" s="25">
        <f t="shared" si="593"/>
        <v>2.336448598130841E-2</v>
      </c>
    </row>
    <row r="299" spans="1:124" ht="15.75" hidden="1" customHeight="1" x14ac:dyDescent="0.25">
      <c r="A299" s="21" t="s">
        <v>47</v>
      </c>
      <c r="B299" s="21" t="s">
        <v>141</v>
      </c>
      <c r="C299" s="21" t="s">
        <v>141</v>
      </c>
      <c r="D299" s="21"/>
      <c r="E299" s="21"/>
      <c r="F299" s="21"/>
      <c r="G299" s="21"/>
      <c r="H299" s="21"/>
      <c r="I299" s="21"/>
      <c r="J299" s="21"/>
      <c r="K299" s="21"/>
      <c r="L299" s="21"/>
      <c r="M299" s="22"/>
      <c r="N299" s="22"/>
      <c r="O299" s="22"/>
      <c r="P299" s="21" t="s">
        <v>50</v>
      </c>
      <c r="Q299" s="23"/>
      <c r="R299" s="23"/>
      <c r="S299" s="57"/>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c r="CE299" s="21"/>
      <c r="CF299" s="21"/>
      <c r="CG299" s="21"/>
      <c r="CH299" s="21"/>
      <c r="CI299" s="21"/>
      <c r="CJ299" s="21"/>
      <c r="CK299" s="21"/>
      <c r="CL299" s="21"/>
      <c r="CM299" s="21"/>
      <c r="CN299" s="21"/>
      <c r="CO299" s="21"/>
      <c r="CP299" s="21"/>
      <c r="CQ299" s="21"/>
      <c r="CR299" s="21"/>
      <c r="CS299" s="21"/>
      <c r="CT299" s="21"/>
      <c r="CU299" s="21"/>
      <c r="CV299" s="21"/>
      <c r="CW299" s="21"/>
      <c r="CX299" s="21"/>
      <c r="CY299" s="21"/>
      <c r="CZ299" s="21"/>
      <c r="DA299" s="21"/>
      <c r="DB299" s="21"/>
      <c r="DC299" s="21"/>
      <c r="DD299" s="21"/>
      <c r="DE299" s="21"/>
      <c r="DF299" s="21"/>
      <c r="DG299" s="21"/>
      <c r="DH299" s="21"/>
      <c r="DI299" s="21"/>
      <c r="DJ299" s="21"/>
      <c r="DK299" s="21">
        <v>1</v>
      </c>
      <c r="DL299" s="21">
        <f t="shared" si="513"/>
        <v>0</v>
      </c>
      <c r="DM299" s="25">
        <f t="shared" ref="DM299:DM300" si="594">DL299/DK299</f>
        <v>0</v>
      </c>
      <c r="DN299" s="25"/>
      <c r="DO299" s="25">
        <f t="shared" ref="DO299:DO300" si="595">AVERAGE(DM$299:DM$300)</f>
        <v>0</v>
      </c>
      <c r="DP299" s="25"/>
      <c r="DQ299" s="25">
        <f t="shared" ref="DQ299:DQ300" si="596">AVERAGE(DM$295:DM$302)</f>
        <v>0</v>
      </c>
      <c r="DR299" s="25"/>
      <c r="DS299" s="25">
        <f t="shared" ref="DS299:DS300" si="597">AVERAGE(DM$3:DM$435)</f>
        <v>4.5662100456621002E-2</v>
      </c>
      <c r="DT299" s="25"/>
    </row>
    <row r="300" spans="1:124" ht="15.75" hidden="1" customHeight="1" x14ac:dyDescent="0.25">
      <c r="A300" s="21" t="s">
        <v>47</v>
      </c>
      <c r="B300" s="21" t="s">
        <v>141</v>
      </c>
      <c r="C300" s="21" t="s">
        <v>141</v>
      </c>
      <c r="D300" s="21"/>
      <c r="E300" s="21"/>
      <c r="F300" s="21"/>
      <c r="G300" s="21"/>
      <c r="H300" s="21"/>
      <c r="I300" s="21"/>
      <c r="J300" s="21"/>
      <c r="K300" s="21"/>
      <c r="L300" s="21"/>
      <c r="M300" s="22"/>
      <c r="N300" s="22"/>
      <c r="O300" s="22"/>
      <c r="P300" s="21" t="s">
        <v>50</v>
      </c>
      <c r="Q300" s="23"/>
      <c r="R300" s="23"/>
      <c r="S300" s="57"/>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c r="CE300" s="21"/>
      <c r="CF300" s="21"/>
      <c r="CG300" s="21"/>
      <c r="CH300" s="21"/>
      <c r="CI300" s="21"/>
      <c r="CJ300" s="21"/>
      <c r="CK300" s="21"/>
      <c r="CL300" s="21"/>
      <c r="CM300" s="21"/>
      <c r="CN300" s="21"/>
      <c r="CO300" s="21"/>
      <c r="CP300" s="21"/>
      <c r="CQ300" s="21"/>
      <c r="CR300" s="21"/>
      <c r="CS300" s="21"/>
      <c r="CT300" s="21"/>
      <c r="CU300" s="21"/>
      <c r="CV300" s="21"/>
      <c r="CW300" s="21"/>
      <c r="CX300" s="21"/>
      <c r="CY300" s="21"/>
      <c r="CZ300" s="21"/>
      <c r="DA300" s="21"/>
      <c r="DB300" s="21"/>
      <c r="DC300" s="21"/>
      <c r="DD300" s="21"/>
      <c r="DE300" s="21"/>
      <c r="DF300" s="21"/>
      <c r="DG300" s="21"/>
      <c r="DH300" s="21"/>
      <c r="DI300" s="21"/>
      <c r="DJ300" s="21"/>
      <c r="DK300" s="21">
        <v>1</v>
      </c>
      <c r="DL300" s="21">
        <f t="shared" si="513"/>
        <v>0</v>
      </c>
      <c r="DM300" s="25">
        <f t="shared" si="594"/>
        <v>0</v>
      </c>
      <c r="DN300" s="25"/>
      <c r="DO300" s="25">
        <f t="shared" si="595"/>
        <v>0</v>
      </c>
      <c r="DP300" s="25"/>
      <c r="DQ300" s="25">
        <f t="shared" si="596"/>
        <v>0</v>
      </c>
      <c r="DR300" s="25"/>
      <c r="DS300" s="25">
        <f t="shared" si="597"/>
        <v>4.5662100456621002E-2</v>
      </c>
      <c r="DT300" s="25"/>
    </row>
    <row r="301" spans="1:124" ht="15.75" hidden="1" customHeight="1" x14ac:dyDescent="0.25">
      <c r="A301" s="21" t="s">
        <v>47</v>
      </c>
      <c r="B301" s="21" t="s">
        <v>141</v>
      </c>
      <c r="C301" s="21" t="s">
        <v>141</v>
      </c>
      <c r="D301" s="21"/>
      <c r="E301" s="21"/>
      <c r="F301" s="21"/>
      <c r="G301" s="21"/>
      <c r="H301" s="21"/>
      <c r="I301" s="21"/>
      <c r="J301" s="21"/>
      <c r="K301" s="21"/>
      <c r="L301" s="21"/>
      <c r="M301" s="22"/>
      <c r="N301" s="22"/>
      <c r="O301" s="22"/>
      <c r="P301" s="21" t="s">
        <v>51</v>
      </c>
      <c r="Q301" s="23"/>
      <c r="R301" s="23"/>
      <c r="S301" s="57"/>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c r="CE301" s="21"/>
      <c r="CF301" s="21"/>
      <c r="CG301" s="21"/>
      <c r="CH301" s="21"/>
      <c r="CI301" s="21"/>
      <c r="CJ301" s="21"/>
      <c r="CK301" s="21"/>
      <c r="CL301" s="21"/>
      <c r="CM301" s="21"/>
      <c r="CN301" s="21"/>
      <c r="CO301" s="21"/>
      <c r="CP301" s="21"/>
      <c r="CQ301" s="21"/>
      <c r="CR301" s="21"/>
      <c r="CS301" s="21"/>
      <c r="CT301" s="21"/>
      <c r="CU301" s="21"/>
      <c r="CV301" s="21"/>
      <c r="CW301" s="21"/>
      <c r="CX301" s="21"/>
      <c r="CY301" s="21"/>
      <c r="CZ301" s="21"/>
      <c r="DA301" s="21"/>
      <c r="DB301" s="21"/>
      <c r="DC301" s="21"/>
      <c r="DD301" s="21"/>
      <c r="DE301" s="21"/>
      <c r="DF301" s="21"/>
      <c r="DG301" s="21"/>
      <c r="DH301" s="21"/>
      <c r="DI301" s="21"/>
      <c r="DJ301" s="21"/>
      <c r="DK301" s="21">
        <v>1</v>
      </c>
      <c r="DL301" s="21">
        <f t="shared" si="513"/>
        <v>0</v>
      </c>
      <c r="DM301" s="25"/>
      <c r="DN301" s="25">
        <f t="shared" ref="DN301:DN302" si="598">DL301/DK301</f>
        <v>0</v>
      </c>
      <c r="DO301" s="25"/>
      <c r="DP301" s="25">
        <f t="shared" ref="DP301:DP302" si="599">AVERAGE(DN$301:DN$302)</f>
        <v>0</v>
      </c>
      <c r="DQ301" s="25"/>
      <c r="DR301" s="25">
        <f t="shared" ref="DR301:DR302" si="600">AVERAGE(DN$295:DN$302)</f>
        <v>0</v>
      </c>
      <c r="DS301" s="25"/>
      <c r="DT301" s="25">
        <f t="shared" ref="DT301:DT302" si="601">AVERAGE(DN$3:DN$435)</f>
        <v>2.336448598130841E-2</v>
      </c>
    </row>
    <row r="302" spans="1:124" ht="15.75" hidden="1" customHeight="1" x14ac:dyDescent="0.25">
      <c r="A302" s="21" t="s">
        <v>47</v>
      </c>
      <c r="B302" s="21" t="s">
        <v>141</v>
      </c>
      <c r="C302" s="21" t="s">
        <v>141</v>
      </c>
      <c r="D302" s="21"/>
      <c r="E302" s="21"/>
      <c r="F302" s="21"/>
      <c r="G302" s="21"/>
      <c r="H302" s="21"/>
      <c r="I302" s="21"/>
      <c r="J302" s="21"/>
      <c r="K302" s="21"/>
      <c r="L302" s="21"/>
      <c r="M302" s="22"/>
      <c r="N302" s="22"/>
      <c r="O302" s="22"/>
      <c r="P302" s="21" t="s">
        <v>51</v>
      </c>
      <c r="Q302" s="23"/>
      <c r="R302" s="23"/>
      <c r="S302" s="57"/>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c r="CE302" s="21"/>
      <c r="CF302" s="21"/>
      <c r="CG302" s="21"/>
      <c r="CH302" s="21"/>
      <c r="CI302" s="21"/>
      <c r="CJ302" s="21"/>
      <c r="CK302" s="21"/>
      <c r="CL302" s="21"/>
      <c r="CM302" s="21"/>
      <c r="CN302" s="21"/>
      <c r="CO302" s="21"/>
      <c r="CP302" s="21"/>
      <c r="CQ302" s="21"/>
      <c r="CR302" s="21"/>
      <c r="CS302" s="21"/>
      <c r="CT302" s="21"/>
      <c r="CU302" s="21"/>
      <c r="CV302" s="21"/>
      <c r="CW302" s="21"/>
      <c r="CX302" s="21"/>
      <c r="CY302" s="21"/>
      <c r="CZ302" s="21"/>
      <c r="DA302" s="21"/>
      <c r="DB302" s="21"/>
      <c r="DC302" s="21"/>
      <c r="DD302" s="21"/>
      <c r="DE302" s="21"/>
      <c r="DF302" s="21"/>
      <c r="DG302" s="21"/>
      <c r="DH302" s="21"/>
      <c r="DI302" s="21"/>
      <c r="DJ302" s="21"/>
      <c r="DK302" s="21">
        <v>1</v>
      </c>
      <c r="DL302" s="21">
        <f t="shared" si="513"/>
        <v>0</v>
      </c>
      <c r="DM302" s="25"/>
      <c r="DN302" s="25">
        <f t="shared" si="598"/>
        <v>0</v>
      </c>
      <c r="DO302" s="25"/>
      <c r="DP302" s="25">
        <f t="shared" si="599"/>
        <v>0</v>
      </c>
      <c r="DQ302" s="25"/>
      <c r="DR302" s="25">
        <f t="shared" si="600"/>
        <v>0</v>
      </c>
      <c r="DS302" s="25"/>
      <c r="DT302" s="25">
        <f t="shared" si="601"/>
        <v>2.336448598130841E-2</v>
      </c>
    </row>
    <row r="303" spans="1:124" ht="15.75" customHeight="1" x14ac:dyDescent="0.25">
      <c r="A303" s="58" t="s">
        <v>47</v>
      </c>
      <c r="B303" s="58" t="s">
        <v>143</v>
      </c>
      <c r="C303" s="58" t="s">
        <v>144</v>
      </c>
      <c r="D303" s="59" t="s">
        <v>123</v>
      </c>
      <c r="E303" s="59">
        <v>3183382382</v>
      </c>
      <c r="F303" s="60" t="s">
        <v>124</v>
      </c>
      <c r="G303" s="59" t="s">
        <v>145</v>
      </c>
      <c r="H303" s="58">
        <v>3003860993</v>
      </c>
      <c r="I303" s="61" t="s">
        <v>146</v>
      </c>
      <c r="J303" s="59" t="s">
        <v>147</v>
      </c>
      <c r="K303" s="58">
        <v>3114620952</v>
      </c>
      <c r="L303" s="60" t="s">
        <v>148</v>
      </c>
      <c r="M303" s="62"/>
      <c r="N303" s="62"/>
      <c r="O303" s="62"/>
      <c r="P303" s="58" t="s">
        <v>50</v>
      </c>
      <c r="Q303" s="63"/>
      <c r="R303" s="63"/>
      <c r="S303" s="64"/>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58">
        <v>1</v>
      </c>
      <c r="DL303" s="58">
        <f t="shared" si="513"/>
        <v>0</v>
      </c>
      <c r="DM303" s="65">
        <f t="shared" ref="DM303:DM304" si="602">DL303/DK303</f>
        <v>0</v>
      </c>
      <c r="DN303" s="65"/>
      <c r="DO303" s="65">
        <f t="shared" ref="DO303:DO304" si="603">AVERAGE(DM$303:DM$304)</f>
        <v>0</v>
      </c>
      <c r="DP303" s="65"/>
      <c r="DQ303" s="65">
        <f t="shared" ref="DQ303:DQ304" si="604">AVERAGE(DM$303:DM$342)</f>
        <v>0</v>
      </c>
      <c r="DR303" s="65"/>
      <c r="DS303" s="65">
        <f t="shared" ref="DS303:DS304" si="605">AVERAGE(DM$3:DM$435)</f>
        <v>4.5662100456621002E-2</v>
      </c>
      <c r="DT303" s="65"/>
    </row>
    <row r="304" spans="1:124" ht="15.75" customHeight="1" x14ac:dyDescent="0.25">
      <c r="A304" s="58" t="s">
        <v>47</v>
      </c>
      <c r="B304" s="58" t="s">
        <v>143</v>
      </c>
      <c r="C304" s="58" t="s">
        <v>144</v>
      </c>
      <c r="D304" s="59" t="s">
        <v>123</v>
      </c>
      <c r="E304" s="59">
        <v>3183382382</v>
      </c>
      <c r="F304" s="60" t="s">
        <v>124</v>
      </c>
      <c r="G304" s="59" t="s">
        <v>145</v>
      </c>
      <c r="H304" s="58">
        <v>3003860993</v>
      </c>
      <c r="I304" s="61" t="s">
        <v>146</v>
      </c>
      <c r="J304" s="59" t="s">
        <v>147</v>
      </c>
      <c r="K304" s="58">
        <v>3114620952</v>
      </c>
      <c r="L304" s="60" t="s">
        <v>148</v>
      </c>
      <c r="M304" s="62"/>
      <c r="N304" s="62"/>
      <c r="O304" s="62"/>
      <c r="P304" s="58" t="s">
        <v>50</v>
      </c>
      <c r="Q304" s="63"/>
      <c r="R304" s="63"/>
      <c r="S304" s="64"/>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58">
        <v>1</v>
      </c>
      <c r="DL304" s="58">
        <f t="shared" si="513"/>
        <v>0</v>
      </c>
      <c r="DM304" s="65">
        <f t="shared" si="602"/>
        <v>0</v>
      </c>
      <c r="DN304" s="65"/>
      <c r="DO304" s="65">
        <f t="shared" si="603"/>
        <v>0</v>
      </c>
      <c r="DP304" s="65"/>
      <c r="DQ304" s="65">
        <f t="shared" si="604"/>
        <v>0</v>
      </c>
      <c r="DR304" s="65"/>
      <c r="DS304" s="65">
        <f t="shared" si="605"/>
        <v>4.5662100456621002E-2</v>
      </c>
      <c r="DT304" s="65"/>
    </row>
    <row r="305" spans="1:124" ht="15.75" customHeight="1" x14ac:dyDescent="0.25">
      <c r="A305" s="58" t="s">
        <v>47</v>
      </c>
      <c r="B305" s="58" t="s">
        <v>143</v>
      </c>
      <c r="C305" s="58" t="s">
        <v>144</v>
      </c>
      <c r="D305" s="59" t="s">
        <v>123</v>
      </c>
      <c r="E305" s="59">
        <v>3183382382</v>
      </c>
      <c r="F305" s="60" t="s">
        <v>124</v>
      </c>
      <c r="G305" s="59" t="s">
        <v>145</v>
      </c>
      <c r="H305" s="58">
        <v>3003860993</v>
      </c>
      <c r="I305" s="61" t="s">
        <v>146</v>
      </c>
      <c r="J305" s="59" t="s">
        <v>147</v>
      </c>
      <c r="K305" s="58">
        <v>3114620952</v>
      </c>
      <c r="L305" s="60" t="s">
        <v>148</v>
      </c>
      <c r="M305" s="62"/>
      <c r="N305" s="62"/>
      <c r="O305" s="62"/>
      <c r="P305" s="58" t="s">
        <v>51</v>
      </c>
      <c r="Q305" s="63"/>
      <c r="R305" s="63"/>
      <c r="S305" s="64"/>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58">
        <v>1</v>
      </c>
      <c r="DL305" s="58">
        <f t="shared" si="513"/>
        <v>0</v>
      </c>
      <c r="DM305" s="65"/>
      <c r="DN305" s="65">
        <f t="shared" ref="DN305:DN306" si="606">DL305/DK305</f>
        <v>0</v>
      </c>
      <c r="DO305" s="65"/>
      <c r="DP305" s="65">
        <f t="shared" ref="DP305:DP306" si="607">AVERAGE(DN$305:DN$306)</f>
        <v>0</v>
      </c>
      <c r="DQ305" s="65"/>
      <c r="DR305" s="65">
        <f t="shared" ref="DR305:DR306" si="608">AVERAGE(DN$303:DN$342)</f>
        <v>0</v>
      </c>
      <c r="DS305" s="65"/>
      <c r="DT305" s="65">
        <f t="shared" ref="DT305:DT306" si="609">AVERAGE(DN$3:DN$435)</f>
        <v>2.336448598130841E-2</v>
      </c>
    </row>
    <row r="306" spans="1:124" ht="15.75" customHeight="1" x14ac:dyDescent="0.25">
      <c r="A306" s="58" t="s">
        <v>47</v>
      </c>
      <c r="B306" s="58" t="s">
        <v>143</v>
      </c>
      <c r="C306" s="58" t="s">
        <v>144</v>
      </c>
      <c r="D306" s="59" t="s">
        <v>123</v>
      </c>
      <c r="E306" s="59">
        <v>3183382382</v>
      </c>
      <c r="F306" s="60" t="s">
        <v>124</v>
      </c>
      <c r="G306" s="59" t="s">
        <v>145</v>
      </c>
      <c r="H306" s="58">
        <v>3003860993</v>
      </c>
      <c r="I306" s="61" t="s">
        <v>146</v>
      </c>
      <c r="J306" s="59" t="s">
        <v>147</v>
      </c>
      <c r="K306" s="58">
        <v>3114620952</v>
      </c>
      <c r="L306" s="60" t="s">
        <v>148</v>
      </c>
      <c r="M306" s="62"/>
      <c r="N306" s="62"/>
      <c r="O306" s="62"/>
      <c r="P306" s="58" t="s">
        <v>51</v>
      </c>
      <c r="Q306" s="63"/>
      <c r="R306" s="63"/>
      <c r="S306" s="64"/>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58">
        <v>1</v>
      </c>
      <c r="DL306" s="58">
        <f t="shared" si="513"/>
        <v>0</v>
      </c>
      <c r="DM306" s="65"/>
      <c r="DN306" s="65">
        <f t="shared" si="606"/>
        <v>0</v>
      </c>
      <c r="DO306" s="65"/>
      <c r="DP306" s="65">
        <f t="shared" si="607"/>
        <v>0</v>
      </c>
      <c r="DQ306" s="65"/>
      <c r="DR306" s="65">
        <f t="shared" si="608"/>
        <v>0</v>
      </c>
      <c r="DS306" s="65"/>
      <c r="DT306" s="65">
        <f t="shared" si="609"/>
        <v>2.336448598130841E-2</v>
      </c>
    </row>
    <row r="307" spans="1:124" ht="15.75" hidden="1" customHeight="1" x14ac:dyDescent="0.25">
      <c r="A307" s="58" t="s">
        <v>47</v>
      </c>
      <c r="B307" s="58" t="s">
        <v>143</v>
      </c>
      <c r="C307" s="58" t="s">
        <v>149</v>
      </c>
      <c r="D307" s="58"/>
      <c r="E307" s="58"/>
      <c r="F307" s="58"/>
      <c r="G307" s="58"/>
      <c r="H307" s="58"/>
      <c r="I307" s="58"/>
      <c r="J307" s="58"/>
      <c r="K307" s="58"/>
      <c r="L307" s="58"/>
      <c r="M307" s="62"/>
      <c r="N307" s="62"/>
      <c r="O307" s="62"/>
      <c r="P307" s="58" t="s">
        <v>50</v>
      </c>
      <c r="Q307" s="63"/>
      <c r="R307" s="63"/>
      <c r="S307" s="64"/>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58">
        <v>1</v>
      </c>
      <c r="DL307" s="58">
        <f t="shared" si="513"/>
        <v>0</v>
      </c>
      <c r="DM307" s="65">
        <f t="shared" ref="DM307:DM308" si="610">DL307/DK307</f>
        <v>0</v>
      </c>
      <c r="DN307" s="65"/>
      <c r="DO307" s="65">
        <f t="shared" ref="DO307:DO308" si="611">AVERAGE(DM$307:DM$308)</f>
        <v>0</v>
      </c>
      <c r="DP307" s="65"/>
      <c r="DQ307" s="65">
        <f t="shared" ref="DQ307:DQ308" si="612">AVERAGE(DM$303:DM$342)</f>
        <v>0</v>
      </c>
      <c r="DR307" s="65"/>
      <c r="DS307" s="65">
        <f t="shared" ref="DS307:DS308" si="613">AVERAGE(DM$3:DM$435)</f>
        <v>4.5662100456621002E-2</v>
      </c>
      <c r="DT307" s="65"/>
    </row>
    <row r="308" spans="1:124" ht="15.75" hidden="1" customHeight="1" x14ac:dyDescent="0.25">
      <c r="A308" s="58" t="s">
        <v>47</v>
      </c>
      <c r="B308" s="58" t="s">
        <v>143</v>
      </c>
      <c r="C308" s="58" t="s">
        <v>149</v>
      </c>
      <c r="D308" s="58"/>
      <c r="E308" s="58"/>
      <c r="F308" s="58"/>
      <c r="G308" s="58"/>
      <c r="H308" s="58"/>
      <c r="I308" s="58"/>
      <c r="J308" s="58"/>
      <c r="K308" s="58"/>
      <c r="L308" s="58"/>
      <c r="M308" s="62"/>
      <c r="N308" s="62"/>
      <c r="O308" s="62"/>
      <c r="P308" s="58" t="s">
        <v>50</v>
      </c>
      <c r="Q308" s="63"/>
      <c r="R308" s="63"/>
      <c r="S308" s="64"/>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58">
        <v>1</v>
      </c>
      <c r="DL308" s="58">
        <f t="shared" si="513"/>
        <v>0</v>
      </c>
      <c r="DM308" s="65">
        <f t="shared" si="610"/>
        <v>0</v>
      </c>
      <c r="DN308" s="65"/>
      <c r="DO308" s="65">
        <f t="shared" si="611"/>
        <v>0</v>
      </c>
      <c r="DP308" s="65"/>
      <c r="DQ308" s="65">
        <f t="shared" si="612"/>
        <v>0</v>
      </c>
      <c r="DR308" s="65"/>
      <c r="DS308" s="65">
        <f t="shared" si="613"/>
        <v>4.5662100456621002E-2</v>
      </c>
      <c r="DT308" s="65"/>
    </row>
    <row r="309" spans="1:124" ht="15.75" hidden="1" customHeight="1" x14ac:dyDescent="0.25">
      <c r="A309" s="58" t="s">
        <v>47</v>
      </c>
      <c r="B309" s="58" t="s">
        <v>143</v>
      </c>
      <c r="C309" s="58" t="s">
        <v>149</v>
      </c>
      <c r="D309" s="58"/>
      <c r="E309" s="58"/>
      <c r="F309" s="58"/>
      <c r="G309" s="58"/>
      <c r="H309" s="58"/>
      <c r="I309" s="58"/>
      <c r="J309" s="58"/>
      <c r="K309" s="58"/>
      <c r="L309" s="58"/>
      <c r="M309" s="62"/>
      <c r="N309" s="62"/>
      <c r="O309" s="62"/>
      <c r="P309" s="58" t="s">
        <v>51</v>
      </c>
      <c r="Q309" s="63"/>
      <c r="R309" s="63"/>
      <c r="S309" s="64"/>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58">
        <v>1</v>
      </c>
      <c r="DL309" s="58">
        <f t="shared" si="513"/>
        <v>0</v>
      </c>
      <c r="DM309" s="65"/>
      <c r="DN309" s="65">
        <f t="shared" ref="DN309:DN310" si="614">DL309/DK309</f>
        <v>0</v>
      </c>
      <c r="DO309" s="65"/>
      <c r="DP309" s="65">
        <f t="shared" ref="DP309:DP310" si="615">AVERAGE(DN$309:DN$310)</f>
        <v>0</v>
      </c>
      <c r="DQ309" s="65"/>
      <c r="DR309" s="65">
        <f t="shared" ref="DR309:DR310" si="616">AVERAGE(DN$303:DN$342)</f>
        <v>0</v>
      </c>
      <c r="DS309" s="65"/>
      <c r="DT309" s="65">
        <f t="shared" ref="DT309:DT310" si="617">AVERAGE(DN$3:DN$435)</f>
        <v>2.336448598130841E-2</v>
      </c>
    </row>
    <row r="310" spans="1:124" ht="15.75" hidden="1" customHeight="1" x14ac:dyDescent="0.25">
      <c r="A310" s="58" t="s">
        <v>47</v>
      </c>
      <c r="B310" s="58" t="s">
        <v>143</v>
      </c>
      <c r="C310" s="58" t="s">
        <v>149</v>
      </c>
      <c r="D310" s="58"/>
      <c r="E310" s="58"/>
      <c r="F310" s="58"/>
      <c r="G310" s="58"/>
      <c r="H310" s="58"/>
      <c r="I310" s="58"/>
      <c r="J310" s="58"/>
      <c r="K310" s="58"/>
      <c r="L310" s="58"/>
      <c r="M310" s="62"/>
      <c r="N310" s="62"/>
      <c r="O310" s="62"/>
      <c r="P310" s="58" t="s">
        <v>51</v>
      </c>
      <c r="Q310" s="63"/>
      <c r="R310" s="63"/>
      <c r="S310" s="64"/>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58">
        <v>1</v>
      </c>
      <c r="DL310" s="58">
        <f t="shared" si="513"/>
        <v>0</v>
      </c>
      <c r="DM310" s="65"/>
      <c r="DN310" s="65">
        <f t="shared" si="614"/>
        <v>0</v>
      </c>
      <c r="DO310" s="65"/>
      <c r="DP310" s="65">
        <f t="shared" si="615"/>
        <v>0</v>
      </c>
      <c r="DQ310" s="65"/>
      <c r="DR310" s="65">
        <f t="shared" si="616"/>
        <v>0</v>
      </c>
      <c r="DS310" s="65"/>
      <c r="DT310" s="65">
        <f t="shared" si="617"/>
        <v>2.336448598130841E-2</v>
      </c>
    </row>
    <row r="311" spans="1:124" ht="15.75" hidden="1" customHeight="1" x14ac:dyDescent="0.25">
      <c r="A311" s="58" t="s">
        <v>47</v>
      </c>
      <c r="B311" s="58" t="s">
        <v>143</v>
      </c>
      <c r="C311" s="58" t="s">
        <v>150</v>
      </c>
      <c r="D311" s="58"/>
      <c r="E311" s="58"/>
      <c r="F311" s="58"/>
      <c r="G311" s="58"/>
      <c r="H311" s="58"/>
      <c r="I311" s="58"/>
      <c r="J311" s="58"/>
      <c r="K311" s="58"/>
      <c r="L311" s="58"/>
      <c r="M311" s="62"/>
      <c r="N311" s="62"/>
      <c r="O311" s="62"/>
      <c r="P311" s="58" t="s">
        <v>50</v>
      </c>
      <c r="Q311" s="63"/>
      <c r="R311" s="63"/>
      <c r="S311" s="64"/>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58">
        <v>1</v>
      </c>
      <c r="DL311" s="58">
        <f t="shared" si="513"/>
        <v>0</v>
      </c>
      <c r="DM311" s="65">
        <f t="shared" ref="DM311:DM312" si="618">DL311/DK311</f>
        <v>0</v>
      </c>
      <c r="DN311" s="65"/>
      <c r="DO311" s="65">
        <f t="shared" ref="DO311:DO312" si="619">AVERAGE(DM$311:DM$312)</f>
        <v>0</v>
      </c>
      <c r="DP311" s="65"/>
      <c r="DQ311" s="65">
        <f t="shared" ref="DQ311:DQ312" si="620">AVERAGE(DM$303:DM$342)</f>
        <v>0</v>
      </c>
      <c r="DR311" s="65"/>
      <c r="DS311" s="65">
        <f t="shared" ref="DS311:DS312" si="621">AVERAGE(DM$3:DM$435)</f>
        <v>4.5662100456621002E-2</v>
      </c>
      <c r="DT311" s="65"/>
    </row>
    <row r="312" spans="1:124" ht="15.75" hidden="1" customHeight="1" x14ac:dyDescent="0.25">
      <c r="A312" s="58" t="s">
        <v>47</v>
      </c>
      <c r="B312" s="58" t="s">
        <v>143</v>
      </c>
      <c r="C312" s="58" t="s">
        <v>150</v>
      </c>
      <c r="D312" s="58"/>
      <c r="E312" s="58"/>
      <c r="F312" s="58"/>
      <c r="G312" s="58"/>
      <c r="H312" s="58"/>
      <c r="I312" s="58"/>
      <c r="J312" s="58"/>
      <c r="K312" s="58"/>
      <c r="L312" s="58"/>
      <c r="M312" s="62"/>
      <c r="N312" s="62"/>
      <c r="O312" s="62"/>
      <c r="P312" s="58" t="s">
        <v>50</v>
      </c>
      <c r="Q312" s="63"/>
      <c r="R312" s="63"/>
      <c r="S312" s="64"/>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58">
        <v>1</v>
      </c>
      <c r="DL312" s="58">
        <f t="shared" si="513"/>
        <v>0</v>
      </c>
      <c r="DM312" s="65">
        <f t="shared" si="618"/>
        <v>0</v>
      </c>
      <c r="DN312" s="65"/>
      <c r="DO312" s="65">
        <f t="shared" si="619"/>
        <v>0</v>
      </c>
      <c r="DP312" s="65"/>
      <c r="DQ312" s="65">
        <f t="shared" si="620"/>
        <v>0</v>
      </c>
      <c r="DR312" s="65"/>
      <c r="DS312" s="65">
        <f t="shared" si="621"/>
        <v>4.5662100456621002E-2</v>
      </c>
      <c r="DT312" s="65"/>
    </row>
    <row r="313" spans="1:124" ht="15.75" hidden="1" customHeight="1" x14ac:dyDescent="0.25">
      <c r="A313" s="58" t="s">
        <v>47</v>
      </c>
      <c r="B313" s="58" t="s">
        <v>143</v>
      </c>
      <c r="C313" s="58" t="s">
        <v>150</v>
      </c>
      <c r="D313" s="58"/>
      <c r="E313" s="58"/>
      <c r="F313" s="58"/>
      <c r="G313" s="58"/>
      <c r="H313" s="58"/>
      <c r="I313" s="58"/>
      <c r="J313" s="58"/>
      <c r="K313" s="58"/>
      <c r="L313" s="58"/>
      <c r="M313" s="62"/>
      <c r="N313" s="62"/>
      <c r="O313" s="62"/>
      <c r="P313" s="58" t="s">
        <v>51</v>
      </c>
      <c r="Q313" s="63"/>
      <c r="R313" s="63"/>
      <c r="S313" s="64"/>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58">
        <v>1</v>
      </c>
      <c r="DL313" s="58">
        <f t="shared" si="513"/>
        <v>0</v>
      </c>
      <c r="DM313" s="65"/>
      <c r="DN313" s="65">
        <f t="shared" ref="DN313:DN314" si="622">DL313/DK313</f>
        <v>0</v>
      </c>
      <c r="DO313" s="65"/>
      <c r="DP313" s="65">
        <f t="shared" ref="DP313:DP314" si="623">AVERAGE(DN$313:DN$314)</f>
        <v>0</v>
      </c>
      <c r="DQ313" s="65"/>
      <c r="DR313" s="65">
        <f t="shared" ref="DR313:DR314" si="624">AVERAGE(DN$303:DN$342)</f>
        <v>0</v>
      </c>
      <c r="DS313" s="65"/>
      <c r="DT313" s="65">
        <f t="shared" ref="DT313:DT314" si="625">AVERAGE(DN$3:DN$435)</f>
        <v>2.336448598130841E-2</v>
      </c>
    </row>
    <row r="314" spans="1:124" ht="15.75" hidden="1" customHeight="1" x14ac:dyDescent="0.25">
      <c r="A314" s="58" t="s">
        <v>47</v>
      </c>
      <c r="B314" s="58" t="s">
        <v>143</v>
      </c>
      <c r="C314" s="58" t="s">
        <v>150</v>
      </c>
      <c r="D314" s="58"/>
      <c r="E314" s="58"/>
      <c r="F314" s="58"/>
      <c r="G314" s="58"/>
      <c r="H314" s="58"/>
      <c r="I314" s="58"/>
      <c r="J314" s="58"/>
      <c r="K314" s="58"/>
      <c r="L314" s="58"/>
      <c r="M314" s="62"/>
      <c r="N314" s="62"/>
      <c r="O314" s="62"/>
      <c r="P314" s="58" t="s">
        <v>51</v>
      </c>
      <c r="Q314" s="63"/>
      <c r="R314" s="63"/>
      <c r="S314" s="64"/>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58">
        <v>1</v>
      </c>
      <c r="DL314" s="58">
        <f t="shared" si="513"/>
        <v>0</v>
      </c>
      <c r="DM314" s="65"/>
      <c r="DN314" s="65">
        <f t="shared" si="622"/>
        <v>0</v>
      </c>
      <c r="DO314" s="65"/>
      <c r="DP314" s="65">
        <f t="shared" si="623"/>
        <v>0</v>
      </c>
      <c r="DQ314" s="65"/>
      <c r="DR314" s="65">
        <f t="shared" si="624"/>
        <v>0</v>
      </c>
      <c r="DS314" s="65"/>
      <c r="DT314" s="65">
        <f t="shared" si="625"/>
        <v>2.336448598130841E-2</v>
      </c>
    </row>
    <row r="315" spans="1:124" ht="15.75" customHeight="1" x14ac:dyDescent="0.25">
      <c r="A315" s="58" t="s">
        <v>47</v>
      </c>
      <c r="B315" s="58" t="s">
        <v>143</v>
      </c>
      <c r="C315" s="58" t="s">
        <v>151</v>
      </c>
      <c r="D315" s="59" t="s">
        <v>123</v>
      </c>
      <c r="E315" s="59">
        <v>3183382382</v>
      </c>
      <c r="F315" s="60" t="s">
        <v>124</v>
      </c>
      <c r="G315" s="59" t="s">
        <v>145</v>
      </c>
      <c r="H315" s="58">
        <v>3003860993</v>
      </c>
      <c r="I315" s="61" t="s">
        <v>146</v>
      </c>
      <c r="J315" s="59" t="s">
        <v>152</v>
      </c>
      <c r="K315" s="58">
        <v>3112555438</v>
      </c>
      <c r="L315" s="60" t="s">
        <v>153</v>
      </c>
      <c r="M315" s="62"/>
      <c r="N315" s="62"/>
      <c r="O315" s="62"/>
      <c r="P315" s="58" t="s">
        <v>50</v>
      </c>
      <c r="Q315" s="63"/>
      <c r="R315" s="63"/>
      <c r="S315" s="64"/>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58">
        <v>1</v>
      </c>
      <c r="DL315" s="58">
        <f t="shared" si="513"/>
        <v>0</v>
      </c>
      <c r="DM315" s="65">
        <f t="shared" ref="DM315:DM316" si="626">DL315/DK315</f>
        <v>0</v>
      </c>
      <c r="DN315" s="65"/>
      <c r="DO315" s="65">
        <f t="shared" ref="DO315:DO316" si="627">AVERAGE(DM$315:DM$316)</f>
        <v>0</v>
      </c>
      <c r="DP315" s="65"/>
      <c r="DQ315" s="65">
        <f t="shared" ref="DQ315:DQ316" si="628">AVERAGE(DM$303:DM$342)</f>
        <v>0</v>
      </c>
      <c r="DR315" s="65"/>
      <c r="DS315" s="65">
        <f t="shared" ref="DS315:DS316" si="629">AVERAGE(DM$3:DM$435)</f>
        <v>4.5662100456621002E-2</v>
      </c>
      <c r="DT315" s="65"/>
    </row>
    <row r="316" spans="1:124" ht="15.75" customHeight="1" x14ac:dyDescent="0.25">
      <c r="A316" s="58" t="s">
        <v>47</v>
      </c>
      <c r="B316" s="58" t="s">
        <v>143</v>
      </c>
      <c r="C316" s="58" t="s">
        <v>151</v>
      </c>
      <c r="D316" s="59" t="s">
        <v>123</v>
      </c>
      <c r="E316" s="59">
        <v>3183382382</v>
      </c>
      <c r="F316" s="60" t="s">
        <v>124</v>
      </c>
      <c r="G316" s="59" t="s">
        <v>145</v>
      </c>
      <c r="H316" s="58">
        <v>3003860993</v>
      </c>
      <c r="I316" s="61" t="s">
        <v>146</v>
      </c>
      <c r="J316" s="59" t="s">
        <v>152</v>
      </c>
      <c r="K316" s="58">
        <v>3112555438</v>
      </c>
      <c r="L316" s="60" t="s">
        <v>153</v>
      </c>
      <c r="M316" s="62"/>
      <c r="N316" s="62"/>
      <c r="O316" s="62"/>
      <c r="P316" s="58" t="s">
        <v>50</v>
      </c>
      <c r="Q316" s="63"/>
      <c r="R316" s="63"/>
      <c r="S316" s="64"/>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58">
        <v>1</v>
      </c>
      <c r="DL316" s="58">
        <f t="shared" si="513"/>
        <v>0</v>
      </c>
      <c r="DM316" s="65">
        <f t="shared" si="626"/>
        <v>0</v>
      </c>
      <c r="DN316" s="65"/>
      <c r="DO316" s="65">
        <f t="shared" si="627"/>
        <v>0</v>
      </c>
      <c r="DP316" s="65"/>
      <c r="DQ316" s="65">
        <f t="shared" si="628"/>
        <v>0</v>
      </c>
      <c r="DR316" s="65"/>
      <c r="DS316" s="65">
        <f t="shared" si="629"/>
        <v>4.5662100456621002E-2</v>
      </c>
      <c r="DT316" s="65"/>
    </row>
    <row r="317" spans="1:124" ht="15.75" customHeight="1" x14ac:dyDescent="0.25">
      <c r="A317" s="58" t="s">
        <v>47</v>
      </c>
      <c r="B317" s="58" t="s">
        <v>143</v>
      </c>
      <c r="C317" s="58" t="s">
        <v>151</v>
      </c>
      <c r="D317" s="59" t="s">
        <v>123</v>
      </c>
      <c r="E317" s="59">
        <v>3183382382</v>
      </c>
      <c r="F317" s="60" t="s">
        <v>124</v>
      </c>
      <c r="G317" s="59" t="s">
        <v>145</v>
      </c>
      <c r="H317" s="58">
        <v>3003860993</v>
      </c>
      <c r="I317" s="61" t="s">
        <v>146</v>
      </c>
      <c r="J317" s="59" t="s">
        <v>152</v>
      </c>
      <c r="K317" s="58">
        <v>3112555438</v>
      </c>
      <c r="L317" s="60" t="s">
        <v>153</v>
      </c>
      <c r="M317" s="62"/>
      <c r="N317" s="62"/>
      <c r="O317" s="62"/>
      <c r="P317" s="58" t="s">
        <v>51</v>
      </c>
      <c r="Q317" s="63"/>
      <c r="R317" s="63"/>
      <c r="S317" s="64"/>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58">
        <v>1</v>
      </c>
      <c r="DL317" s="58">
        <f t="shared" si="513"/>
        <v>0</v>
      </c>
      <c r="DM317" s="65"/>
      <c r="DN317" s="65">
        <f t="shared" ref="DN317:DN318" si="630">DL317/DK317</f>
        <v>0</v>
      </c>
      <c r="DO317" s="65"/>
      <c r="DP317" s="65">
        <f t="shared" ref="DP317:DP318" si="631">AVERAGE(DN$317:DN$318)</f>
        <v>0</v>
      </c>
      <c r="DQ317" s="65"/>
      <c r="DR317" s="65">
        <f t="shared" ref="DR317:DR318" si="632">AVERAGE(DN$303:DN$342)</f>
        <v>0</v>
      </c>
      <c r="DS317" s="65"/>
      <c r="DT317" s="65">
        <f t="shared" ref="DT317:DT318" si="633">AVERAGE(DN$3:DN$435)</f>
        <v>2.336448598130841E-2</v>
      </c>
    </row>
    <row r="318" spans="1:124" ht="15.75" customHeight="1" x14ac:dyDescent="0.25">
      <c r="A318" s="58" t="s">
        <v>47</v>
      </c>
      <c r="B318" s="58" t="s">
        <v>143</v>
      </c>
      <c r="C318" s="58" t="s">
        <v>151</v>
      </c>
      <c r="D318" s="59" t="s">
        <v>123</v>
      </c>
      <c r="E318" s="59">
        <v>3183382382</v>
      </c>
      <c r="F318" s="60" t="s">
        <v>124</v>
      </c>
      <c r="G318" s="59" t="s">
        <v>145</v>
      </c>
      <c r="H318" s="58">
        <v>3003860993</v>
      </c>
      <c r="I318" s="61" t="s">
        <v>146</v>
      </c>
      <c r="J318" s="59" t="s">
        <v>152</v>
      </c>
      <c r="K318" s="58">
        <v>3112555438</v>
      </c>
      <c r="L318" s="60" t="s">
        <v>153</v>
      </c>
      <c r="M318" s="62"/>
      <c r="N318" s="62"/>
      <c r="O318" s="62"/>
      <c r="P318" s="58" t="s">
        <v>51</v>
      </c>
      <c r="Q318" s="63"/>
      <c r="R318" s="63"/>
      <c r="S318" s="64"/>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58">
        <v>1</v>
      </c>
      <c r="DL318" s="58">
        <f t="shared" si="513"/>
        <v>0</v>
      </c>
      <c r="DM318" s="65"/>
      <c r="DN318" s="65">
        <f t="shared" si="630"/>
        <v>0</v>
      </c>
      <c r="DO318" s="65"/>
      <c r="DP318" s="65">
        <f t="shared" si="631"/>
        <v>0</v>
      </c>
      <c r="DQ318" s="65"/>
      <c r="DR318" s="65">
        <f t="shared" si="632"/>
        <v>0</v>
      </c>
      <c r="DS318" s="65"/>
      <c r="DT318" s="65">
        <f t="shared" si="633"/>
        <v>2.336448598130841E-2</v>
      </c>
    </row>
    <row r="319" spans="1:124" ht="15.75" hidden="1" customHeight="1" x14ac:dyDescent="0.25">
      <c r="A319" s="58" t="s">
        <v>47</v>
      </c>
      <c r="B319" s="58" t="s">
        <v>143</v>
      </c>
      <c r="C319" s="58" t="s">
        <v>154</v>
      </c>
      <c r="D319" s="58"/>
      <c r="E319" s="58"/>
      <c r="F319" s="58"/>
      <c r="G319" s="58"/>
      <c r="H319" s="58"/>
      <c r="I319" s="58"/>
      <c r="J319" s="58"/>
      <c r="K319" s="58"/>
      <c r="L319" s="58"/>
      <c r="M319" s="62"/>
      <c r="N319" s="62"/>
      <c r="O319" s="62"/>
      <c r="P319" s="58" t="s">
        <v>50</v>
      </c>
      <c r="Q319" s="63"/>
      <c r="R319" s="63"/>
      <c r="S319" s="64"/>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58">
        <v>1</v>
      </c>
      <c r="DL319" s="58">
        <f t="shared" si="513"/>
        <v>0</v>
      </c>
      <c r="DM319" s="65">
        <f t="shared" ref="DM319:DM320" si="634">DL319/DK319</f>
        <v>0</v>
      </c>
      <c r="DN319" s="65"/>
      <c r="DO319" s="65">
        <f t="shared" ref="DO319:DO320" si="635">AVERAGE(DM$319:DM$320)</f>
        <v>0</v>
      </c>
      <c r="DP319" s="65"/>
      <c r="DQ319" s="65">
        <f t="shared" ref="DQ319:DQ320" si="636">AVERAGE(DM$303:DM$342)</f>
        <v>0</v>
      </c>
      <c r="DR319" s="65"/>
      <c r="DS319" s="65">
        <f t="shared" ref="DS319:DS320" si="637">AVERAGE(DM$3:DM$435)</f>
        <v>4.5662100456621002E-2</v>
      </c>
      <c r="DT319" s="65"/>
    </row>
    <row r="320" spans="1:124" ht="15.75" hidden="1" customHeight="1" x14ac:dyDescent="0.25">
      <c r="A320" s="58" t="s">
        <v>47</v>
      </c>
      <c r="B320" s="58" t="s">
        <v>143</v>
      </c>
      <c r="C320" s="58" t="s">
        <v>154</v>
      </c>
      <c r="D320" s="58"/>
      <c r="E320" s="58"/>
      <c r="F320" s="58"/>
      <c r="G320" s="58"/>
      <c r="H320" s="58"/>
      <c r="I320" s="58"/>
      <c r="J320" s="58"/>
      <c r="K320" s="58"/>
      <c r="L320" s="58"/>
      <c r="M320" s="62"/>
      <c r="N320" s="62"/>
      <c r="O320" s="62"/>
      <c r="P320" s="58" t="s">
        <v>50</v>
      </c>
      <c r="Q320" s="63"/>
      <c r="R320" s="63"/>
      <c r="S320" s="64"/>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58">
        <v>1</v>
      </c>
      <c r="DL320" s="58">
        <f t="shared" si="513"/>
        <v>0</v>
      </c>
      <c r="DM320" s="65">
        <f t="shared" si="634"/>
        <v>0</v>
      </c>
      <c r="DN320" s="65"/>
      <c r="DO320" s="65">
        <f t="shared" si="635"/>
        <v>0</v>
      </c>
      <c r="DP320" s="65"/>
      <c r="DQ320" s="65">
        <f t="shared" si="636"/>
        <v>0</v>
      </c>
      <c r="DR320" s="65"/>
      <c r="DS320" s="65">
        <f t="shared" si="637"/>
        <v>4.5662100456621002E-2</v>
      </c>
      <c r="DT320" s="65"/>
    </row>
    <row r="321" spans="1:124" ht="15.75" hidden="1" customHeight="1" x14ac:dyDescent="0.25">
      <c r="A321" s="58" t="s">
        <v>47</v>
      </c>
      <c r="B321" s="58" t="s">
        <v>143</v>
      </c>
      <c r="C321" s="58" t="s">
        <v>154</v>
      </c>
      <c r="D321" s="58"/>
      <c r="E321" s="58"/>
      <c r="F321" s="58"/>
      <c r="G321" s="58"/>
      <c r="H321" s="58"/>
      <c r="I321" s="58"/>
      <c r="J321" s="58"/>
      <c r="K321" s="58"/>
      <c r="L321" s="58"/>
      <c r="M321" s="62"/>
      <c r="N321" s="62"/>
      <c r="O321" s="62"/>
      <c r="P321" s="58" t="s">
        <v>51</v>
      </c>
      <c r="Q321" s="63"/>
      <c r="R321" s="63"/>
      <c r="S321" s="64"/>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58">
        <v>1</v>
      </c>
      <c r="DL321" s="58">
        <f t="shared" si="513"/>
        <v>0</v>
      </c>
      <c r="DM321" s="65"/>
      <c r="DN321" s="65">
        <f t="shared" ref="DN321:DN322" si="638">DL321/DK321</f>
        <v>0</v>
      </c>
      <c r="DO321" s="65"/>
      <c r="DP321" s="65">
        <f t="shared" ref="DP321:DP322" si="639">AVERAGE(DN$321:DN$322)</f>
        <v>0</v>
      </c>
      <c r="DQ321" s="65"/>
      <c r="DR321" s="65">
        <f t="shared" ref="DR321:DR322" si="640">AVERAGE(DN$303:DN$342)</f>
        <v>0</v>
      </c>
      <c r="DS321" s="65"/>
      <c r="DT321" s="65">
        <f t="shared" ref="DT321:DT322" si="641">AVERAGE(DN$3:DN$435)</f>
        <v>2.336448598130841E-2</v>
      </c>
    </row>
    <row r="322" spans="1:124" ht="15.75" hidden="1" customHeight="1" x14ac:dyDescent="0.25">
      <c r="A322" s="58" t="s">
        <v>47</v>
      </c>
      <c r="B322" s="58" t="s">
        <v>143</v>
      </c>
      <c r="C322" s="58" t="s">
        <v>154</v>
      </c>
      <c r="D322" s="58"/>
      <c r="E322" s="58"/>
      <c r="F322" s="58"/>
      <c r="G322" s="58"/>
      <c r="H322" s="58"/>
      <c r="I322" s="58"/>
      <c r="J322" s="58"/>
      <c r="K322" s="58"/>
      <c r="L322" s="58"/>
      <c r="M322" s="62"/>
      <c r="N322" s="62"/>
      <c r="O322" s="62"/>
      <c r="P322" s="58" t="s">
        <v>51</v>
      </c>
      <c r="Q322" s="63"/>
      <c r="R322" s="63"/>
      <c r="S322" s="64"/>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58">
        <v>1</v>
      </c>
      <c r="DL322" s="58">
        <f t="shared" si="513"/>
        <v>0</v>
      </c>
      <c r="DM322" s="65"/>
      <c r="DN322" s="65">
        <f t="shared" si="638"/>
        <v>0</v>
      </c>
      <c r="DO322" s="65"/>
      <c r="DP322" s="65">
        <f t="shared" si="639"/>
        <v>0</v>
      </c>
      <c r="DQ322" s="65"/>
      <c r="DR322" s="65">
        <f t="shared" si="640"/>
        <v>0</v>
      </c>
      <c r="DS322" s="65"/>
      <c r="DT322" s="65">
        <f t="shared" si="641"/>
        <v>2.336448598130841E-2</v>
      </c>
    </row>
    <row r="323" spans="1:124" ht="15.75" hidden="1" customHeight="1" x14ac:dyDescent="0.25">
      <c r="A323" s="58" t="s">
        <v>47</v>
      </c>
      <c r="B323" s="58" t="s">
        <v>143</v>
      </c>
      <c r="C323" s="58" t="s">
        <v>155</v>
      </c>
      <c r="D323" s="58"/>
      <c r="E323" s="58"/>
      <c r="F323" s="58"/>
      <c r="G323" s="58"/>
      <c r="H323" s="58"/>
      <c r="I323" s="58"/>
      <c r="J323" s="58"/>
      <c r="K323" s="58"/>
      <c r="L323" s="58"/>
      <c r="M323" s="62"/>
      <c r="N323" s="62"/>
      <c r="O323" s="62"/>
      <c r="P323" s="58" t="s">
        <v>50</v>
      </c>
      <c r="Q323" s="63"/>
      <c r="R323" s="63"/>
      <c r="S323" s="64"/>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58">
        <v>1</v>
      </c>
      <c r="DL323" s="58">
        <f t="shared" si="513"/>
        <v>0</v>
      </c>
      <c r="DM323" s="65">
        <f t="shared" ref="DM323:DM324" si="642">DL323/DK323</f>
        <v>0</v>
      </c>
      <c r="DN323" s="65"/>
      <c r="DO323" s="65">
        <f t="shared" ref="DO323:DO324" si="643">AVERAGE(DM$323:DM$324)</f>
        <v>0</v>
      </c>
      <c r="DP323" s="65"/>
      <c r="DQ323" s="65">
        <f t="shared" ref="DQ323:DQ324" si="644">AVERAGE(DM$303:DM$342)</f>
        <v>0</v>
      </c>
      <c r="DR323" s="65"/>
      <c r="DS323" s="65">
        <f t="shared" ref="DS323:DS324" si="645">AVERAGE(DM$3:DM$435)</f>
        <v>4.5662100456621002E-2</v>
      </c>
      <c r="DT323" s="65"/>
    </row>
    <row r="324" spans="1:124" ht="15.75" hidden="1" customHeight="1" x14ac:dyDescent="0.25">
      <c r="A324" s="58" t="s">
        <v>47</v>
      </c>
      <c r="B324" s="58" t="s">
        <v>143</v>
      </c>
      <c r="C324" s="58" t="s">
        <v>155</v>
      </c>
      <c r="D324" s="58"/>
      <c r="E324" s="58"/>
      <c r="F324" s="58"/>
      <c r="G324" s="58"/>
      <c r="H324" s="58"/>
      <c r="I324" s="58"/>
      <c r="J324" s="58"/>
      <c r="K324" s="58"/>
      <c r="L324" s="58"/>
      <c r="M324" s="62"/>
      <c r="N324" s="62"/>
      <c r="O324" s="62"/>
      <c r="P324" s="58" t="s">
        <v>50</v>
      </c>
      <c r="Q324" s="63"/>
      <c r="R324" s="63"/>
      <c r="S324" s="64"/>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58">
        <v>1</v>
      </c>
      <c r="DL324" s="58">
        <f t="shared" si="513"/>
        <v>0</v>
      </c>
      <c r="DM324" s="65">
        <f t="shared" si="642"/>
        <v>0</v>
      </c>
      <c r="DN324" s="65"/>
      <c r="DO324" s="65">
        <f t="shared" si="643"/>
        <v>0</v>
      </c>
      <c r="DP324" s="65"/>
      <c r="DQ324" s="65">
        <f t="shared" si="644"/>
        <v>0</v>
      </c>
      <c r="DR324" s="65"/>
      <c r="DS324" s="65">
        <f t="shared" si="645"/>
        <v>4.5662100456621002E-2</v>
      </c>
      <c r="DT324" s="65"/>
    </row>
    <row r="325" spans="1:124" ht="15.75" hidden="1" customHeight="1" x14ac:dyDescent="0.25">
      <c r="A325" s="58" t="s">
        <v>47</v>
      </c>
      <c r="B325" s="58" t="s">
        <v>143</v>
      </c>
      <c r="C325" s="58" t="s">
        <v>155</v>
      </c>
      <c r="D325" s="58"/>
      <c r="E325" s="58"/>
      <c r="F325" s="58"/>
      <c r="G325" s="58"/>
      <c r="H325" s="58"/>
      <c r="I325" s="58"/>
      <c r="J325" s="58"/>
      <c r="K325" s="58"/>
      <c r="L325" s="58"/>
      <c r="M325" s="62"/>
      <c r="N325" s="62"/>
      <c r="O325" s="62"/>
      <c r="P325" s="58" t="s">
        <v>51</v>
      </c>
      <c r="Q325" s="63"/>
      <c r="R325" s="63"/>
      <c r="S325" s="64"/>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58">
        <v>1</v>
      </c>
      <c r="DL325" s="58">
        <f t="shared" si="513"/>
        <v>0</v>
      </c>
      <c r="DM325" s="65"/>
      <c r="DN325" s="65">
        <f t="shared" ref="DN325:DN326" si="646">DL325/DK325</f>
        <v>0</v>
      </c>
      <c r="DO325" s="65"/>
      <c r="DP325" s="65">
        <f t="shared" ref="DP325:DP326" si="647">AVERAGE(DN$325:DN$326)</f>
        <v>0</v>
      </c>
      <c r="DQ325" s="65"/>
      <c r="DR325" s="65">
        <f t="shared" ref="DR325:DR326" si="648">AVERAGE(DN$303:DN$342)</f>
        <v>0</v>
      </c>
      <c r="DS325" s="65"/>
      <c r="DT325" s="65">
        <f t="shared" ref="DT325:DT326" si="649">AVERAGE(DN$3:DN$435)</f>
        <v>2.336448598130841E-2</v>
      </c>
    </row>
    <row r="326" spans="1:124" ht="15.75" hidden="1" customHeight="1" x14ac:dyDescent="0.25">
      <c r="A326" s="58" t="s">
        <v>47</v>
      </c>
      <c r="B326" s="58" t="s">
        <v>143</v>
      </c>
      <c r="C326" s="58" t="s">
        <v>155</v>
      </c>
      <c r="D326" s="58"/>
      <c r="E326" s="58"/>
      <c r="F326" s="58"/>
      <c r="G326" s="58"/>
      <c r="H326" s="58"/>
      <c r="I326" s="58"/>
      <c r="J326" s="58"/>
      <c r="K326" s="58"/>
      <c r="L326" s="58"/>
      <c r="M326" s="62"/>
      <c r="N326" s="62"/>
      <c r="O326" s="62"/>
      <c r="P326" s="58" t="s">
        <v>51</v>
      </c>
      <c r="Q326" s="63"/>
      <c r="R326" s="63"/>
      <c r="S326" s="64"/>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58">
        <v>1</v>
      </c>
      <c r="DL326" s="58">
        <f t="shared" si="513"/>
        <v>0</v>
      </c>
      <c r="DM326" s="65"/>
      <c r="DN326" s="65">
        <f t="shared" si="646"/>
        <v>0</v>
      </c>
      <c r="DO326" s="65"/>
      <c r="DP326" s="65">
        <f t="shared" si="647"/>
        <v>0</v>
      </c>
      <c r="DQ326" s="65"/>
      <c r="DR326" s="65">
        <f t="shared" si="648"/>
        <v>0</v>
      </c>
      <c r="DS326" s="65"/>
      <c r="DT326" s="65">
        <f t="shared" si="649"/>
        <v>2.336448598130841E-2</v>
      </c>
    </row>
    <row r="327" spans="1:124" ht="15.75" hidden="1" customHeight="1" x14ac:dyDescent="0.25">
      <c r="A327" s="58" t="s">
        <v>47</v>
      </c>
      <c r="B327" s="58" t="s">
        <v>143</v>
      </c>
      <c r="C327" s="58" t="s">
        <v>156</v>
      </c>
      <c r="D327" s="58"/>
      <c r="E327" s="58"/>
      <c r="F327" s="58"/>
      <c r="G327" s="58"/>
      <c r="H327" s="58"/>
      <c r="I327" s="58"/>
      <c r="J327" s="58"/>
      <c r="K327" s="58"/>
      <c r="L327" s="58"/>
      <c r="M327" s="62"/>
      <c r="N327" s="62"/>
      <c r="O327" s="62"/>
      <c r="P327" s="58" t="s">
        <v>50</v>
      </c>
      <c r="Q327" s="63"/>
      <c r="R327" s="63"/>
      <c r="S327" s="64"/>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58">
        <v>1</v>
      </c>
      <c r="DL327" s="58">
        <f t="shared" si="513"/>
        <v>0</v>
      </c>
      <c r="DM327" s="65">
        <f t="shared" ref="DM327:DM328" si="650">DL327/DK327</f>
        <v>0</v>
      </c>
      <c r="DN327" s="65"/>
      <c r="DO327" s="65">
        <f t="shared" ref="DO327:DO328" si="651">AVERAGE(DM$327:DM$328)</f>
        <v>0</v>
      </c>
      <c r="DP327" s="65"/>
      <c r="DQ327" s="65">
        <f t="shared" ref="DQ327:DQ328" si="652">AVERAGE(DM$303:DM$342)</f>
        <v>0</v>
      </c>
      <c r="DR327" s="65"/>
      <c r="DS327" s="65">
        <f t="shared" ref="DS327:DS328" si="653">AVERAGE(DM$3:DM$435)</f>
        <v>4.5662100456621002E-2</v>
      </c>
      <c r="DT327" s="65"/>
    </row>
    <row r="328" spans="1:124" ht="15.75" hidden="1" customHeight="1" x14ac:dyDescent="0.25">
      <c r="A328" s="58" t="s">
        <v>47</v>
      </c>
      <c r="B328" s="58" t="s">
        <v>143</v>
      </c>
      <c r="C328" s="58" t="s">
        <v>156</v>
      </c>
      <c r="D328" s="58"/>
      <c r="E328" s="58"/>
      <c r="F328" s="58"/>
      <c r="G328" s="58"/>
      <c r="H328" s="58"/>
      <c r="I328" s="58"/>
      <c r="J328" s="58"/>
      <c r="K328" s="58"/>
      <c r="L328" s="58"/>
      <c r="M328" s="62"/>
      <c r="N328" s="62"/>
      <c r="O328" s="62"/>
      <c r="P328" s="58" t="s">
        <v>50</v>
      </c>
      <c r="Q328" s="63"/>
      <c r="R328" s="63"/>
      <c r="S328" s="64"/>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58">
        <v>1</v>
      </c>
      <c r="DL328" s="58">
        <f t="shared" si="513"/>
        <v>0</v>
      </c>
      <c r="DM328" s="65">
        <f t="shared" si="650"/>
        <v>0</v>
      </c>
      <c r="DN328" s="65"/>
      <c r="DO328" s="65">
        <f t="shared" si="651"/>
        <v>0</v>
      </c>
      <c r="DP328" s="65"/>
      <c r="DQ328" s="65">
        <f t="shared" si="652"/>
        <v>0</v>
      </c>
      <c r="DR328" s="65"/>
      <c r="DS328" s="65">
        <f t="shared" si="653"/>
        <v>4.5662100456621002E-2</v>
      </c>
      <c r="DT328" s="65"/>
    </row>
    <row r="329" spans="1:124" ht="15.75" hidden="1" customHeight="1" x14ac:dyDescent="0.25">
      <c r="A329" s="58" t="s">
        <v>47</v>
      </c>
      <c r="B329" s="58" t="s">
        <v>143</v>
      </c>
      <c r="C329" s="58" t="s">
        <v>156</v>
      </c>
      <c r="D329" s="58"/>
      <c r="E329" s="58"/>
      <c r="F329" s="58"/>
      <c r="G329" s="58"/>
      <c r="H329" s="58"/>
      <c r="I329" s="58"/>
      <c r="J329" s="58"/>
      <c r="K329" s="58"/>
      <c r="L329" s="58"/>
      <c r="M329" s="62"/>
      <c r="N329" s="62"/>
      <c r="O329" s="62"/>
      <c r="P329" s="58" t="s">
        <v>51</v>
      </c>
      <c r="Q329" s="63"/>
      <c r="R329" s="63"/>
      <c r="S329" s="64"/>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58">
        <v>1</v>
      </c>
      <c r="DL329" s="58">
        <f t="shared" si="513"/>
        <v>0</v>
      </c>
      <c r="DM329" s="65"/>
      <c r="DN329" s="65">
        <f t="shared" ref="DN329:DN330" si="654">DL329/DK329</f>
        <v>0</v>
      </c>
      <c r="DO329" s="65"/>
      <c r="DP329" s="65">
        <f t="shared" ref="DP329:DP330" si="655">AVERAGE(DN$329:DN$330)</f>
        <v>0</v>
      </c>
      <c r="DQ329" s="65"/>
      <c r="DR329" s="65">
        <f t="shared" ref="DR329:DR330" si="656">AVERAGE(DN$303:DN$342)</f>
        <v>0</v>
      </c>
      <c r="DS329" s="65"/>
      <c r="DT329" s="65">
        <f t="shared" ref="DT329:DT330" si="657">AVERAGE(DN$3:DN$435)</f>
        <v>2.336448598130841E-2</v>
      </c>
    </row>
    <row r="330" spans="1:124" ht="15.75" hidden="1" customHeight="1" x14ac:dyDescent="0.25">
      <c r="A330" s="58" t="s">
        <v>47</v>
      </c>
      <c r="B330" s="58" t="s">
        <v>143</v>
      </c>
      <c r="C330" s="58" t="s">
        <v>156</v>
      </c>
      <c r="D330" s="58"/>
      <c r="E330" s="58"/>
      <c r="F330" s="58"/>
      <c r="G330" s="58"/>
      <c r="H330" s="58"/>
      <c r="I330" s="58"/>
      <c r="J330" s="58"/>
      <c r="K330" s="58"/>
      <c r="L330" s="58"/>
      <c r="M330" s="62"/>
      <c r="N330" s="62"/>
      <c r="O330" s="62"/>
      <c r="P330" s="58" t="s">
        <v>51</v>
      </c>
      <c r="Q330" s="63"/>
      <c r="R330" s="63"/>
      <c r="S330" s="64"/>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58">
        <v>1</v>
      </c>
      <c r="DL330" s="58">
        <f t="shared" si="513"/>
        <v>0</v>
      </c>
      <c r="DM330" s="65"/>
      <c r="DN330" s="65">
        <f t="shared" si="654"/>
        <v>0</v>
      </c>
      <c r="DO330" s="65"/>
      <c r="DP330" s="65">
        <f t="shared" si="655"/>
        <v>0</v>
      </c>
      <c r="DQ330" s="65"/>
      <c r="DR330" s="65">
        <f t="shared" si="656"/>
        <v>0</v>
      </c>
      <c r="DS330" s="65"/>
      <c r="DT330" s="65">
        <f t="shared" si="657"/>
        <v>2.336448598130841E-2</v>
      </c>
    </row>
    <row r="331" spans="1:124" ht="15.75" customHeight="1" x14ac:dyDescent="0.25">
      <c r="A331" s="58" t="s">
        <v>47</v>
      </c>
      <c r="B331" s="58" t="s">
        <v>143</v>
      </c>
      <c r="C331" s="58" t="s">
        <v>157</v>
      </c>
      <c r="D331" s="59" t="s">
        <v>123</v>
      </c>
      <c r="E331" s="59">
        <v>3183382382</v>
      </c>
      <c r="F331" s="60" t="s">
        <v>124</v>
      </c>
      <c r="G331" s="59" t="s">
        <v>145</v>
      </c>
      <c r="H331" s="58">
        <v>3003860993</v>
      </c>
      <c r="I331" s="61" t="s">
        <v>146</v>
      </c>
      <c r="J331" s="59" t="s">
        <v>158</v>
      </c>
      <c r="K331" s="58">
        <v>3214795278</v>
      </c>
      <c r="L331" s="60" t="s">
        <v>159</v>
      </c>
      <c r="M331" s="62"/>
      <c r="N331" s="62"/>
      <c r="O331" s="62"/>
      <c r="P331" s="58" t="s">
        <v>50</v>
      </c>
      <c r="Q331" s="63"/>
      <c r="R331" s="63"/>
      <c r="S331" s="64"/>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58">
        <v>1</v>
      </c>
      <c r="DL331" s="58">
        <f t="shared" si="513"/>
        <v>0</v>
      </c>
      <c r="DM331" s="65">
        <f t="shared" ref="DM331:DM332" si="658">DL331/DK331</f>
        <v>0</v>
      </c>
      <c r="DN331" s="65"/>
      <c r="DO331" s="65">
        <f t="shared" ref="DO331:DO332" si="659">AVERAGE(DM$331:DM$332)</f>
        <v>0</v>
      </c>
      <c r="DP331" s="65"/>
      <c r="DQ331" s="65">
        <f t="shared" ref="DQ331:DQ332" si="660">AVERAGE(DM$303:DM$342)</f>
        <v>0</v>
      </c>
      <c r="DR331" s="65"/>
      <c r="DS331" s="65">
        <f t="shared" ref="DS331:DS332" si="661">AVERAGE(DM$3:DM$435)</f>
        <v>4.5662100456621002E-2</v>
      </c>
      <c r="DT331" s="65"/>
    </row>
    <row r="332" spans="1:124" ht="15.75" customHeight="1" x14ac:dyDescent="0.25">
      <c r="A332" s="58" t="s">
        <v>47</v>
      </c>
      <c r="B332" s="58" t="s">
        <v>143</v>
      </c>
      <c r="C332" s="58" t="s">
        <v>157</v>
      </c>
      <c r="D332" s="59" t="s">
        <v>123</v>
      </c>
      <c r="E332" s="59">
        <v>3183382382</v>
      </c>
      <c r="F332" s="60" t="s">
        <v>124</v>
      </c>
      <c r="G332" s="59" t="s">
        <v>145</v>
      </c>
      <c r="H332" s="58">
        <v>3003860993</v>
      </c>
      <c r="I332" s="61" t="s">
        <v>146</v>
      </c>
      <c r="J332" s="59" t="s">
        <v>158</v>
      </c>
      <c r="K332" s="58">
        <v>3214795278</v>
      </c>
      <c r="L332" s="60" t="s">
        <v>159</v>
      </c>
      <c r="M332" s="62"/>
      <c r="N332" s="62"/>
      <c r="O332" s="62"/>
      <c r="P332" s="58" t="s">
        <v>50</v>
      </c>
      <c r="Q332" s="63"/>
      <c r="R332" s="63"/>
      <c r="S332" s="64"/>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58">
        <v>1</v>
      </c>
      <c r="DL332" s="58">
        <f t="shared" si="513"/>
        <v>0</v>
      </c>
      <c r="DM332" s="65">
        <f t="shared" si="658"/>
        <v>0</v>
      </c>
      <c r="DN332" s="65"/>
      <c r="DO332" s="65">
        <f t="shared" si="659"/>
        <v>0</v>
      </c>
      <c r="DP332" s="65"/>
      <c r="DQ332" s="65">
        <f t="shared" si="660"/>
        <v>0</v>
      </c>
      <c r="DR332" s="65"/>
      <c r="DS332" s="65">
        <f t="shared" si="661"/>
        <v>4.5662100456621002E-2</v>
      </c>
      <c r="DT332" s="65"/>
    </row>
    <row r="333" spans="1:124" ht="15.75" customHeight="1" x14ac:dyDescent="0.25">
      <c r="A333" s="58" t="s">
        <v>47</v>
      </c>
      <c r="B333" s="58" t="s">
        <v>143</v>
      </c>
      <c r="C333" s="58" t="s">
        <v>157</v>
      </c>
      <c r="D333" s="59" t="s">
        <v>123</v>
      </c>
      <c r="E333" s="59">
        <v>3183382382</v>
      </c>
      <c r="F333" s="60" t="s">
        <v>124</v>
      </c>
      <c r="G333" s="59" t="s">
        <v>145</v>
      </c>
      <c r="H333" s="58">
        <v>3003860993</v>
      </c>
      <c r="I333" s="61" t="s">
        <v>146</v>
      </c>
      <c r="J333" s="59" t="s">
        <v>158</v>
      </c>
      <c r="K333" s="58">
        <v>3214795278</v>
      </c>
      <c r="L333" s="60" t="s">
        <v>159</v>
      </c>
      <c r="M333" s="62"/>
      <c r="N333" s="62"/>
      <c r="O333" s="62"/>
      <c r="P333" s="58" t="s">
        <v>51</v>
      </c>
      <c r="Q333" s="63"/>
      <c r="R333" s="63"/>
      <c r="S333" s="64"/>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58">
        <v>1</v>
      </c>
      <c r="DL333" s="58">
        <f t="shared" si="513"/>
        <v>0</v>
      </c>
      <c r="DM333" s="65"/>
      <c r="DN333" s="65">
        <f t="shared" ref="DN333:DN334" si="662">DL333/DK333</f>
        <v>0</v>
      </c>
      <c r="DO333" s="65"/>
      <c r="DP333" s="65">
        <f t="shared" ref="DP333:DP334" si="663">AVERAGE(DN$333:DN$334)</f>
        <v>0</v>
      </c>
      <c r="DQ333" s="65"/>
      <c r="DR333" s="65">
        <f t="shared" ref="DR333:DR334" si="664">AVERAGE(DN$303:DN$342)</f>
        <v>0</v>
      </c>
      <c r="DS333" s="65"/>
      <c r="DT333" s="65">
        <f t="shared" ref="DT333:DT334" si="665">AVERAGE(DN$3:DN$435)</f>
        <v>2.336448598130841E-2</v>
      </c>
    </row>
    <row r="334" spans="1:124" ht="15.75" customHeight="1" x14ac:dyDescent="0.25">
      <c r="A334" s="58" t="s">
        <v>47</v>
      </c>
      <c r="B334" s="58" t="s">
        <v>143</v>
      </c>
      <c r="C334" s="58" t="s">
        <v>157</v>
      </c>
      <c r="D334" s="59" t="s">
        <v>123</v>
      </c>
      <c r="E334" s="59">
        <v>3183382382</v>
      </c>
      <c r="F334" s="60" t="s">
        <v>124</v>
      </c>
      <c r="G334" s="59" t="s">
        <v>145</v>
      </c>
      <c r="H334" s="58">
        <v>3003860993</v>
      </c>
      <c r="I334" s="61" t="s">
        <v>146</v>
      </c>
      <c r="J334" s="59" t="s">
        <v>158</v>
      </c>
      <c r="K334" s="58">
        <v>3214795278</v>
      </c>
      <c r="L334" s="60" t="s">
        <v>159</v>
      </c>
      <c r="M334" s="62"/>
      <c r="N334" s="62"/>
      <c r="O334" s="62"/>
      <c r="P334" s="58" t="s">
        <v>51</v>
      </c>
      <c r="Q334" s="63"/>
      <c r="R334" s="63"/>
      <c r="S334" s="64"/>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58">
        <v>1</v>
      </c>
      <c r="DL334" s="58">
        <f t="shared" si="513"/>
        <v>0</v>
      </c>
      <c r="DM334" s="65"/>
      <c r="DN334" s="65">
        <f t="shared" si="662"/>
        <v>0</v>
      </c>
      <c r="DO334" s="65"/>
      <c r="DP334" s="65">
        <f t="shared" si="663"/>
        <v>0</v>
      </c>
      <c r="DQ334" s="65"/>
      <c r="DR334" s="65">
        <f t="shared" si="664"/>
        <v>0</v>
      </c>
      <c r="DS334" s="65"/>
      <c r="DT334" s="65">
        <f t="shared" si="665"/>
        <v>2.336448598130841E-2</v>
      </c>
    </row>
    <row r="335" spans="1:124" ht="15.75" hidden="1" customHeight="1" x14ac:dyDescent="0.25">
      <c r="A335" s="58" t="s">
        <v>47</v>
      </c>
      <c r="B335" s="58" t="s">
        <v>143</v>
      </c>
      <c r="C335" s="58" t="s">
        <v>160</v>
      </c>
      <c r="D335" s="58"/>
      <c r="E335" s="58"/>
      <c r="F335" s="58"/>
      <c r="G335" s="58"/>
      <c r="H335" s="58"/>
      <c r="I335" s="58"/>
      <c r="J335" s="58"/>
      <c r="K335" s="58"/>
      <c r="L335" s="58"/>
      <c r="M335" s="62"/>
      <c r="N335" s="62"/>
      <c r="O335" s="62"/>
      <c r="P335" s="58" t="s">
        <v>50</v>
      </c>
      <c r="Q335" s="63"/>
      <c r="R335" s="63"/>
      <c r="S335" s="64"/>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58">
        <v>1</v>
      </c>
      <c r="DL335" s="58">
        <f t="shared" si="513"/>
        <v>0</v>
      </c>
      <c r="DM335" s="65">
        <f t="shared" ref="DM335:DM336" si="666">DL335/DK335</f>
        <v>0</v>
      </c>
      <c r="DN335" s="65"/>
      <c r="DO335" s="65">
        <f t="shared" ref="DO335:DO336" si="667">AVERAGE(DM$335:DM$336)</f>
        <v>0</v>
      </c>
      <c r="DP335" s="65"/>
      <c r="DQ335" s="65">
        <f t="shared" ref="DQ335:DQ336" si="668">AVERAGE(DM$303:DM$342)</f>
        <v>0</v>
      </c>
      <c r="DR335" s="65"/>
      <c r="DS335" s="65">
        <f t="shared" ref="DS335:DS336" si="669">AVERAGE(DM$3:DM$435)</f>
        <v>4.5662100456621002E-2</v>
      </c>
      <c r="DT335" s="65"/>
    </row>
    <row r="336" spans="1:124" ht="15.75" hidden="1" customHeight="1" x14ac:dyDescent="0.25">
      <c r="A336" s="58" t="s">
        <v>47</v>
      </c>
      <c r="B336" s="58" t="s">
        <v>143</v>
      </c>
      <c r="C336" s="58" t="s">
        <v>160</v>
      </c>
      <c r="D336" s="58"/>
      <c r="E336" s="58"/>
      <c r="F336" s="58"/>
      <c r="G336" s="58"/>
      <c r="H336" s="58"/>
      <c r="I336" s="58"/>
      <c r="J336" s="58"/>
      <c r="K336" s="58"/>
      <c r="L336" s="58"/>
      <c r="M336" s="62"/>
      <c r="N336" s="62"/>
      <c r="O336" s="62"/>
      <c r="P336" s="58" t="s">
        <v>50</v>
      </c>
      <c r="Q336" s="63"/>
      <c r="R336" s="63"/>
      <c r="S336" s="64"/>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58">
        <v>1</v>
      </c>
      <c r="DL336" s="58">
        <f t="shared" si="513"/>
        <v>0</v>
      </c>
      <c r="DM336" s="65">
        <f t="shared" si="666"/>
        <v>0</v>
      </c>
      <c r="DN336" s="65"/>
      <c r="DO336" s="65">
        <f t="shared" si="667"/>
        <v>0</v>
      </c>
      <c r="DP336" s="65"/>
      <c r="DQ336" s="65">
        <f t="shared" si="668"/>
        <v>0</v>
      </c>
      <c r="DR336" s="65"/>
      <c r="DS336" s="65">
        <f t="shared" si="669"/>
        <v>4.5662100456621002E-2</v>
      </c>
      <c r="DT336" s="65"/>
    </row>
    <row r="337" spans="1:124" ht="15.75" hidden="1" customHeight="1" x14ac:dyDescent="0.25">
      <c r="A337" s="58" t="s">
        <v>47</v>
      </c>
      <c r="B337" s="58" t="s">
        <v>143</v>
      </c>
      <c r="C337" s="58" t="s">
        <v>160</v>
      </c>
      <c r="D337" s="58"/>
      <c r="E337" s="58"/>
      <c r="F337" s="58"/>
      <c r="G337" s="58"/>
      <c r="H337" s="58"/>
      <c r="I337" s="58"/>
      <c r="J337" s="58"/>
      <c r="K337" s="58"/>
      <c r="L337" s="58"/>
      <c r="M337" s="62"/>
      <c r="N337" s="62"/>
      <c r="O337" s="62"/>
      <c r="P337" s="58" t="s">
        <v>51</v>
      </c>
      <c r="Q337" s="63"/>
      <c r="R337" s="63"/>
      <c r="S337" s="64"/>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58">
        <v>1</v>
      </c>
      <c r="DL337" s="58">
        <f t="shared" si="513"/>
        <v>0</v>
      </c>
      <c r="DM337" s="65"/>
      <c r="DN337" s="65">
        <f t="shared" ref="DN337:DN338" si="670">DL337/DK337</f>
        <v>0</v>
      </c>
      <c r="DO337" s="65"/>
      <c r="DP337" s="65">
        <f t="shared" ref="DP337:DP338" si="671">AVERAGE(DN$337:DN$338)</f>
        <v>0</v>
      </c>
      <c r="DQ337" s="65"/>
      <c r="DR337" s="65">
        <f t="shared" ref="DR337:DR338" si="672">AVERAGE(DN$303:DN$342)</f>
        <v>0</v>
      </c>
      <c r="DS337" s="65"/>
      <c r="DT337" s="65">
        <f t="shared" ref="DT337:DT338" si="673">AVERAGE(DN$3:DN$435)</f>
        <v>2.336448598130841E-2</v>
      </c>
    </row>
    <row r="338" spans="1:124" ht="15.75" hidden="1" customHeight="1" x14ac:dyDescent="0.25">
      <c r="A338" s="58" t="s">
        <v>47</v>
      </c>
      <c r="B338" s="58" t="s">
        <v>143</v>
      </c>
      <c r="C338" s="58" t="s">
        <v>160</v>
      </c>
      <c r="D338" s="58"/>
      <c r="E338" s="58"/>
      <c r="F338" s="58"/>
      <c r="G338" s="58"/>
      <c r="H338" s="58"/>
      <c r="I338" s="58"/>
      <c r="J338" s="58"/>
      <c r="K338" s="58"/>
      <c r="L338" s="58"/>
      <c r="M338" s="62"/>
      <c r="N338" s="62"/>
      <c r="O338" s="62"/>
      <c r="P338" s="58" t="s">
        <v>51</v>
      </c>
      <c r="Q338" s="63"/>
      <c r="R338" s="63"/>
      <c r="S338" s="64"/>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58">
        <v>1</v>
      </c>
      <c r="DL338" s="58">
        <f t="shared" si="513"/>
        <v>0</v>
      </c>
      <c r="DM338" s="65"/>
      <c r="DN338" s="65">
        <f t="shared" si="670"/>
        <v>0</v>
      </c>
      <c r="DO338" s="65"/>
      <c r="DP338" s="65">
        <f t="shared" si="671"/>
        <v>0</v>
      </c>
      <c r="DQ338" s="65"/>
      <c r="DR338" s="65">
        <f t="shared" si="672"/>
        <v>0</v>
      </c>
      <c r="DS338" s="65"/>
      <c r="DT338" s="65">
        <f t="shared" si="673"/>
        <v>2.336448598130841E-2</v>
      </c>
    </row>
    <row r="339" spans="1:124" ht="15.75" hidden="1" customHeight="1" x14ac:dyDescent="0.25">
      <c r="A339" s="58" t="s">
        <v>47</v>
      </c>
      <c r="B339" s="58" t="s">
        <v>161</v>
      </c>
      <c r="C339" s="58" t="s">
        <v>162</v>
      </c>
      <c r="D339" s="58"/>
      <c r="E339" s="58"/>
      <c r="F339" s="58"/>
      <c r="G339" s="58"/>
      <c r="H339" s="58"/>
      <c r="I339" s="58"/>
      <c r="J339" s="58"/>
      <c r="K339" s="58"/>
      <c r="L339" s="58"/>
      <c r="M339" s="62"/>
      <c r="N339" s="62"/>
      <c r="O339" s="62"/>
      <c r="P339" s="58" t="s">
        <v>50</v>
      </c>
      <c r="Q339" s="63"/>
      <c r="R339" s="63"/>
      <c r="S339" s="64"/>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58">
        <v>1</v>
      </c>
      <c r="DL339" s="58">
        <f t="shared" si="513"/>
        <v>0</v>
      </c>
      <c r="DM339" s="65">
        <f t="shared" ref="DM339:DM340" si="674">DL339/DK339</f>
        <v>0</v>
      </c>
      <c r="DN339" s="65"/>
      <c r="DO339" s="65">
        <f t="shared" ref="DO339:DO340" si="675">AVERAGE(DM$339:DM$340)</f>
        <v>0</v>
      </c>
      <c r="DP339" s="65"/>
      <c r="DQ339" s="65">
        <f t="shared" ref="DQ339:DQ340" si="676">AVERAGE(DM$303:DM$342)</f>
        <v>0</v>
      </c>
      <c r="DR339" s="65"/>
      <c r="DS339" s="65">
        <f t="shared" ref="DS339:DS340" si="677">AVERAGE(DM$3:DM$435)</f>
        <v>4.5662100456621002E-2</v>
      </c>
      <c r="DT339" s="65"/>
    </row>
    <row r="340" spans="1:124" ht="15.75" hidden="1" customHeight="1" x14ac:dyDescent="0.25">
      <c r="A340" s="58" t="s">
        <v>47</v>
      </c>
      <c r="B340" s="58" t="s">
        <v>161</v>
      </c>
      <c r="C340" s="58" t="s">
        <v>162</v>
      </c>
      <c r="D340" s="58"/>
      <c r="E340" s="58"/>
      <c r="F340" s="58"/>
      <c r="G340" s="58"/>
      <c r="H340" s="58"/>
      <c r="I340" s="58"/>
      <c r="J340" s="58"/>
      <c r="K340" s="58"/>
      <c r="L340" s="58"/>
      <c r="M340" s="62"/>
      <c r="N340" s="62"/>
      <c r="O340" s="62"/>
      <c r="P340" s="58" t="s">
        <v>50</v>
      </c>
      <c r="Q340" s="63"/>
      <c r="R340" s="63"/>
      <c r="S340" s="64"/>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58">
        <v>1</v>
      </c>
      <c r="DL340" s="58">
        <f t="shared" si="513"/>
        <v>0</v>
      </c>
      <c r="DM340" s="65">
        <f t="shared" si="674"/>
        <v>0</v>
      </c>
      <c r="DN340" s="65"/>
      <c r="DO340" s="65">
        <f t="shared" si="675"/>
        <v>0</v>
      </c>
      <c r="DP340" s="65"/>
      <c r="DQ340" s="65">
        <f t="shared" si="676"/>
        <v>0</v>
      </c>
      <c r="DR340" s="65"/>
      <c r="DS340" s="65">
        <f t="shared" si="677"/>
        <v>4.5662100456621002E-2</v>
      </c>
      <c r="DT340" s="65"/>
    </row>
    <row r="341" spans="1:124" ht="15.75" hidden="1" customHeight="1" x14ac:dyDescent="0.25">
      <c r="A341" s="58" t="s">
        <v>47</v>
      </c>
      <c r="B341" s="58" t="s">
        <v>161</v>
      </c>
      <c r="C341" s="58" t="s">
        <v>162</v>
      </c>
      <c r="D341" s="58"/>
      <c r="E341" s="58"/>
      <c r="F341" s="58"/>
      <c r="G341" s="58"/>
      <c r="H341" s="58"/>
      <c r="I341" s="58"/>
      <c r="J341" s="58"/>
      <c r="K341" s="58"/>
      <c r="L341" s="58"/>
      <c r="M341" s="62"/>
      <c r="N341" s="62"/>
      <c r="O341" s="62"/>
      <c r="P341" s="58" t="s">
        <v>51</v>
      </c>
      <c r="Q341" s="63"/>
      <c r="R341" s="63"/>
      <c r="S341" s="64"/>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58">
        <v>1</v>
      </c>
      <c r="DL341" s="58">
        <f t="shared" si="513"/>
        <v>0</v>
      </c>
      <c r="DM341" s="65"/>
      <c r="DN341" s="65">
        <f t="shared" ref="DN341:DN342" si="678">DL341/DK341</f>
        <v>0</v>
      </c>
      <c r="DO341" s="65"/>
      <c r="DP341" s="65">
        <f t="shared" ref="DP341:DP342" si="679">AVERAGE(DN$341:DN$342)</f>
        <v>0</v>
      </c>
      <c r="DQ341" s="65"/>
      <c r="DR341" s="65">
        <f t="shared" ref="DR341:DR342" si="680">AVERAGE(DN$303:DN$342)</f>
        <v>0</v>
      </c>
      <c r="DS341" s="65"/>
      <c r="DT341" s="65">
        <f t="shared" ref="DT341:DT342" si="681">AVERAGE(DN$3:DN$435)</f>
        <v>2.336448598130841E-2</v>
      </c>
    </row>
    <row r="342" spans="1:124" ht="15.75" hidden="1" customHeight="1" x14ac:dyDescent="0.25">
      <c r="A342" s="58" t="s">
        <v>47</v>
      </c>
      <c r="B342" s="58" t="s">
        <v>161</v>
      </c>
      <c r="C342" s="58" t="s">
        <v>162</v>
      </c>
      <c r="D342" s="58"/>
      <c r="E342" s="58"/>
      <c r="F342" s="58"/>
      <c r="G342" s="58"/>
      <c r="H342" s="58"/>
      <c r="I342" s="58"/>
      <c r="J342" s="58"/>
      <c r="K342" s="58"/>
      <c r="L342" s="58"/>
      <c r="M342" s="62"/>
      <c r="N342" s="62"/>
      <c r="O342" s="62"/>
      <c r="P342" s="58" t="s">
        <v>51</v>
      </c>
      <c r="Q342" s="63"/>
      <c r="R342" s="63"/>
      <c r="S342" s="64"/>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58">
        <v>1</v>
      </c>
      <c r="DL342" s="58">
        <f t="shared" si="513"/>
        <v>0</v>
      </c>
      <c r="DM342" s="65"/>
      <c r="DN342" s="65">
        <f t="shared" si="678"/>
        <v>0</v>
      </c>
      <c r="DO342" s="65"/>
      <c r="DP342" s="65">
        <f t="shared" si="679"/>
        <v>0</v>
      </c>
      <c r="DQ342" s="65"/>
      <c r="DR342" s="65">
        <f t="shared" si="680"/>
        <v>0</v>
      </c>
      <c r="DS342" s="65"/>
      <c r="DT342" s="65">
        <f t="shared" si="681"/>
        <v>2.336448598130841E-2</v>
      </c>
    </row>
    <row r="343" spans="1:124" ht="15.75" hidden="1" customHeight="1" x14ac:dyDescent="0.25">
      <c r="A343" s="66" t="s">
        <v>47</v>
      </c>
      <c r="B343" s="66" t="s">
        <v>163</v>
      </c>
      <c r="C343" s="66" t="s">
        <v>164</v>
      </c>
      <c r="D343" s="66"/>
      <c r="E343" s="66"/>
      <c r="F343" s="66"/>
      <c r="G343" s="66"/>
      <c r="H343" s="66"/>
      <c r="I343" s="66"/>
      <c r="J343" s="66"/>
      <c r="K343" s="66"/>
      <c r="L343" s="66"/>
      <c r="M343" s="67"/>
      <c r="N343" s="67"/>
      <c r="O343" s="67"/>
      <c r="P343" s="66" t="s">
        <v>50</v>
      </c>
      <c r="Q343" s="68"/>
      <c r="R343" s="69"/>
      <c r="S343" s="70"/>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66">
        <v>1</v>
      </c>
      <c r="DL343" s="66">
        <f t="shared" si="513"/>
        <v>0</v>
      </c>
      <c r="DM343" s="72">
        <f t="shared" ref="DM343:DM345" si="682">DL343/DK343</f>
        <v>0</v>
      </c>
      <c r="DN343" s="72"/>
      <c r="DO343" s="72">
        <f t="shared" ref="DO343:DO345" si="683">AVERAGE(DM$343:DM$345)</f>
        <v>0</v>
      </c>
      <c r="DP343" s="72"/>
      <c r="DQ343" s="72">
        <f t="shared" ref="DQ343:DQ345" si="684">AVERAGE(DM$343:DM$395)</f>
        <v>0.34482758620689657</v>
      </c>
      <c r="DR343" s="66"/>
      <c r="DS343" s="72">
        <f t="shared" ref="DS343:DS345" si="685">AVERAGE(DM$3:DM$435)</f>
        <v>4.5662100456621002E-2</v>
      </c>
      <c r="DT343" s="72"/>
    </row>
    <row r="344" spans="1:124" ht="15.75" hidden="1" customHeight="1" x14ac:dyDescent="0.25">
      <c r="A344" s="66" t="s">
        <v>47</v>
      </c>
      <c r="B344" s="66" t="s">
        <v>163</v>
      </c>
      <c r="C344" s="66" t="s">
        <v>164</v>
      </c>
      <c r="D344" s="66"/>
      <c r="E344" s="66"/>
      <c r="F344" s="66"/>
      <c r="G344" s="66"/>
      <c r="H344" s="66"/>
      <c r="I344" s="66"/>
      <c r="J344" s="66"/>
      <c r="K344" s="66"/>
      <c r="L344" s="66"/>
      <c r="M344" s="67"/>
      <c r="N344" s="67"/>
      <c r="O344" s="67"/>
      <c r="P344" s="66" t="s">
        <v>50</v>
      </c>
      <c r="Q344" s="68"/>
      <c r="R344" s="69"/>
      <c r="S344" s="70"/>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66">
        <v>1</v>
      </c>
      <c r="DL344" s="66">
        <f t="shared" si="513"/>
        <v>0</v>
      </c>
      <c r="DM344" s="72">
        <f t="shared" si="682"/>
        <v>0</v>
      </c>
      <c r="DN344" s="72"/>
      <c r="DO344" s="72">
        <f t="shared" si="683"/>
        <v>0</v>
      </c>
      <c r="DP344" s="72"/>
      <c r="DQ344" s="72">
        <f t="shared" si="684"/>
        <v>0.34482758620689657</v>
      </c>
      <c r="DR344" s="66"/>
      <c r="DS344" s="72">
        <f t="shared" si="685"/>
        <v>4.5662100456621002E-2</v>
      </c>
      <c r="DT344" s="72"/>
    </row>
    <row r="345" spans="1:124" ht="15.75" hidden="1" customHeight="1" x14ac:dyDescent="0.25">
      <c r="A345" s="66" t="s">
        <v>47</v>
      </c>
      <c r="B345" s="66" t="s">
        <v>163</v>
      </c>
      <c r="C345" s="66" t="s">
        <v>164</v>
      </c>
      <c r="D345" s="66"/>
      <c r="E345" s="66"/>
      <c r="F345" s="66"/>
      <c r="G345" s="66"/>
      <c r="H345" s="66"/>
      <c r="I345" s="66"/>
      <c r="J345" s="66"/>
      <c r="K345" s="66"/>
      <c r="L345" s="66"/>
      <c r="M345" s="67"/>
      <c r="N345" s="67"/>
      <c r="O345" s="67"/>
      <c r="P345" s="66" t="s">
        <v>50</v>
      </c>
      <c r="Q345" s="73"/>
      <c r="R345" s="74"/>
      <c r="S345" s="70"/>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c r="CT345" s="71"/>
      <c r="CU345" s="71"/>
      <c r="CV345" s="71"/>
      <c r="CW345" s="71"/>
      <c r="CX345" s="71"/>
      <c r="CY345" s="71"/>
      <c r="CZ345" s="71"/>
      <c r="DA345" s="71"/>
      <c r="DB345" s="71"/>
      <c r="DC345" s="71"/>
      <c r="DD345" s="71"/>
      <c r="DE345" s="71"/>
      <c r="DF345" s="71"/>
      <c r="DG345" s="71"/>
      <c r="DH345" s="71"/>
      <c r="DI345" s="71"/>
      <c r="DJ345" s="71"/>
      <c r="DK345" s="66">
        <v>1</v>
      </c>
      <c r="DL345" s="66">
        <f t="shared" si="513"/>
        <v>0</v>
      </c>
      <c r="DM345" s="72">
        <f t="shared" si="682"/>
        <v>0</v>
      </c>
      <c r="DN345" s="72"/>
      <c r="DO345" s="72">
        <f t="shared" si="683"/>
        <v>0</v>
      </c>
      <c r="DP345" s="72"/>
      <c r="DQ345" s="72">
        <f t="shared" si="684"/>
        <v>0.34482758620689657</v>
      </c>
      <c r="DR345" s="66"/>
      <c r="DS345" s="72">
        <f t="shared" si="685"/>
        <v>4.5662100456621002E-2</v>
      </c>
      <c r="DT345" s="72"/>
    </row>
    <row r="346" spans="1:124" ht="15.75" hidden="1" customHeight="1" x14ac:dyDescent="0.25">
      <c r="A346" s="66" t="s">
        <v>47</v>
      </c>
      <c r="B346" s="66" t="s">
        <v>163</v>
      </c>
      <c r="C346" s="66" t="s">
        <v>164</v>
      </c>
      <c r="D346" s="66"/>
      <c r="E346" s="66"/>
      <c r="F346" s="66"/>
      <c r="G346" s="66"/>
      <c r="H346" s="66"/>
      <c r="I346" s="66"/>
      <c r="J346" s="66"/>
      <c r="K346" s="66"/>
      <c r="L346" s="66"/>
      <c r="M346" s="67"/>
      <c r="N346" s="67"/>
      <c r="O346" s="67"/>
      <c r="P346" s="66" t="s">
        <v>51</v>
      </c>
      <c r="Q346" s="71"/>
      <c r="R346" s="71"/>
      <c r="S346" s="70"/>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66">
        <v>1</v>
      </c>
      <c r="DL346" s="66">
        <f t="shared" si="513"/>
        <v>0</v>
      </c>
      <c r="DM346" s="72"/>
      <c r="DN346" s="72">
        <f t="shared" ref="DN346:DN348" si="686">DL346/DK346</f>
        <v>0</v>
      </c>
      <c r="DO346" s="72"/>
      <c r="DP346" s="72">
        <f t="shared" ref="DP346:DP348" si="687">AVERAGE(DN$346:DN$348)</f>
        <v>0</v>
      </c>
      <c r="DQ346" s="72"/>
      <c r="DR346" s="72">
        <f t="shared" ref="DR346:DR348" si="688">AVERAGE(DN$343:DN$395)</f>
        <v>0.20833333333333334</v>
      </c>
      <c r="DS346" s="72"/>
      <c r="DT346" s="72">
        <f t="shared" ref="DT346:DT348" si="689">AVERAGE(DN$3:DN$435)</f>
        <v>2.336448598130841E-2</v>
      </c>
    </row>
    <row r="347" spans="1:124" ht="15.75" hidden="1" customHeight="1" x14ac:dyDescent="0.25">
      <c r="A347" s="66" t="s">
        <v>47</v>
      </c>
      <c r="B347" s="66" t="s">
        <v>163</v>
      </c>
      <c r="C347" s="66" t="s">
        <v>164</v>
      </c>
      <c r="D347" s="66"/>
      <c r="E347" s="66"/>
      <c r="F347" s="66"/>
      <c r="G347" s="66"/>
      <c r="H347" s="66"/>
      <c r="I347" s="66"/>
      <c r="J347" s="66"/>
      <c r="K347" s="66"/>
      <c r="L347" s="66"/>
      <c r="M347" s="67"/>
      <c r="N347" s="67"/>
      <c r="O347" s="67"/>
      <c r="P347" s="66" t="s">
        <v>51</v>
      </c>
      <c r="Q347" s="71"/>
      <c r="R347" s="71"/>
      <c r="S347" s="70"/>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c r="CT347" s="71"/>
      <c r="CU347" s="71"/>
      <c r="CV347" s="71"/>
      <c r="CW347" s="71"/>
      <c r="CX347" s="71"/>
      <c r="CY347" s="71"/>
      <c r="CZ347" s="71"/>
      <c r="DA347" s="71"/>
      <c r="DB347" s="71"/>
      <c r="DC347" s="71"/>
      <c r="DD347" s="71"/>
      <c r="DE347" s="71"/>
      <c r="DF347" s="71"/>
      <c r="DG347" s="71"/>
      <c r="DH347" s="71"/>
      <c r="DI347" s="71"/>
      <c r="DJ347" s="71"/>
      <c r="DK347" s="66">
        <v>1</v>
      </c>
      <c r="DL347" s="66">
        <f t="shared" si="513"/>
        <v>0</v>
      </c>
      <c r="DM347" s="72"/>
      <c r="DN347" s="72">
        <f t="shared" si="686"/>
        <v>0</v>
      </c>
      <c r="DO347" s="72"/>
      <c r="DP347" s="72">
        <f t="shared" si="687"/>
        <v>0</v>
      </c>
      <c r="DQ347" s="72"/>
      <c r="DR347" s="72">
        <f t="shared" si="688"/>
        <v>0.20833333333333334</v>
      </c>
      <c r="DS347" s="72"/>
      <c r="DT347" s="72">
        <f t="shared" si="689"/>
        <v>2.336448598130841E-2</v>
      </c>
    </row>
    <row r="348" spans="1:124" ht="15.75" hidden="1" customHeight="1" x14ac:dyDescent="0.25">
      <c r="A348" s="66" t="s">
        <v>47</v>
      </c>
      <c r="B348" s="66" t="s">
        <v>163</v>
      </c>
      <c r="C348" s="66" t="s">
        <v>164</v>
      </c>
      <c r="D348" s="66"/>
      <c r="E348" s="66"/>
      <c r="F348" s="66"/>
      <c r="G348" s="66"/>
      <c r="H348" s="66"/>
      <c r="I348" s="66"/>
      <c r="J348" s="66"/>
      <c r="K348" s="66"/>
      <c r="L348" s="66"/>
      <c r="M348" s="67"/>
      <c r="N348" s="67"/>
      <c r="O348" s="67"/>
      <c r="P348" s="66" t="s">
        <v>51</v>
      </c>
      <c r="Q348" s="71"/>
      <c r="R348" s="71"/>
      <c r="S348" s="70"/>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c r="CT348" s="71"/>
      <c r="CU348" s="71"/>
      <c r="CV348" s="71"/>
      <c r="CW348" s="71"/>
      <c r="CX348" s="71"/>
      <c r="CY348" s="71"/>
      <c r="CZ348" s="71"/>
      <c r="DA348" s="71"/>
      <c r="DB348" s="71"/>
      <c r="DC348" s="71"/>
      <c r="DD348" s="71"/>
      <c r="DE348" s="71"/>
      <c r="DF348" s="71"/>
      <c r="DG348" s="71"/>
      <c r="DH348" s="71"/>
      <c r="DI348" s="71"/>
      <c r="DJ348" s="71"/>
      <c r="DK348" s="66">
        <v>1</v>
      </c>
      <c r="DL348" s="66">
        <f t="shared" si="513"/>
        <v>0</v>
      </c>
      <c r="DM348" s="72"/>
      <c r="DN348" s="72">
        <f t="shared" si="686"/>
        <v>0</v>
      </c>
      <c r="DO348" s="72"/>
      <c r="DP348" s="72">
        <f t="shared" si="687"/>
        <v>0</v>
      </c>
      <c r="DQ348" s="72"/>
      <c r="DR348" s="72">
        <f t="shared" si="688"/>
        <v>0.20833333333333334</v>
      </c>
      <c r="DS348" s="72"/>
      <c r="DT348" s="72">
        <f t="shared" si="689"/>
        <v>2.336448598130841E-2</v>
      </c>
    </row>
    <row r="349" spans="1:124" ht="15.75" hidden="1" customHeight="1" x14ac:dyDescent="0.25">
      <c r="A349" s="66" t="s">
        <v>47</v>
      </c>
      <c r="B349" s="66" t="s">
        <v>163</v>
      </c>
      <c r="C349" s="66" t="s">
        <v>165</v>
      </c>
      <c r="D349" s="66"/>
      <c r="E349" s="66"/>
      <c r="F349" s="66"/>
      <c r="G349" s="66"/>
      <c r="H349" s="66"/>
      <c r="I349" s="66"/>
      <c r="J349" s="66"/>
      <c r="K349" s="66"/>
      <c r="L349" s="66"/>
      <c r="M349" s="67"/>
      <c r="N349" s="67"/>
      <c r="O349" s="67"/>
      <c r="P349" s="66" t="s">
        <v>50</v>
      </c>
      <c r="Q349" s="71"/>
      <c r="R349" s="71"/>
      <c r="S349" s="70"/>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c r="CT349" s="71"/>
      <c r="CU349" s="71"/>
      <c r="CV349" s="71"/>
      <c r="CW349" s="71"/>
      <c r="CX349" s="71"/>
      <c r="CY349" s="71"/>
      <c r="CZ349" s="71"/>
      <c r="DA349" s="71"/>
      <c r="DB349" s="71"/>
      <c r="DC349" s="71"/>
      <c r="DD349" s="71"/>
      <c r="DE349" s="71"/>
      <c r="DF349" s="71"/>
      <c r="DG349" s="71"/>
      <c r="DH349" s="71"/>
      <c r="DI349" s="71"/>
      <c r="DJ349" s="71"/>
      <c r="DK349" s="66">
        <v>1</v>
      </c>
      <c r="DL349" s="66">
        <f t="shared" si="513"/>
        <v>0</v>
      </c>
      <c r="DM349" s="72">
        <f t="shared" ref="DM349:DM350" si="690">DL349/DK349</f>
        <v>0</v>
      </c>
      <c r="DN349" s="72"/>
      <c r="DO349" s="72">
        <f t="shared" ref="DO349:DO350" si="691">AVERAGE(DM$349:DM$350)</f>
        <v>0</v>
      </c>
      <c r="DP349" s="72"/>
      <c r="DQ349" s="72">
        <f t="shared" ref="DQ349:DQ350" si="692">AVERAGE(DM$343:DM$395)</f>
        <v>0.34482758620689657</v>
      </c>
      <c r="DR349" s="72"/>
      <c r="DS349" s="72">
        <f t="shared" ref="DS349:DS350" si="693">AVERAGE(DM$3:DM$435)</f>
        <v>4.5662100456621002E-2</v>
      </c>
      <c r="DT349" s="72"/>
    </row>
    <row r="350" spans="1:124" ht="15.75" hidden="1" customHeight="1" x14ac:dyDescent="0.25">
      <c r="A350" s="66" t="s">
        <v>47</v>
      </c>
      <c r="B350" s="66" t="s">
        <v>163</v>
      </c>
      <c r="C350" s="66" t="s">
        <v>165</v>
      </c>
      <c r="D350" s="66"/>
      <c r="E350" s="66"/>
      <c r="F350" s="66"/>
      <c r="G350" s="66"/>
      <c r="H350" s="66"/>
      <c r="I350" s="66"/>
      <c r="J350" s="66"/>
      <c r="K350" s="66"/>
      <c r="L350" s="66"/>
      <c r="M350" s="67"/>
      <c r="N350" s="67"/>
      <c r="O350" s="67"/>
      <c r="P350" s="66" t="s">
        <v>50</v>
      </c>
      <c r="Q350" s="71"/>
      <c r="R350" s="71"/>
      <c r="S350" s="70"/>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c r="CT350" s="71"/>
      <c r="CU350" s="71"/>
      <c r="CV350" s="71"/>
      <c r="CW350" s="71"/>
      <c r="CX350" s="71"/>
      <c r="CY350" s="71"/>
      <c r="CZ350" s="71"/>
      <c r="DA350" s="71"/>
      <c r="DB350" s="71"/>
      <c r="DC350" s="71"/>
      <c r="DD350" s="71"/>
      <c r="DE350" s="71"/>
      <c r="DF350" s="71"/>
      <c r="DG350" s="71"/>
      <c r="DH350" s="71"/>
      <c r="DI350" s="71"/>
      <c r="DJ350" s="71"/>
      <c r="DK350" s="66">
        <v>1</v>
      </c>
      <c r="DL350" s="66">
        <f t="shared" si="513"/>
        <v>0</v>
      </c>
      <c r="DM350" s="72">
        <f t="shared" si="690"/>
        <v>0</v>
      </c>
      <c r="DN350" s="72"/>
      <c r="DO350" s="72">
        <f t="shared" si="691"/>
        <v>0</v>
      </c>
      <c r="DP350" s="72"/>
      <c r="DQ350" s="72">
        <f t="shared" si="692"/>
        <v>0.34482758620689657</v>
      </c>
      <c r="DR350" s="72"/>
      <c r="DS350" s="72">
        <f t="shared" si="693"/>
        <v>4.5662100456621002E-2</v>
      </c>
      <c r="DT350" s="72"/>
    </row>
    <row r="351" spans="1:124" ht="15.75" hidden="1" customHeight="1" x14ac:dyDescent="0.25">
      <c r="A351" s="66" t="s">
        <v>47</v>
      </c>
      <c r="B351" s="66" t="s">
        <v>163</v>
      </c>
      <c r="C351" s="66" t="s">
        <v>165</v>
      </c>
      <c r="D351" s="66"/>
      <c r="E351" s="66"/>
      <c r="F351" s="66"/>
      <c r="G351" s="66"/>
      <c r="H351" s="66"/>
      <c r="I351" s="66"/>
      <c r="J351" s="66"/>
      <c r="K351" s="66"/>
      <c r="L351" s="66"/>
      <c r="M351" s="67"/>
      <c r="N351" s="67"/>
      <c r="O351" s="67"/>
      <c r="P351" s="66" t="s">
        <v>51</v>
      </c>
      <c r="Q351" s="71"/>
      <c r="R351" s="71"/>
      <c r="S351" s="70"/>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c r="CT351" s="71"/>
      <c r="CU351" s="71"/>
      <c r="CV351" s="71"/>
      <c r="CW351" s="71"/>
      <c r="CX351" s="71"/>
      <c r="CY351" s="71"/>
      <c r="CZ351" s="71"/>
      <c r="DA351" s="71"/>
      <c r="DB351" s="71"/>
      <c r="DC351" s="71"/>
      <c r="DD351" s="71"/>
      <c r="DE351" s="71"/>
      <c r="DF351" s="71"/>
      <c r="DG351" s="71"/>
      <c r="DH351" s="71"/>
      <c r="DI351" s="71"/>
      <c r="DJ351" s="71"/>
      <c r="DK351" s="66">
        <v>1</v>
      </c>
      <c r="DL351" s="66">
        <f t="shared" si="513"/>
        <v>0</v>
      </c>
      <c r="DM351" s="72"/>
      <c r="DN351" s="72">
        <f t="shared" ref="DN351:DN352" si="694">DL351/DK351</f>
        <v>0</v>
      </c>
      <c r="DO351" s="72"/>
      <c r="DP351" s="72">
        <f t="shared" ref="DP351:DP352" si="695">AVERAGE(DN$351:DN$352)</f>
        <v>0</v>
      </c>
      <c r="DQ351" s="72"/>
      <c r="DR351" s="72">
        <f t="shared" ref="DR351:DR352" si="696">AVERAGE(DN$343:DN$395)</f>
        <v>0.20833333333333334</v>
      </c>
      <c r="DS351" s="72"/>
      <c r="DT351" s="72">
        <f t="shared" ref="DT351:DT352" si="697">AVERAGE(DN$3:DN$435)</f>
        <v>2.336448598130841E-2</v>
      </c>
    </row>
    <row r="352" spans="1:124" ht="15.75" hidden="1" customHeight="1" x14ac:dyDescent="0.25">
      <c r="A352" s="66" t="s">
        <v>47</v>
      </c>
      <c r="B352" s="66" t="s">
        <v>163</v>
      </c>
      <c r="C352" s="66" t="s">
        <v>165</v>
      </c>
      <c r="D352" s="66"/>
      <c r="E352" s="66"/>
      <c r="F352" s="66"/>
      <c r="G352" s="66"/>
      <c r="H352" s="66"/>
      <c r="I352" s="66"/>
      <c r="J352" s="66"/>
      <c r="K352" s="66"/>
      <c r="L352" s="66"/>
      <c r="M352" s="67"/>
      <c r="N352" s="67"/>
      <c r="O352" s="67"/>
      <c r="P352" s="66" t="s">
        <v>51</v>
      </c>
      <c r="Q352" s="71"/>
      <c r="R352" s="71"/>
      <c r="S352" s="70"/>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c r="CT352" s="71"/>
      <c r="CU352" s="71"/>
      <c r="CV352" s="71"/>
      <c r="CW352" s="71"/>
      <c r="CX352" s="71"/>
      <c r="CY352" s="71"/>
      <c r="CZ352" s="71"/>
      <c r="DA352" s="71"/>
      <c r="DB352" s="71"/>
      <c r="DC352" s="71"/>
      <c r="DD352" s="71"/>
      <c r="DE352" s="71"/>
      <c r="DF352" s="71"/>
      <c r="DG352" s="71"/>
      <c r="DH352" s="71"/>
      <c r="DI352" s="71"/>
      <c r="DJ352" s="71"/>
      <c r="DK352" s="66">
        <v>1</v>
      </c>
      <c r="DL352" s="66">
        <f t="shared" si="513"/>
        <v>0</v>
      </c>
      <c r="DM352" s="72"/>
      <c r="DN352" s="72">
        <f t="shared" si="694"/>
        <v>0</v>
      </c>
      <c r="DO352" s="72"/>
      <c r="DP352" s="72">
        <f t="shared" si="695"/>
        <v>0</v>
      </c>
      <c r="DQ352" s="72"/>
      <c r="DR352" s="72">
        <f t="shared" si="696"/>
        <v>0.20833333333333334</v>
      </c>
      <c r="DS352" s="72"/>
      <c r="DT352" s="72">
        <f t="shared" si="697"/>
        <v>2.336448598130841E-2</v>
      </c>
    </row>
    <row r="353" spans="1:124" ht="15.75" hidden="1" customHeight="1" x14ac:dyDescent="0.25">
      <c r="A353" s="66" t="s">
        <v>47</v>
      </c>
      <c r="B353" s="66" t="s">
        <v>163</v>
      </c>
      <c r="C353" s="66" t="s">
        <v>166</v>
      </c>
      <c r="D353" s="66"/>
      <c r="E353" s="66"/>
      <c r="F353" s="66"/>
      <c r="G353" s="66"/>
      <c r="H353" s="66"/>
      <c r="I353" s="66"/>
      <c r="J353" s="66"/>
      <c r="K353" s="66"/>
      <c r="L353" s="66"/>
      <c r="M353" s="67"/>
      <c r="N353" s="67"/>
      <c r="O353" s="67"/>
      <c r="P353" s="66" t="s">
        <v>50</v>
      </c>
      <c r="Q353" s="71"/>
      <c r="R353" s="71"/>
      <c r="S353" s="70"/>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c r="CT353" s="71"/>
      <c r="CU353" s="71"/>
      <c r="CV353" s="71"/>
      <c r="CW353" s="71"/>
      <c r="CX353" s="71"/>
      <c r="CY353" s="71"/>
      <c r="CZ353" s="71"/>
      <c r="DA353" s="71"/>
      <c r="DB353" s="71"/>
      <c r="DC353" s="71"/>
      <c r="DD353" s="71"/>
      <c r="DE353" s="71"/>
      <c r="DF353" s="71"/>
      <c r="DG353" s="71"/>
      <c r="DH353" s="71"/>
      <c r="DI353" s="71"/>
      <c r="DJ353" s="71"/>
      <c r="DK353" s="66">
        <v>1</v>
      </c>
      <c r="DL353" s="66">
        <f t="shared" si="513"/>
        <v>0</v>
      </c>
      <c r="DM353" s="72">
        <f t="shared" ref="DM353:DM354" si="698">DL353/DK353</f>
        <v>0</v>
      </c>
      <c r="DN353" s="72"/>
      <c r="DO353" s="72">
        <f t="shared" ref="DO353:DO354" si="699">AVERAGE(DM$353:DM$354)</f>
        <v>0</v>
      </c>
      <c r="DP353" s="72"/>
      <c r="DQ353" s="72">
        <f t="shared" ref="DQ353:DQ354" si="700">AVERAGE(DM$343:DM$395)</f>
        <v>0.34482758620689657</v>
      </c>
      <c r="DR353" s="72"/>
      <c r="DS353" s="72">
        <f t="shared" ref="DS353:DS354" si="701">AVERAGE(DM$3:DM$435)</f>
        <v>4.5662100456621002E-2</v>
      </c>
      <c r="DT353" s="72"/>
    </row>
    <row r="354" spans="1:124" ht="15.75" hidden="1" customHeight="1" x14ac:dyDescent="0.25">
      <c r="A354" s="66" t="s">
        <v>47</v>
      </c>
      <c r="B354" s="66" t="s">
        <v>163</v>
      </c>
      <c r="C354" s="66" t="s">
        <v>166</v>
      </c>
      <c r="D354" s="66"/>
      <c r="E354" s="66"/>
      <c r="F354" s="66"/>
      <c r="G354" s="66"/>
      <c r="H354" s="66"/>
      <c r="I354" s="66"/>
      <c r="J354" s="66"/>
      <c r="K354" s="66"/>
      <c r="L354" s="66"/>
      <c r="M354" s="67"/>
      <c r="N354" s="67"/>
      <c r="O354" s="67"/>
      <c r="P354" s="66" t="s">
        <v>50</v>
      </c>
      <c r="Q354" s="71"/>
      <c r="R354" s="71"/>
      <c r="S354" s="70"/>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c r="CT354" s="71"/>
      <c r="CU354" s="71"/>
      <c r="CV354" s="71"/>
      <c r="CW354" s="71"/>
      <c r="CX354" s="71"/>
      <c r="CY354" s="71"/>
      <c r="CZ354" s="71"/>
      <c r="DA354" s="71"/>
      <c r="DB354" s="71"/>
      <c r="DC354" s="71"/>
      <c r="DD354" s="71"/>
      <c r="DE354" s="71"/>
      <c r="DF354" s="71"/>
      <c r="DG354" s="71"/>
      <c r="DH354" s="71"/>
      <c r="DI354" s="71"/>
      <c r="DJ354" s="71"/>
      <c r="DK354" s="66">
        <v>1</v>
      </c>
      <c r="DL354" s="66">
        <f t="shared" si="513"/>
        <v>0</v>
      </c>
      <c r="DM354" s="72">
        <f t="shared" si="698"/>
        <v>0</v>
      </c>
      <c r="DN354" s="72"/>
      <c r="DO354" s="72">
        <f t="shared" si="699"/>
        <v>0</v>
      </c>
      <c r="DP354" s="72"/>
      <c r="DQ354" s="72">
        <f t="shared" si="700"/>
        <v>0.34482758620689657</v>
      </c>
      <c r="DR354" s="72"/>
      <c r="DS354" s="72">
        <f t="shared" si="701"/>
        <v>4.5662100456621002E-2</v>
      </c>
      <c r="DT354" s="72"/>
    </row>
    <row r="355" spans="1:124" ht="15.75" hidden="1" customHeight="1" x14ac:dyDescent="0.25">
      <c r="A355" s="66" t="s">
        <v>47</v>
      </c>
      <c r="B355" s="66" t="s">
        <v>163</v>
      </c>
      <c r="C355" s="66" t="s">
        <v>166</v>
      </c>
      <c r="D355" s="66"/>
      <c r="E355" s="66"/>
      <c r="F355" s="66"/>
      <c r="G355" s="66"/>
      <c r="H355" s="66"/>
      <c r="I355" s="66"/>
      <c r="J355" s="66"/>
      <c r="K355" s="66"/>
      <c r="L355" s="66"/>
      <c r="M355" s="67"/>
      <c r="N355" s="67"/>
      <c r="O355" s="67"/>
      <c r="P355" s="66" t="s">
        <v>51</v>
      </c>
      <c r="Q355" s="71"/>
      <c r="R355" s="71"/>
      <c r="S355" s="70"/>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66">
        <v>1</v>
      </c>
      <c r="DL355" s="66">
        <f t="shared" si="513"/>
        <v>0</v>
      </c>
      <c r="DM355" s="72"/>
      <c r="DN355" s="72">
        <f t="shared" ref="DN355:DN356" si="702">DL355/DK355</f>
        <v>0</v>
      </c>
      <c r="DO355" s="72"/>
      <c r="DP355" s="72">
        <f t="shared" ref="DP355:DP356" si="703">AVERAGE(DN$355:DN$356)</f>
        <v>0</v>
      </c>
      <c r="DQ355" s="72"/>
      <c r="DR355" s="72">
        <f t="shared" ref="DR355:DR356" si="704">AVERAGE(DN$343:DN$395)</f>
        <v>0.20833333333333334</v>
      </c>
      <c r="DS355" s="72"/>
      <c r="DT355" s="72">
        <f t="shared" ref="DT355:DT356" si="705">AVERAGE(DN$3:DN$435)</f>
        <v>2.336448598130841E-2</v>
      </c>
    </row>
    <row r="356" spans="1:124" ht="15.75" hidden="1" customHeight="1" x14ac:dyDescent="0.25">
      <c r="A356" s="66" t="s">
        <v>47</v>
      </c>
      <c r="B356" s="66" t="s">
        <v>163</v>
      </c>
      <c r="C356" s="66" t="s">
        <v>166</v>
      </c>
      <c r="D356" s="66"/>
      <c r="E356" s="66"/>
      <c r="F356" s="66"/>
      <c r="G356" s="66"/>
      <c r="H356" s="66"/>
      <c r="I356" s="66"/>
      <c r="J356" s="66"/>
      <c r="K356" s="66"/>
      <c r="L356" s="66"/>
      <c r="M356" s="67"/>
      <c r="N356" s="67"/>
      <c r="O356" s="67"/>
      <c r="P356" s="66" t="s">
        <v>51</v>
      </c>
      <c r="Q356" s="71"/>
      <c r="R356" s="71"/>
      <c r="S356" s="70"/>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66">
        <v>1</v>
      </c>
      <c r="DL356" s="66">
        <f t="shared" si="513"/>
        <v>0</v>
      </c>
      <c r="DM356" s="72"/>
      <c r="DN356" s="72">
        <f t="shared" si="702"/>
        <v>0</v>
      </c>
      <c r="DO356" s="72"/>
      <c r="DP356" s="72">
        <f t="shared" si="703"/>
        <v>0</v>
      </c>
      <c r="DQ356" s="72"/>
      <c r="DR356" s="72">
        <f t="shared" si="704"/>
        <v>0.20833333333333334</v>
      </c>
      <c r="DS356" s="72"/>
      <c r="DT356" s="72">
        <f t="shared" si="705"/>
        <v>2.336448598130841E-2</v>
      </c>
    </row>
    <row r="357" spans="1:124" ht="15.75" customHeight="1" x14ac:dyDescent="0.25">
      <c r="A357" s="66" t="s">
        <v>47</v>
      </c>
      <c r="B357" s="66" t="s">
        <v>163</v>
      </c>
      <c r="C357" s="66" t="s">
        <v>167</v>
      </c>
      <c r="D357" s="75" t="s">
        <v>123</v>
      </c>
      <c r="E357" s="75">
        <v>3183382382</v>
      </c>
      <c r="F357" s="76" t="s">
        <v>124</v>
      </c>
      <c r="G357" s="75" t="s">
        <v>168</v>
      </c>
      <c r="H357" s="77">
        <v>3133925964</v>
      </c>
      <c r="I357" s="76" t="s">
        <v>169</v>
      </c>
      <c r="J357" s="66" t="s">
        <v>170</v>
      </c>
      <c r="K357" s="66">
        <v>3142979322</v>
      </c>
      <c r="L357" s="76" t="s">
        <v>171</v>
      </c>
      <c r="M357" s="67"/>
      <c r="N357" s="67"/>
      <c r="O357" s="67"/>
      <c r="P357" s="66" t="s">
        <v>50</v>
      </c>
      <c r="Q357" s="71"/>
      <c r="R357" s="71"/>
      <c r="S357" s="70"/>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66">
        <v>1</v>
      </c>
      <c r="DL357" s="66">
        <f t="shared" si="513"/>
        <v>0</v>
      </c>
      <c r="DM357" s="72">
        <f t="shared" ref="DM357:DM358" si="706">DL357/DK357</f>
        <v>0</v>
      </c>
      <c r="DN357" s="72"/>
      <c r="DO357" s="72">
        <f t="shared" ref="DO357:DO358" si="707">AVERAGE(DM$357:DM$358)</f>
        <v>0</v>
      </c>
      <c r="DP357" s="72"/>
      <c r="DQ357" s="72">
        <f t="shared" ref="DQ357:DQ358" si="708">AVERAGE(DM$343:DM$395)</f>
        <v>0.34482758620689657</v>
      </c>
      <c r="DR357" s="72"/>
      <c r="DS357" s="72">
        <f t="shared" ref="DS357:DS358" si="709">AVERAGE(DM$3:DM$435)</f>
        <v>4.5662100456621002E-2</v>
      </c>
      <c r="DT357" s="72"/>
    </row>
    <row r="358" spans="1:124" ht="15.75" customHeight="1" x14ac:dyDescent="0.25">
      <c r="A358" s="66" t="s">
        <v>47</v>
      </c>
      <c r="B358" s="66" t="s">
        <v>163</v>
      </c>
      <c r="C358" s="66" t="s">
        <v>167</v>
      </c>
      <c r="D358" s="75" t="s">
        <v>123</v>
      </c>
      <c r="E358" s="75">
        <v>3183382382</v>
      </c>
      <c r="F358" s="76" t="s">
        <v>124</v>
      </c>
      <c r="G358" s="75" t="s">
        <v>168</v>
      </c>
      <c r="H358" s="77">
        <v>3133925964</v>
      </c>
      <c r="I358" s="76" t="s">
        <v>169</v>
      </c>
      <c r="J358" s="66" t="s">
        <v>170</v>
      </c>
      <c r="K358" s="66">
        <v>3142979322</v>
      </c>
      <c r="L358" s="76" t="s">
        <v>171</v>
      </c>
      <c r="M358" s="67"/>
      <c r="N358" s="67"/>
      <c r="O358" s="67"/>
      <c r="P358" s="66" t="s">
        <v>50</v>
      </c>
      <c r="Q358" s="71"/>
      <c r="R358" s="71"/>
      <c r="S358" s="70"/>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66">
        <v>1</v>
      </c>
      <c r="DL358" s="66">
        <f t="shared" si="513"/>
        <v>0</v>
      </c>
      <c r="DM358" s="72">
        <f t="shared" si="706"/>
        <v>0</v>
      </c>
      <c r="DN358" s="72"/>
      <c r="DO358" s="72">
        <f t="shared" si="707"/>
        <v>0</v>
      </c>
      <c r="DP358" s="72"/>
      <c r="DQ358" s="72">
        <f t="shared" si="708"/>
        <v>0.34482758620689657</v>
      </c>
      <c r="DR358" s="72"/>
      <c r="DS358" s="72">
        <f t="shared" si="709"/>
        <v>4.5662100456621002E-2</v>
      </c>
      <c r="DT358" s="72"/>
    </row>
    <row r="359" spans="1:124" ht="15.75" customHeight="1" x14ac:dyDescent="0.25">
      <c r="A359" s="66" t="s">
        <v>47</v>
      </c>
      <c r="B359" s="66" t="s">
        <v>163</v>
      </c>
      <c r="C359" s="66" t="s">
        <v>167</v>
      </c>
      <c r="D359" s="75" t="s">
        <v>123</v>
      </c>
      <c r="E359" s="75">
        <v>3183382382</v>
      </c>
      <c r="F359" s="76" t="s">
        <v>124</v>
      </c>
      <c r="G359" s="75" t="s">
        <v>168</v>
      </c>
      <c r="H359" s="77">
        <v>3133925964</v>
      </c>
      <c r="I359" s="76" t="s">
        <v>169</v>
      </c>
      <c r="J359" s="66" t="s">
        <v>170</v>
      </c>
      <c r="K359" s="66">
        <v>3142979322</v>
      </c>
      <c r="L359" s="76" t="s">
        <v>171</v>
      </c>
      <c r="M359" s="67"/>
      <c r="N359" s="67"/>
      <c r="O359" s="67"/>
      <c r="P359" s="66" t="s">
        <v>51</v>
      </c>
      <c r="Q359" s="71"/>
      <c r="R359" s="71"/>
      <c r="S359" s="70"/>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66">
        <v>1</v>
      </c>
      <c r="DL359" s="66">
        <f t="shared" si="513"/>
        <v>0</v>
      </c>
      <c r="DM359" s="72"/>
      <c r="DN359" s="72">
        <f t="shared" ref="DN359:DN360" si="710">DL359/DK359</f>
        <v>0</v>
      </c>
      <c r="DO359" s="72"/>
      <c r="DP359" s="72">
        <f t="shared" ref="DP359:DP360" si="711">AVERAGE(DN$359:DN$360)</f>
        <v>0</v>
      </c>
      <c r="DQ359" s="72"/>
      <c r="DR359" s="72">
        <f t="shared" ref="DR359:DR360" si="712">AVERAGE(DN$343:DN$395)</f>
        <v>0.20833333333333334</v>
      </c>
      <c r="DS359" s="72"/>
      <c r="DT359" s="72">
        <f t="shared" ref="DT359:DT360" si="713">AVERAGE(DN$3:DN$435)</f>
        <v>2.336448598130841E-2</v>
      </c>
    </row>
    <row r="360" spans="1:124" ht="15.75" customHeight="1" x14ac:dyDescent="0.25">
      <c r="A360" s="66" t="s">
        <v>47</v>
      </c>
      <c r="B360" s="66" t="s">
        <v>163</v>
      </c>
      <c r="C360" s="66" t="s">
        <v>167</v>
      </c>
      <c r="D360" s="75" t="s">
        <v>123</v>
      </c>
      <c r="E360" s="75">
        <v>3183382382</v>
      </c>
      <c r="F360" s="76" t="s">
        <v>124</v>
      </c>
      <c r="G360" s="75" t="s">
        <v>168</v>
      </c>
      <c r="H360" s="77">
        <v>3133925964</v>
      </c>
      <c r="I360" s="76" t="s">
        <v>169</v>
      </c>
      <c r="J360" s="66" t="s">
        <v>170</v>
      </c>
      <c r="K360" s="66">
        <v>3142979322</v>
      </c>
      <c r="L360" s="76" t="s">
        <v>171</v>
      </c>
      <c r="M360" s="67"/>
      <c r="N360" s="67"/>
      <c r="O360" s="67"/>
      <c r="P360" s="66" t="s">
        <v>51</v>
      </c>
      <c r="Q360" s="71"/>
      <c r="R360" s="71"/>
      <c r="S360" s="70"/>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66">
        <v>1</v>
      </c>
      <c r="DL360" s="66">
        <f t="shared" si="513"/>
        <v>0</v>
      </c>
      <c r="DM360" s="72"/>
      <c r="DN360" s="72">
        <f t="shared" si="710"/>
        <v>0</v>
      </c>
      <c r="DO360" s="72"/>
      <c r="DP360" s="72">
        <f t="shared" si="711"/>
        <v>0</v>
      </c>
      <c r="DQ360" s="72"/>
      <c r="DR360" s="72">
        <f t="shared" si="712"/>
        <v>0.20833333333333334</v>
      </c>
      <c r="DS360" s="72"/>
      <c r="DT360" s="72">
        <f t="shared" si="713"/>
        <v>2.336448598130841E-2</v>
      </c>
    </row>
    <row r="361" spans="1:124" ht="15.75" customHeight="1" x14ac:dyDescent="0.25">
      <c r="A361" s="66" t="s">
        <v>47</v>
      </c>
      <c r="B361" s="66" t="s">
        <v>163</v>
      </c>
      <c r="C361" s="66" t="s">
        <v>172</v>
      </c>
      <c r="D361" s="75" t="s">
        <v>123</v>
      </c>
      <c r="E361" s="75">
        <v>3183382382</v>
      </c>
      <c r="F361" s="76" t="s">
        <v>124</v>
      </c>
      <c r="G361" s="75" t="s">
        <v>168</v>
      </c>
      <c r="H361" s="77">
        <v>3133925964</v>
      </c>
      <c r="I361" s="76" t="s">
        <v>169</v>
      </c>
      <c r="J361" s="66" t="s">
        <v>173</v>
      </c>
      <c r="K361" s="66">
        <v>3124536008</v>
      </c>
      <c r="L361" s="76" t="s">
        <v>174</v>
      </c>
      <c r="M361" s="67"/>
      <c r="N361" s="67"/>
      <c r="O361" s="67"/>
      <c r="P361" s="66" t="s">
        <v>50</v>
      </c>
      <c r="Q361" s="71"/>
      <c r="R361" s="71"/>
      <c r="S361" s="70"/>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66">
        <v>1</v>
      </c>
      <c r="DL361" s="66">
        <f t="shared" si="513"/>
        <v>0</v>
      </c>
      <c r="DM361" s="72">
        <f t="shared" ref="DM361:DM362" si="714">DL361/DK361</f>
        <v>0</v>
      </c>
      <c r="DN361" s="72"/>
      <c r="DO361" s="72">
        <f t="shared" ref="DO361:DO362" si="715">AVERAGE(DM$361:DM$362)</f>
        <v>0</v>
      </c>
      <c r="DP361" s="72"/>
      <c r="DQ361" s="72">
        <f t="shared" ref="DQ361:DQ362" si="716">AVERAGE(DM$343:DM$395)</f>
        <v>0.34482758620689657</v>
      </c>
      <c r="DR361" s="72"/>
      <c r="DS361" s="72">
        <f t="shared" ref="DS361:DS362" si="717">AVERAGE(DM$3:DM$435)</f>
        <v>4.5662100456621002E-2</v>
      </c>
      <c r="DT361" s="72"/>
    </row>
    <row r="362" spans="1:124" ht="15.75" customHeight="1" x14ac:dyDescent="0.25">
      <c r="A362" s="66" t="s">
        <v>47</v>
      </c>
      <c r="B362" s="66" t="s">
        <v>163</v>
      </c>
      <c r="C362" s="66" t="s">
        <v>172</v>
      </c>
      <c r="D362" s="75" t="s">
        <v>123</v>
      </c>
      <c r="E362" s="75">
        <v>3183382382</v>
      </c>
      <c r="F362" s="76" t="s">
        <v>124</v>
      </c>
      <c r="G362" s="75" t="s">
        <v>168</v>
      </c>
      <c r="H362" s="77">
        <v>3133925964</v>
      </c>
      <c r="I362" s="76" t="s">
        <v>169</v>
      </c>
      <c r="J362" s="66" t="s">
        <v>173</v>
      </c>
      <c r="K362" s="66">
        <v>3124536008</v>
      </c>
      <c r="L362" s="76" t="s">
        <v>174</v>
      </c>
      <c r="M362" s="67"/>
      <c r="N362" s="67"/>
      <c r="O362" s="67"/>
      <c r="P362" s="66" t="s">
        <v>50</v>
      </c>
      <c r="Q362" s="71"/>
      <c r="R362" s="71"/>
      <c r="S362" s="70"/>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66">
        <v>1</v>
      </c>
      <c r="DL362" s="66">
        <f t="shared" si="513"/>
        <v>0</v>
      </c>
      <c r="DM362" s="72">
        <f t="shared" si="714"/>
        <v>0</v>
      </c>
      <c r="DN362" s="72"/>
      <c r="DO362" s="72">
        <f t="shared" si="715"/>
        <v>0</v>
      </c>
      <c r="DP362" s="72"/>
      <c r="DQ362" s="72">
        <f t="shared" si="716"/>
        <v>0.34482758620689657</v>
      </c>
      <c r="DR362" s="72"/>
      <c r="DS362" s="72">
        <f t="shared" si="717"/>
        <v>4.5662100456621002E-2</v>
      </c>
      <c r="DT362" s="72"/>
    </row>
    <row r="363" spans="1:124" ht="15.75" customHeight="1" x14ac:dyDescent="0.25">
      <c r="A363" s="66" t="s">
        <v>47</v>
      </c>
      <c r="B363" s="66" t="s">
        <v>163</v>
      </c>
      <c r="C363" s="66" t="s">
        <v>172</v>
      </c>
      <c r="D363" s="75" t="s">
        <v>123</v>
      </c>
      <c r="E363" s="75">
        <v>3183382382</v>
      </c>
      <c r="F363" s="76" t="s">
        <v>124</v>
      </c>
      <c r="G363" s="75" t="s">
        <v>168</v>
      </c>
      <c r="H363" s="77">
        <v>3133925964</v>
      </c>
      <c r="I363" s="76" t="s">
        <v>169</v>
      </c>
      <c r="J363" s="66" t="s">
        <v>173</v>
      </c>
      <c r="K363" s="66">
        <v>3124536008</v>
      </c>
      <c r="L363" s="76" t="s">
        <v>174</v>
      </c>
      <c r="M363" s="67"/>
      <c r="N363" s="67"/>
      <c r="O363" s="67"/>
      <c r="P363" s="66" t="s">
        <v>51</v>
      </c>
      <c r="Q363" s="71"/>
      <c r="R363" s="71"/>
      <c r="S363" s="70"/>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66">
        <v>1</v>
      </c>
      <c r="DL363" s="66">
        <f t="shared" si="513"/>
        <v>0</v>
      </c>
      <c r="DM363" s="72"/>
      <c r="DN363" s="72">
        <f t="shared" ref="DN363:DN364" si="718">DL363/DK363</f>
        <v>0</v>
      </c>
      <c r="DO363" s="72"/>
      <c r="DP363" s="72">
        <f t="shared" ref="DP363:DP364" si="719">AVERAGE(DN$363:DN$364)</f>
        <v>0</v>
      </c>
      <c r="DQ363" s="72"/>
      <c r="DR363" s="72">
        <f t="shared" ref="DR363:DR364" si="720">AVERAGE(DN$343:DN$395)</f>
        <v>0.20833333333333334</v>
      </c>
      <c r="DS363" s="72"/>
      <c r="DT363" s="72">
        <f t="shared" ref="DT363:DT364" si="721">AVERAGE(DN$3:DN$435)</f>
        <v>2.336448598130841E-2</v>
      </c>
    </row>
    <row r="364" spans="1:124" ht="15.75" customHeight="1" x14ac:dyDescent="0.25">
      <c r="A364" s="66" t="s">
        <v>47</v>
      </c>
      <c r="B364" s="66" t="s">
        <v>163</v>
      </c>
      <c r="C364" s="66" t="s">
        <v>172</v>
      </c>
      <c r="D364" s="75" t="s">
        <v>123</v>
      </c>
      <c r="E364" s="75">
        <v>3183382382</v>
      </c>
      <c r="F364" s="76" t="s">
        <v>124</v>
      </c>
      <c r="G364" s="75" t="s">
        <v>168</v>
      </c>
      <c r="H364" s="77">
        <v>3133925964</v>
      </c>
      <c r="I364" s="76" t="s">
        <v>169</v>
      </c>
      <c r="J364" s="66" t="s">
        <v>173</v>
      </c>
      <c r="K364" s="66">
        <v>3124536008</v>
      </c>
      <c r="L364" s="76" t="s">
        <v>174</v>
      </c>
      <c r="M364" s="67"/>
      <c r="N364" s="67"/>
      <c r="O364" s="67"/>
      <c r="P364" s="66" t="s">
        <v>51</v>
      </c>
      <c r="Q364" s="71"/>
      <c r="R364" s="71"/>
      <c r="S364" s="70"/>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66">
        <v>1</v>
      </c>
      <c r="DL364" s="66">
        <f t="shared" si="513"/>
        <v>0</v>
      </c>
      <c r="DM364" s="72"/>
      <c r="DN364" s="72">
        <f t="shared" si="718"/>
        <v>0</v>
      </c>
      <c r="DO364" s="72"/>
      <c r="DP364" s="72">
        <f t="shared" si="719"/>
        <v>0</v>
      </c>
      <c r="DQ364" s="72"/>
      <c r="DR364" s="72">
        <f t="shared" si="720"/>
        <v>0.20833333333333334</v>
      </c>
      <c r="DS364" s="72"/>
      <c r="DT364" s="72">
        <f t="shared" si="721"/>
        <v>2.336448598130841E-2</v>
      </c>
    </row>
    <row r="365" spans="1:124" ht="15.75" customHeight="1" x14ac:dyDescent="0.25">
      <c r="A365" s="66" t="s">
        <v>47</v>
      </c>
      <c r="B365" s="66" t="s">
        <v>163</v>
      </c>
      <c r="C365" s="66" t="s">
        <v>175</v>
      </c>
      <c r="D365" s="75" t="s">
        <v>123</v>
      </c>
      <c r="E365" s="75">
        <v>3183382382</v>
      </c>
      <c r="F365" s="76" t="s">
        <v>124</v>
      </c>
      <c r="G365" s="75" t="s">
        <v>168</v>
      </c>
      <c r="H365" s="77">
        <v>3133925964</v>
      </c>
      <c r="I365" s="76" t="s">
        <v>169</v>
      </c>
      <c r="J365" s="75" t="s">
        <v>176</v>
      </c>
      <c r="K365" s="66">
        <v>3208342133</v>
      </c>
      <c r="L365" s="76" t="s">
        <v>177</v>
      </c>
      <c r="M365" s="67"/>
      <c r="N365" s="67"/>
      <c r="O365" s="67"/>
      <c r="P365" s="66" t="s">
        <v>50</v>
      </c>
      <c r="Q365" s="71"/>
      <c r="R365" s="71"/>
      <c r="S365" s="70"/>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66">
        <v>1</v>
      </c>
      <c r="DL365" s="66">
        <f t="shared" si="513"/>
        <v>0</v>
      </c>
      <c r="DM365" s="72">
        <f t="shared" ref="DM365:DM366" si="722">DL365/DK365</f>
        <v>0</v>
      </c>
      <c r="DN365" s="72"/>
      <c r="DO365" s="72">
        <f t="shared" ref="DO365:DO366" si="723">AVERAGE(DM$365:DM$366)</f>
        <v>0</v>
      </c>
      <c r="DP365" s="72"/>
      <c r="DQ365" s="72">
        <f t="shared" ref="DQ365:DQ366" si="724">AVERAGE(DM$343:DM$395)</f>
        <v>0.34482758620689657</v>
      </c>
      <c r="DR365" s="72"/>
      <c r="DS365" s="72">
        <f t="shared" ref="DS365:DS366" si="725">AVERAGE(DM$3:DM$435)</f>
        <v>4.5662100456621002E-2</v>
      </c>
      <c r="DT365" s="72"/>
    </row>
    <row r="366" spans="1:124" ht="15.75" customHeight="1" x14ac:dyDescent="0.25">
      <c r="A366" s="66" t="s">
        <v>47</v>
      </c>
      <c r="B366" s="66" t="s">
        <v>163</v>
      </c>
      <c r="C366" s="66" t="s">
        <v>175</v>
      </c>
      <c r="D366" s="75" t="s">
        <v>123</v>
      </c>
      <c r="E366" s="75">
        <v>3183382382</v>
      </c>
      <c r="F366" s="76" t="s">
        <v>124</v>
      </c>
      <c r="G366" s="75" t="s">
        <v>168</v>
      </c>
      <c r="H366" s="77">
        <v>3133925964</v>
      </c>
      <c r="I366" s="76" t="s">
        <v>169</v>
      </c>
      <c r="J366" s="75" t="s">
        <v>176</v>
      </c>
      <c r="K366" s="66">
        <v>3208342133</v>
      </c>
      <c r="L366" s="76" t="s">
        <v>177</v>
      </c>
      <c r="M366" s="67"/>
      <c r="N366" s="67"/>
      <c r="O366" s="67"/>
      <c r="P366" s="66" t="s">
        <v>50</v>
      </c>
      <c r="Q366" s="71"/>
      <c r="R366" s="71"/>
      <c r="S366" s="70"/>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66">
        <v>1</v>
      </c>
      <c r="DL366" s="66">
        <f t="shared" si="513"/>
        <v>0</v>
      </c>
      <c r="DM366" s="72">
        <f t="shared" si="722"/>
        <v>0</v>
      </c>
      <c r="DN366" s="72"/>
      <c r="DO366" s="72">
        <f t="shared" si="723"/>
        <v>0</v>
      </c>
      <c r="DP366" s="72"/>
      <c r="DQ366" s="72">
        <f t="shared" si="724"/>
        <v>0.34482758620689657</v>
      </c>
      <c r="DR366" s="72"/>
      <c r="DS366" s="72">
        <f t="shared" si="725"/>
        <v>4.5662100456621002E-2</v>
      </c>
      <c r="DT366" s="72"/>
    </row>
    <row r="367" spans="1:124" ht="15.75" customHeight="1" x14ac:dyDescent="0.25">
      <c r="A367" s="66" t="s">
        <v>47</v>
      </c>
      <c r="B367" s="66" t="s">
        <v>163</v>
      </c>
      <c r="C367" s="66" t="s">
        <v>175</v>
      </c>
      <c r="D367" s="75" t="s">
        <v>123</v>
      </c>
      <c r="E367" s="75">
        <v>3183382382</v>
      </c>
      <c r="F367" s="76" t="s">
        <v>124</v>
      </c>
      <c r="G367" s="75" t="s">
        <v>168</v>
      </c>
      <c r="H367" s="77">
        <v>3133925964</v>
      </c>
      <c r="I367" s="76" t="s">
        <v>169</v>
      </c>
      <c r="J367" s="75" t="s">
        <v>176</v>
      </c>
      <c r="K367" s="66">
        <v>3208342133</v>
      </c>
      <c r="L367" s="76" t="s">
        <v>177</v>
      </c>
      <c r="M367" s="67"/>
      <c r="N367" s="67"/>
      <c r="O367" s="67"/>
      <c r="P367" s="66" t="s">
        <v>51</v>
      </c>
      <c r="Q367" s="71"/>
      <c r="R367" s="71"/>
      <c r="S367" s="70"/>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66">
        <v>1</v>
      </c>
      <c r="DL367" s="66">
        <f t="shared" si="513"/>
        <v>0</v>
      </c>
      <c r="DM367" s="72"/>
      <c r="DN367" s="72">
        <f t="shared" ref="DN367:DN368" si="726">DL367/DK367</f>
        <v>0</v>
      </c>
      <c r="DO367" s="72"/>
      <c r="DP367" s="72">
        <f t="shared" ref="DP367:DP368" si="727">AVERAGE(DN$367:DN$368)</f>
        <v>0</v>
      </c>
      <c r="DQ367" s="72"/>
      <c r="DR367" s="72">
        <f t="shared" ref="DR367:DR368" si="728">AVERAGE(DN$343:DN$395)</f>
        <v>0.20833333333333334</v>
      </c>
      <c r="DS367" s="72"/>
      <c r="DT367" s="72">
        <f t="shared" ref="DT367:DT368" si="729">AVERAGE(DN$3:DN$435)</f>
        <v>2.336448598130841E-2</v>
      </c>
    </row>
    <row r="368" spans="1:124" ht="15.75" customHeight="1" x14ac:dyDescent="0.25">
      <c r="A368" s="66" t="s">
        <v>47</v>
      </c>
      <c r="B368" s="66" t="s">
        <v>163</v>
      </c>
      <c r="C368" s="66" t="s">
        <v>175</v>
      </c>
      <c r="D368" s="75" t="s">
        <v>123</v>
      </c>
      <c r="E368" s="75">
        <v>3183382382</v>
      </c>
      <c r="F368" s="76" t="s">
        <v>124</v>
      </c>
      <c r="G368" s="75" t="s">
        <v>168</v>
      </c>
      <c r="H368" s="77">
        <v>3133925964</v>
      </c>
      <c r="I368" s="76" t="s">
        <v>169</v>
      </c>
      <c r="J368" s="75" t="s">
        <v>176</v>
      </c>
      <c r="K368" s="66">
        <v>3208342133</v>
      </c>
      <c r="L368" s="76" t="s">
        <v>177</v>
      </c>
      <c r="M368" s="67"/>
      <c r="N368" s="67"/>
      <c r="O368" s="67"/>
      <c r="P368" s="66" t="s">
        <v>51</v>
      </c>
      <c r="Q368" s="71"/>
      <c r="R368" s="71"/>
      <c r="S368" s="70"/>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66">
        <v>1</v>
      </c>
      <c r="DL368" s="66">
        <f t="shared" si="513"/>
        <v>0</v>
      </c>
      <c r="DM368" s="72"/>
      <c r="DN368" s="72">
        <f t="shared" si="726"/>
        <v>0</v>
      </c>
      <c r="DO368" s="72"/>
      <c r="DP368" s="72">
        <f t="shared" si="727"/>
        <v>0</v>
      </c>
      <c r="DQ368" s="72"/>
      <c r="DR368" s="72">
        <f t="shared" si="728"/>
        <v>0.20833333333333334</v>
      </c>
      <c r="DS368" s="72"/>
      <c r="DT368" s="72">
        <f t="shared" si="729"/>
        <v>2.336448598130841E-2</v>
      </c>
    </row>
    <row r="369" spans="1:124" ht="15.75" customHeight="1" x14ac:dyDescent="0.25">
      <c r="A369" s="66" t="s">
        <v>47</v>
      </c>
      <c r="B369" s="66" t="s">
        <v>163</v>
      </c>
      <c r="C369" s="66" t="s">
        <v>178</v>
      </c>
      <c r="D369" s="75" t="s">
        <v>123</v>
      </c>
      <c r="E369" s="75">
        <v>3183382382</v>
      </c>
      <c r="F369" s="76" t="s">
        <v>124</v>
      </c>
      <c r="G369" s="75" t="s">
        <v>168</v>
      </c>
      <c r="H369" s="77">
        <v>3133925964</v>
      </c>
      <c r="I369" s="76" t="s">
        <v>169</v>
      </c>
      <c r="J369" s="66" t="s">
        <v>179</v>
      </c>
      <c r="K369" s="66">
        <v>3156155342</v>
      </c>
      <c r="L369" s="76" t="s">
        <v>180</v>
      </c>
      <c r="M369" s="67"/>
      <c r="N369" s="67"/>
      <c r="O369" s="67"/>
      <c r="P369" s="66" t="s">
        <v>50</v>
      </c>
      <c r="Q369" s="71"/>
      <c r="R369" s="71"/>
      <c r="S369" s="70"/>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66">
        <v>1</v>
      </c>
      <c r="DL369" s="66">
        <f t="shared" si="513"/>
        <v>0</v>
      </c>
      <c r="DM369" s="72">
        <f t="shared" ref="DM369:DM370" si="730">DL369/DK369</f>
        <v>0</v>
      </c>
      <c r="DN369" s="72"/>
      <c r="DO369" s="72">
        <f t="shared" ref="DO369:DO370" si="731">AVERAGE(DM$369:DM$370)</f>
        <v>0</v>
      </c>
      <c r="DP369" s="72"/>
      <c r="DQ369" s="72">
        <f t="shared" ref="DQ369:DQ370" si="732">AVERAGE(DM$343:DM$395)</f>
        <v>0.34482758620689657</v>
      </c>
      <c r="DR369" s="72"/>
      <c r="DS369" s="72">
        <f t="shared" ref="DS369:DS370" si="733">AVERAGE(DM$3:DM$435)</f>
        <v>4.5662100456621002E-2</v>
      </c>
      <c r="DT369" s="72"/>
    </row>
    <row r="370" spans="1:124" ht="15.75" customHeight="1" x14ac:dyDescent="0.25">
      <c r="A370" s="66" t="s">
        <v>47</v>
      </c>
      <c r="B370" s="66" t="s">
        <v>163</v>
      </c>
      <c r="C370" s="66" t="s">
        <v>178</v>
      </c>
      <c r="D370" s="75" t="s">
        <v>123</v>
      </c>
      <c r="E370" s="75">
        <v>3183382382</v>
      </c>
      <c r="F370" s="76" t="s">
        <v>124</v>
      </c>
      <c r="G370" s="75" t="s">
        <v>168</v>
      </c>
      <c r="H370" s="77">
        <v>3133925964</v>
      </c>
      <c r="I370" s="76" t="s">
        <v>169</v>
      </c>
      <c r="J370" s="66" t="s">
        <v>179</v>
      </c>
      <c r="K370" s="66">
        <v>3156155342</v>
      </c>
      <c r="L370" s="76" t="s">
        <v>180</v>
      </c>
      <c r="M370" s="67"/>
      <c r="N370" s="67"/>
      <c r="O370" s="67"/>
      <c r="P370" s="66" t="s">
        <v>50</v>
      </c>
      <c r="Q370" s="71"/>
      <c r="R370" s="71"/>
      <c r="S370" s="70"/>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66">
        <v>1</v>
      </c>
      <c r="DL370" s="66">
        <f t="shared" si="513"/>
        <v>0</v>
      </c>
      <c r="DM370" s="72">
        <f t="shared" si="730"/>
        <v>0</v>
      </c>
      <c r="DN370" s="72"/>
      <c r="DO370" s="72">
        <f t="shared" si="731"/>
        <v>0</v>
      </c>
      <c r="DP370" s="72"/>
      <c r="DQ370" s="72">
        <f t="shared" si="732"/>
        <v>0.34482758620689657</v>
      </c>
      <c r="DR370" s="72"/>
      <c r="DS370" s="72">
        <f t="shared" si="733"/>
        <v>4.5662100456621002E-2</v>
      </c>
      <c r="DT370" s="72"/>
    </row>
    <row r="371" spans="1:124" ht="15.75" customHeight="1" x14ac:dyDescent="0.25">
      <c r="A371" s="66" t="s">
        <v>47</v>
      </c>
      <c r="B371" s="66" t="s">
        <v>163</v>
      </c>
      <c r="C371" s="66" t="s">
        <v>178</v>
      </c>
      <c r="D371" s="75" t="s">
        <v>123</v>
      </c>
      <c r="E371" s="75">
        <v>3183382382</v>
      </c>
      <c r="F371" s="76" t="s">
        <v>124</v>
      </c>
      <c r="G371" s="75" t="s">
        <v>168</v>
      </c>
      <c r="H371" s="77">
        <v>3133925964</v>
      </c>
      <c r="I371" s="76" t="s">
        <v>169</v>
      </c>
      <c r="J371" s="66" t="s">
        <v>179</v>
      </c>
      <c r="K371" s="66">
        <v>3156155342</v>
      </c>
      <c r="L371" s="76" t="s">
        <v>180</v>
      </c>
      <c r="M371" s="67"/>
      <c r="N371" s="67"/>
      <c r="O371" s="67"/>
      <c r="P371" s="66" t="s">
        <v>51</v>
      </c>
      <c r="Q371" s="71"/>
      <c r="R371" s="71"/>
      <c r="S371" s="70"/>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66">
        <v>1</v>
      </c>
      <c r="DL371" s="66">
        <f t="shared" si="513"/>
        <v>0</v>
      </c>
      <c r="DM371" s="78"/>
      <c r="DN371" s="78">
        <f t="shared" ref="DN371:DN372" si="734">DL371/DK371</f>
        <v>0</v>
      </c>
      <c r="DO371" s="78"/>
      <c r="DP371" s="78">
        <f t="shared" ref="DP371:DP372" si="735">AVERAGE(DN$371:DN$372)</f>
        <v>0</v>
      </c>
      <c r="DQ371" s="72"/>
      <c r="DR371" s="72">
        <f t="shared" ref="DR371:DR372" si="736">AVERAGE(DN$343:DN$395)</f>
        <v>0.20833333333333334</v>
      </c>
      <c r="DS371" s="72"/>
      <c r="DT371" s="72">
        <f t="shared" ref="DT371:DT372" si="737">AVERAGE(DN$3:DN$435)</f>
        <v>2.336448598130841E-2</v>
      </c>
    </row>
    <row r="372" spans="1:124" ht="15.75" customHeight="1" x14ac:dyDescent="0.25">
      <c r="A372" s="66" t="s">
        <v>47</v>
      </c>
      <c r="B372" s="66" t="s">
        <v>163</v>
      </c>
      <c r="C372" s="66" t="s">
        <v>178</v>
      </c>
      <c r="D372" s="75" t="s">
        <v>123</v>
      </c>
      <c r="E372" s="75">
        <v>3183382382</v>
      </c>
      <c r="F372" s="76" t="s">
        <v>124</v>
      </c>
      <c r="G372" s="75" t="s">
        <v>168</v>
      </c>
      <c r="H372" s="77">
        <v>3133925964</v>
      </c>
      <c r="I372" s="76" t="s">
        <v>169</v>
      </c>
      <c r="J372" s="66" t="s">
        <v>179</v>
      </c>
      <c r="K372" s="66">
        <v>3156155342</v>
      </c>
      <c r="L372" s="76" t="s">
        <v>180</v>
      </c>
      <c r="M372" s="67"/>
      <c r="N372" s="67"/>
      <c r="O372" s="67"/>
      <c r="P372" s="66" t="s">
        <v>51</v>
      </c>
      <c r="Q372" s="71"/>
      <c r="R372" s="71"/>
      <c r="S372" s="70"/>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66">
        <v>1</v>
      </c>
      <c r="DL372" s="66">
        <f t="shared" si="513"/>
        <v>0</v>
      </c>
      <c r="DM372" s="78"/>
      <c r="DN372" s="78">
        <f t="shared" si="734"/>
        <v>0</v>
      </c>
      <c r="DO372" s="78"/>
      <c r="DP372" s="78">
        <f t="shared" si="735"/>
        <v>0</v>
      </c>
      <c r="DQ372" s="72"/>
      <c r="DR372" s="72">
        <f t="shared" si="736"/>
        <v>0.20833333333333334</v>
      </c>
      <c r="DS372" s="72"/>
      <c r="DT372" s="72">
        <f t="shared" si="737"/>
        <v>2.336448598130841E-2</v>
      </c>
    </row>
    <row r="373" spans="1:124" ht="36" customHeight="1" x14ac:dyDescent="0.25">
      <c r="A373" s="66" t="s">
        <v>47</v>
      </c>
      <c r="B373" s="66" t="s">
        <v>163</v>
      </c>
      <c r="C373" s="75" t="s">
        <v>181</v>
      </c>
      <c r="D373" s="75" t="s">
        <v>123</v>
      </c>
      <c r="E373" s="75">
        <v>3183382382</v>
      </c>
      <c r="F373" s="76" t="s">
        <v>124</v>
      </c>
      <c r="G373" s="75" t="s">
        <v>168</v>
      </c>
      <c r="H373" s="77">
        <v>3133925964</v>
      </c>
      <c r="I373" s="76" t="s">
        <v>169</v>
      </c>
      <c r="J373" s="75" t="s">
        <v>182</v>
      </c>
      <c r="K373" s="75">
        <v>3164969528</v>
      </c>
      <c r="L373" s="76" t="s">
        <v>183</v>
      </c>
      <c r="M373" s="75" t="s">
        <v>184</v>
      </c>
      <c r="N373" s="75" t="s">
        <v>185</v>
      </c>
      <c r="O373" s="70">
        <v>43881</v>
      </c>
      <c r="P373" s="66" t="s">
        <v>50</v>
      </c>
      <c r="Q373" s="68" t="s">
        <v>186</v>
      </c>
      <c r="R373" s="69" t="s">
        <v>187</v>
      </c>
      <c r="S373" s="70">
        <v>43881</v>
      </c>
      <c r="T373" s="68" t="s">
        <v>188</v>
      </c>
      <c r="U373" s="68" t="s">
        <v>189</v>
      </c>
      <c r="V373" s="68" t="s">
        <v>190</v>
      </c>
      <c r="W373" s="79" t="s">
        <v>191</v>
      </c>
      <c r="X373" s="66">
        <v>3108167253</v>
      </c>
      <c r="Y373" s="80" t="s">
        <v>192</v>
      </c>
      <c r="Z373" s="79" t="s">
        <v>193</v>
      </c>
      <c r="AA373" s="70">
        <v>44015</v>
      </c>
      <c r="AB373" s="68" t="s">
        <v>188</v>
      </c>
      <c r="AC373" s="68" t="s">
        <v>189</v>
      </c>
      <c r="AD373" s="68" t="s">
        <v>190</v>
      </c>
      <c r="AE373" s="79" t="s">
        <v>191</v>
      </c>
      <c r="AF373" s="66">
        <v>3108167253</v>
      </c>
      <c r="AG373" s="80" t="s">
        <v>192</v>
      </c>
      <c r="AH373" s="79" t="s">
        <v>193</v>
      </c>
      <c r="AI373" s="66"/>
      <c r="AJ373" s="69"/>
      <c r="AK373" s="69"/>
      <c r="AL373" s="69"/>
      <c r="AM373" s="71"/>
      <c r="AN373" s="71"/>
      <c r="AO373" s="71"/>
      <c r="AP373" s="81"/>
      <c r="AQ373" s="66"/>
      <c r="AR373" s="69"/>
      <c r="AS373" s="69"/>
      <c r="AT373" s="69"/>
      <c r="AU373" s="71"/>
      <c r="AV373" s="71"/>
      <c r="AW373" s="71"/>
      <c r="AX373" s="81"/>
      <c r="AY373" s="66"/>
      <c r="AZ373" s="69"/>
      <c r="BA373" s="69"/>
      <c r="BB373" s="69"/>
      <c r="BC373" s="71"/>
      <c r="BD373" s="71"/>
      <c r="BE373" s="71"/>
      <c r="BF373" s="81"/>
      <c r="BG373" s="66"/>
      <c r="BH373" s="69"/>
      <c r="BI373" s="69"/>
      <c r="BJ373" s="69"/>
      <c r="BK373" s="71"/>
      <c r="BL373" s="71"/>
      <c r="BM373" s="71"/>
      <c r="BN373" s="81"/>
      <c r="BO373" s="66"/>
      <c r="BP373" s="69"/>
      <c r="BQ373" s="69"/>
      <c r="BR373" s="69"/>
      <c r="BS373" s="71"/>
      <c r="BT373" s="71"/>
      <c r="BU373" s="71"/>
      <c r="BV373" s="81"/>
      <c r="BW373" s="66"/>
      <c r="BX373" s="69"/>
      <c r="BY373" s="69"/>
      <c r="BZ373" s="69"/>
      <c r="CA373" s="71"/>
      <c r="CB373" s="71"/>
      <c r="CC373" s="71"/>
      <c r="CD373" s="81"/>
      <c r="CE373" s="66"/>
      <c r="CF373" s="69"/>
      <c r="CG373" s="69"/>
      <c r="CH373" s="69"/>
      <c r="CI373" s="71"/>
      <c r="CJ373" s="71"/>
      <c r="CK373" s="71"/>
      <c r="CL373" s="81"/>
      <c r="CM373" s="66"/>
      <c r="CN373" s="69"/>
      <c r="CO373" s="69"/>
      <c r="CP373" s="69"/>
      <c r="CQ373" s="71"/>
      <c r="CR373" s="71"/>
      <c r="CS373" s="71"/>
      <c r="CT373" s="81"/>
      <c r="CU373" s="66"/>
      <c r="CV373" s="69"/>
      <c r="CW373" s="69"/>
      <c r="CX373" s="69"/>
      <c r="CY373" s="71"/>
      <c r="CZ373" s="71"/>
      <c r="DA373" s="71"/>
      <c r="DB373" s="81"/>
      <c r="DC373" s="66"/>
      <c r="DD373" s="69"/>
      <c r="DE373" s="69"/>
      <c r="DF373" s="69"/>
      <c r="DG373" s="71"/>
      <c r="DH373" s="71"/>
      <c r="DI373" s="71"/>
      <c r="DJ373" s="81"/>
      <c r="DK373" s="66">
        <v>2</v>
      </c>
      <c r="DL373" s="66">
        <f t="shared" si="513"/>
        <v>2</v>
      </c>
      <c r="DM373" s="78">
        <f t="shared" ref="DM373:DM382" si="738">DL373/DK373</f>
        <v>1</v>
      </c>
      <c r="DN373" s="82"/>
      <c r="DO373" s="78">
        <f t="shared" ref="DO373:DO382" si="739">AVERAGE(DM$373:DM$382)</f>
        <v>1</v>
      </c>
      <c r="DP373" s="78"/>
      <c r="DQ373" s="72">
        <f t="shared" ref="DQ373:DQ382" si="740">AVERAGE(DM$343:DM$395)</f>
        <v>0.34482758620689657</v>
      </c>
      <c r="DR373" s="72"/>
      <c r="DS373" s="72">
        <f t="shared" ref="DS373:DS382" si="741">AVERAGE(DM$3:DM$435)</f>
        <v>4.5662100456621002E-2</v>
      </c>
      <c r="DT373" s="72"/>
    </row>
    <row r="374" spans="1:124" ht="15.75" customHeight="1" x14ac:dyDescent="0.25">
      <c r="A374" s="66" t="str">
        <f>A373</f>
        <v>Cundinamarca</v>
      </c>
      <c r="B374" s="66" t="s">
        <v>163</v>
      </c>
      <c r="C374" s="75" t="str">
        <f>C373</f>
        <v>San Antonio del Tequendama</v>
      </c>
      <c r="D374" s="75" t="s">
        <v>123</v>
      </c>
      <c r="E374" s="75">
        <v>3183382382</v>
      </c>
      <c r="F374" s="76" t="s">
        <v>124</v>
      </c>
      <c r="G374" s="75" t="s">
        <v>168</v>
      </c>
      <c r="H374" s="77">
        <v>3133925964</v>
      </c>
      <c r="I374" s="76" t="s">
        <v>169</v>
      </c>
      <c r="J374" s="75" t="s">
        <v>182</v>
      </c>
      <c r="K374" s="75">
        <v>3164969528</v>
      </c>
      <c r="L374" s="76" t="s">
        <v>183</v>
      </c>
      <c r="M374" s="75" t="str">
        <f>M373</f>
        <v>Decreto No. 045 del 15/11/2006</v>
      </c>
      <c r="N374" s="75" t="s">
        <v>185</v>
      </c>
      <c r="O374" s="70">
        <v>43881</v>
      </c>
      <c r="P374" s="66" t="s">
        <v>50</v>
      </c>
      <c r="Q374" s="73" t="s">
        <v>186</v>
      </c>
      <c r="R374" s="74" t="s">
        <v>194</v>
      </c>
      <c r="S374" s="70">
        <v>43881</v>
      </c>
      <c r="T374" s="74"/>
      <c r="U374" s="74"/>
      <c r="V374" s="74"/>
      <c r="W374" s="83"/>
      <c r="X374" s="83"/>
      <c r="Y374" s="84"/>
      <c r="Z374" s="84"/>
      <c r="AA374" s="70">
        <v>44015</v>
      </c>
      <c r="AB374" s="74"/>
      <c r="AC374" s="74"/>
      <c r="AD374" s="74"/>
      <c r="AE374" s="83"/>
      <c r="AF374" s="83"/>
      <c r="AG374" s="83"/>
      <c r="AH374" s="84"/>
      <c r="AI374" s="70"/>
      <c r="AJ374" s="74"/>
      <c r="AK374" s="74"/>
      <c r="AL374" s="74"/>
      <c r="AM374" s="83"/>
      <c r="AN374" s="83"/>
      <c r="AO374" s="83"/>
      <c r="AP374" s="84"/>
      <c r="AQ374" s="70"/>
      <c r="AR374" s="74"/>
      <c r="AS374" s="74"/>
      <c r="AT374" s="74"/>
      <c r="AU374" s="83"/>
      <c r="AV374" s="83"/>
      <c r="AW374" s="83"/>
      <c r="AX374" s="84"/>
      <c r="AY374" s="70"/>
      <c r="AZ374" s="74"/>
      <c r="BA374" s="74"/>
      <c r="BB374" s="74"/>
      <c r="BC374" s="83"/>
      <c r="BD374" s="83"/>
      <c r="BE374" s="83"/>
      <c r="BF374" s="84"/>
      <c r="BG374" s="70"/>
      <c r="BH374" s="74"/>
      <c r="BI374" s="74"/>
      <c r="BJ374" s="74"/>
      <c r="BK374" s="83"/>
      <c r="BL374" s="83"/>
      <c r="BM374" s="83"/>
      <c r="BN374" s="84"/>
      <c r="BO374" s="70"/>
      <c r="BP374" s="74"/>
      <c r="BQ374" s="74"/>
      <c r="BR374" s="74"/>
      <c r="BS374" s="83"/>
      <c r="BT374" s="83"/>
      <c r="BU374" s="83"/>
      <c r="BV374" s="84"/>
      <c r="BW374" s="70"/>
      <c r="BX374" s="74"/>
      <c r="BY374" s="74"/>
      <c r="BZ374" s="74"/>
      <c r="CA374" s="83"/>
      <c r="CB374" s="83"/>
      <c r="CC374" s="83"/>
      <c r="CD374" s="84"/>
      <c r="CE374" s="70"/>
      <c r="CF374" s="74"/>
      <c r="CG374" s="74"/>
      <c r="CH374" s="74"/>
      <c r="CI374" s="83"/>
      <c r="CJ374" s="83"/>
      <c r="CK374" s="83"/>
      <c r="CL374" s="84"/>
      <c r="CM374" s="70"/>
      <c r="CN374" s="74"/>
      <c r="CO374" s="74"/>
      <c r="CP374" s="74"/>
      <c r="CQ374" s="83"/>
      <c r="CR374" s="83"/>
      <c r="CS374" s="83"/>
      <c r="CT374" s="84"/>
      <c r="CU374" s="70"/>
      <c r="CV374" s="74"/>
      <c r="CW374" s="74"/>
      <c r="CX374" s="74"/>
      <c r="CY374" s="83"/>
      <c r="CZ374" s="83"/>
      <c r="DA374" s="83"/>
      <c r="DB374" s="84"/>
      <c r="DC374" s="70"/>
      <c r="DD374" s="74"/>
      <c r="DE374" s="74"/>
      <c r="DF374" s="74"/>
      <c r="DG374" s="83"/>
      <c r="DH374" s="83"/>
      <c r="DI374" s="83"/>
      <c r="DJ374" s="84"/>
      <c r="DK374" s="85">
        <v>2</v>
      </c>
      <c r="DL374" s="66">
        <f t="shared" si="513"/>
        <v>2</v>
      </c>
      <c r="DM374" s="78">
        <f t="shared" si="738"/>
        <v>1</v>
      </c>
      <c r="DN374" s="71"/>
      <c r="DO374" s="78">
        <f t="shared" si="739"/>
        <v>1</v>
      </c>
      <c r="DP374" s="72"/>
      <c r="DQ374" s="72">
        <f t="shared" si="740"/>
        <v>0.34482758620689657</v>
      </c>
      <c r="DR374" s="72"/>
      <c r="DS374" s="72">
        <f t="shared" si="741"/>
        <v>4.5662100456621002E-2</v>
      </c>
      <c r="DT374" s="72"/>
    </row>
    <row r="375" spans="1:124" ht="15.75" customHeight="1" x14ac:dyDescent="0.25">
      <c r="A375" s="66" t="str">
        <f>A373</f>
        <v>Cundinamarca</v>
      </c>
      <c r="B375" s="66" t="s">
        <v>163</v>
      </c>
      <c r="C375" s="75" t="str">
        <f>C373</f>
        <v>San Antonio del Tequendama</v>
      </c>
      <c r="D375" s="75" t="s">
        <v>123</v>
      </c>
      <c r="E375" s="75">
        <v>3183382382</v>
      </c>
      <c r="F375" s="76" t="s">
        <v>124</v>
      </c>
      <c r="G375" s="75" t="s">
        <v>168</v>
      </c>
      <c r="H375" s="77">
        <v>3133925964</v>
      </c>
      <c r="I375" s="76" t="s">
        <v>169</v>
      </c>
      <c r="J375" s="75" t="s">
        <v>182</v>
      </c>
      <c r="K375" s="75">
        <v>3164969528</v>
      </c>
      <c r="L375" s="76" t="s">
        <v>183</v>
      </c>
      <c r="M375" s="75" t="str">
        <f>M373</f>
        <v>Decreto No. 045 del 15/11/2006</v>
      </c>
      <c r="N375" s="75" t="s">
        <v>185</v>
      </c>
      <c r="O375" s="70">
        <v>43881</v>
      </c>
      <c r="P375" s="66" t="s">
        <v>50</v>
      </c>
      <c r="Q375" s="73" t="s">
        <v>186</v>
      </c>
      <c r="R375" s="74" t="s">
        <v>195</v>
      </c>
      <c r="S375" s="70">
        <v>43881</v>
      </c>
      <c r="T375" s="74"/>
      <c r="U375" s="74"/>
      <c r="V375" s="74"/>
      <c r="W375" s="83"/>
      <c r="X375" s="83"/>
      <c r="Y375" s="83"/>
      <c r="Z375" s="83"/>
      <c r="AA375" s="70">
        <v>44015</v>
      </c>
      <c r="AB375" s="74"/>
      <c r="AC375" s="74"/>
      <c r="AD375" s="74"/>
      <c r="AE375" s="83"/>
      <c r="AF375" s="83"/>
      <c r="AG375" s="83"/>
      <c r="AH375" s="83"/>
      <c r="AI375" s="70"/>
      <c r="AJ375" s="74"/>
      <c r="AK375" s="74"/>
      <c r="AL375" s="74"/>
      <c r="AM375" s="83"/>
      <c r="AN375" s="83"/>
      <c r="AO375" s="83"/>
      <c r="AP375" s="83"/>
      <c r="AQ375" s="70"/>
      <c r="AR375" s="74"/>
      <c r="AS375" s="74"/>
      <c r="AT375" s="74"/>
      <c r="AU375" s="83"/>
      <c r="AV375" s="83"/>
      <c r="AW375" s="83"/>
      <c r="AX375" s="83"/>
      <c r="AY375" s="70"/>
      <c r="AZ375" s="74"/>
      <c r="BA375" s="74"/>
      <c r="BB375" s="74"/>
      <c r="BC375" s="83"/>
      <c r="BD375" s="83"/>
      <c r="BE375" s="83"/>
      <c r="BF375" s="83"/>
      <c r="BG375" s="70"/>
      <c r="BH375" s="74"/>
      <c r="BI375" s="74"/>
      <c r="BJ375" s="74"/>
      <c r="BK375" s="83"/>
      <c r="BL375" s="83"/>
      <c r="BM375" s="83"/>
      <c r="BN375" s="83"/>
      <c r="BO375" s="70"/>
      <c r="BP375" s="74"/>
      <c r="BQ375" s="74"/>
      <c r="BR375" s="74"/>
      <c r="BS375" s="83"/>
      <c r="BT375" s="83"/>
      <c r="BU375" s="83"/>
      <c r="BV375" s="83"/>
      <c r="BW375" s="70"/>
      <c r="BX375" s="74"/>
      <c r="BY375" s="74"/>
      <c r="BZ375" s="74"/>
      <c r="CA375" s="83"/>
      <c r="CB375" s="83"/>
      <c r="CC375" s="83"/>
      <c r="CD375" s="83"/>
      <c r="CE375" s="70"/>
      <c r="CF375" s="74"/>
      <c r="CG375" s="74"/>
      <c r="CH375" s="74"/>
      <c r="CI375" s="83"/>
      <c r="CJ375" s="83"/>
      <c r="CK375" s="83"/>
      <c r="CL375" s="83"/>
      <c r="CM375" s="70"/>
      <c r="CN375" s="74"/>
      <c r="CO375" s="74"/>
      <c r="CP375" s="74"/>
      <c r="CQ375" s="83"/>
      <c r="CR375" s="83"/>
      <c r="CS375" s="83"/>
      <c r="CT375" s="83"/>
      <c r="CU375" s="70"/>
      <c r="CV375" s="74"/>
      <c r="CW375" s="74"/>
      <c r="CX375" s="74"/>
      <c r="CY375" s="83"/>
      <c r="CZ375" s="83"/>
      <c r="DA375" s="83"/>
      <c r="DB375" s="83"/>
      <c r="DC375" s="70"/>
      <c r="DD375" s="74"/>
      <c r="DE375" s="74"/>
      <c r="DF375" s="74"/>
      <c r="DG375" s="83"/>
      <c r="DH375" s="83"/>
      <c r="DI375" s="83"/>
      <c r="DJ375" s="83"/>
      <c r="DK375" s="85">
        <f t="shared" ref="DK375:DK387" si="742">$DK$373</f>
        <v>2</v>
      </c>
      <c r="DL375" s="66">
        <f t="shared" si="513"/>
        <v>2</v>
      </c>
      <c r="DM375" s="78">
        <f t="shared" si="738"/>
        <v>1</v>
      </c>
      <c r="DN375" s="71"/>
      <c r="DO375" s="78">
        <f t="shared" si="739"/>
        <v>1</v>
      </c>
      <c r="DP375" s="72"/>
      <c r="DQ375" s="72">
        <f t="shared" si="740"/>
        <v>0.34482758620689657</v>
      </c>
      <c r="DR375" s="72"/>
      <c r="DS375" s="72">
        <f t="shared" si="741"/>
        <v>4.5662100456621002E-2</v>
      </c>
      <c r="DT375" s="72"/>
    </row>
    <row r="376" spans="1:124" ht="15.75" customHeight="1" x14ac:dyDescent="0.25">
      <c r="A376" s="66" t="str">
        <f>A373</f>
        <v>Cundinamarca</v>
      </c>
      <c r="B376" s="66" t="s">
        <v>163</v>
      </c>
      <c r="C376" s="75" t="str">
        <f>C373</f>
        <v>San Antonio del Tequendama</v>
      </c>
      <c r="D376" s="75" t="s">
        <v>123</v>
      </c>
      <c r="E376" s="75">
        <v>3183382382</v>
      </c>
      <c r="F376" s="76" t="s">
        <v>124</v>
      </c>
      <c r="G376" s="75" t="s">
        <v>168</v>
      </c>
      <c r="H376" s="77">
        <v>3133925964</v>
      </c>
      <c r="I376" s="76" t="s">
        <v>169</v>
      </c>
      <c r="J376" s="75" t="s">
        <v>182</v>
      </c>
      <c r="K376" s="75">
        <v>3164969528</v>
      </c>
      <c r="L376" s="76" t="s">
        <v>183</v>
      </c>
      <c r="M376" s="75" t="str">
        <f>M373</f>
        <v>Decreto No. 045 del 15/11/2006</v>
      </c>
      <c r="N376" s="75" t="s">
        <v>185</v>
      </c>
      <c r="O376" s="70">
        <v>43881</v>
      </c>
      <c r="P376" s="66" t="s">
        <v>50</v>
      </c>
      <c r="Q376" s="73" t="s">
        <v>186</v>
      </c>
      <c r="R376" s="74" t="s">
        <v>196</v>
      </c>
      <c r="S376" s="70">
        <v>43881</v>
      </c>
      <c r="T376" s="74"/>
      <c r="U376" s="74"/>
      <c r="V376" s="74"/>
      <c r="W376" s="83"/>
      <c r="X376" s="83"/>
      <c r="Y376" s="83"/>
      <c r="Z376" s="83"/>
      <c r="AA376" s="70">
        <v>44015</v>
      </c>
      <c r="AB376" s="74"/>
      <c r="AC376" s="74"/>
      <c r="AD376" s="74"/>
      <c r="AE376" s="83"/>
      <c r="AF376" s="83"/>
      <c r="AG376" s="83"/>
      <c r="AH376" s="83"/>
      <c r="AI376" s="70"/>
      <c r="AJ376" s="74"/>
      <c r="AK376" s="74"/>
      <c r="AL376" s="74"/>
      <c r="AM376" s="83"/>
      <c r="AN376" s="83"/>
      <c r="AO376" s="83"/>
      <c r="AP376" s="83"/>
      <c r="AQ376" s="70"/>
      <c r="AR376" s="74"/>
      <c r="AS376" s="74"/>
      <c r="AT376" s="74"/>
      <c r="AU376" s="83"/>
      <c r="AV376" s="83"/>
      <c r="AW376" s="83"/>
      <c r="AX376" s="83"/>
      <c r="AY376" s="70"/>
      <c r="AZ376" s="74"/>
      <c r="BA376" s="74"/>
      <c r="BB376" s="74"/>
      <c r="BC376" s="83"/>
      <c r="BD376" s="83"/>
      <c r="BE376" s="83"/>
      <c r="BF376" s="83"/>
      <c r="BG376" s="70"/>
      <c r="BH376" s="74"/>
      <c r="BI376" s="74"/>
      <c r="BJ376" s="74"/>
      <c r="BK376" s="83"/>
      <c r="BL376" s="83"/>
      <c r="BM376" s="83"/>
      <c r="BN376" s="83"/>
      <c r="BO376" s="70"/>
      <c r="BP376" s="74"/>
      <c r="BQ376" s="74"/>
      <c r="BR376" s="74"/>
      <c r="BS376" s="83"/>
      <c r="BT376" s="83"/>
      <c r="BU376" s="83"/>
      <c r="BV376" s="83"/>
      <c r="BW376" s="70"/>
      <c r="BX376" s="74"/>
      <c r="BY376" s="74"/>
      <c r="BZ376" s="74"/>
      <c r="CA376" s="83"/>
      <c r="CB376" s="83"/>
      <c r="CC376" s="83"/>
      <c r="CD376" s="83"/>
      <c r="CE376" s="70"/>
      <c r="CF376" s="74"/>
      <c r="CG376" s="74"/>
      <c r="CH376" s="74"/>
      <c r="CI376" s="83"/>
      <c r="CJ376" s="83"/>
      <c r="CK376" s="83"/>
      <c r="CL376" s="83"/>
      <c r="CM376" s="70"/>
      <c r="CN376" s="74"/>
      <c r="CO376" s="74"/>
      <c r="CP376" s="74"/>
      <c r="CQ376" s="83"/>
      <c r="CR376" s="83"/>
      <c r="CS376" s="83"/>
      <c r="CT376" s="83"/>
      <c r="CU376" s="70"/>
      <c r="CV376" s="74"/>
      <c r="CW376" s="74"/>
      <c r="CX376" s="74"/>
      <c r="CY376" s="83"/>
      <c r="CZ376" s="83"/>
      <c r="DA376" s="83"/>
      <c r="DB376" s="83"/>
      <c r="DC376" s="70"/>
      <c r="DD376" s="74"/>
      <c r="DE376" s="74"/>
      <c r="DF376" s="74"/>
      <c r="DG376" s="83"/>
      <c r="DH376" s="83"/>
      <c r="DI376" s="83"/>
      <c r="DJ376" s="83"/>
      <c r="DK376" s="85">
        <f t="shared" si="742"/>
        <v>2</v>
      </c>
      <c r="DL376" s="66">
        <f t="shared" si="513"/>
        <v>2</v>
      </c>
      <c r="DM376" s="78">
        <f t="shared" si="738"/>
        <v>1</v>
      </c>
      <c r="DN376" s="71"/>
      <c r="DO376" s="78">
        <f t="shared" si="739"/>
        <v>1</v>
      </c>
      <c r="DP376" s="72"/>
      <c r="DQ376" s="72">
        <f t="shared" si="740"/>
        <v>0.34482758620689657</v>
      </c>
      <c r="DR376" s="72"/>
      <c r="DS376" s="72">
        <f t="shared" si="741"/>
        <v>4.5662100456621002E-2</v>
      </c>
      <c r="DT376" s="72"/>
    </row>
    <row r="377" spans="1:124" ht="15.75" customHeight="1" x14ac:dyDescent="0.25">
      <c r="A377" s="66" t="str">
        <f>A373</f>
        <v>Cundinamarca</v>
      </c>
      <c r="B377" s="66" t="s">
        <v>163</v>
      </c>
      <c r="C377" s="75" t="str">
        <f>C373</f>
        <v>San Antonio del Tequendama</v>
      </c>
      <c r="D377" s="75" t="s">
        <v>123</v>
      </c>
      <c r="E377" s="75">
        <v>3183382382</v>
      </c>
      <c r="F377" s="76" t="s">
        <v>124</v>
      </c>
      <c r="G377" s="75" t="s">
        <v>168</v>
      </c>
      <c r="H377" s="77">
        <v>3133925964</v>
      </c>
      <c r="I377" s="76" t="s">
        <v>169</v>
      </c>
      <c r="J377" s="75" t="s">
        <v>182</v>
      </c>
      <c r="K377" s="75">
        <v>3164969528</v>
      </c>
      <c r="L377" s="76" t="s">
        <v>183</v>
      </c>
      <c r="M377" s="75" t="str">
        <f>M373</f>
        <v>Decreto No. 045 del 15/11/2006</v>
      </c>
      <c r="N377" s="75" t="s">
        <v>185</v>
      </c>
      <c r="O377" s="70">
        <v>43881</v>
      </c>
      <c r="P377" s="66" t="s">
        <v>50</v>
      </c>
      <c r="Q377" s="73" t="s">
        <v>197</v>
      </c>
      <c r="R377" s="74" t="s">
        <v>198</v>
      </c>
      <c r="S377" s="70">
        <v>43881</v>
      </c>
      <c r="T377" s="74"/>
      <c r="U377" s="74"/>
      <c r="V377" s="74"/>
      <c r="W377" s="83"/>
      <c r="X377" s="83"/>
      <c r="Y377" s="83"/>
      <c r="Z377" s="83"/>
      <c r="AA377" s="70">
        <v>44015</v>
      </c>
      <c r="AB377" s="74"/>
      <c r="AC377" s="74"/>
      <c r="AD377" s="74"/>
      <c r="AE377" s="83"/>
      <c r="AF377" s="83"/>
      <c r="AG377" s="83"/>
      <c r="AH377" s="83"/>
      <c r="AI377" s="70"/>
      <c r="AJ377" s="74"/>
      <c r="AK377" s="74"/>
      <c r="AL377" s="74"/>
      <c r="AM377" s="83"/>
      <c r="AN377" s="83"/>
      <c r="AO377" s="83"/>
      <c r="AP377" s="83"/>
      <c r="AQ377" s="70"/>
      <c r="AR377" s="74"/>
      <c r="AS377" s="74"/>
      <c r="AT377" s="74"/>
      <c r="AU377" s="83"/>
      <c r="AV377" s="83"/>
      <c r="AW377" s="83"/>
      <c r="AX377" s="83"/>
      <c r="AY377" s="70"/>
      <c r="AZ377" s="74"/>
      <c r="BA377" s="74"/>
      <c r="BB377" s="74"/>
      <c r="BC377" s="83"/>
      <c r="BD377" s="83"/>
      <c r="BE377" s="83"/>
      <c r="BF377" s="83"/>
      <c r="BG377" s="70"/>
      <c r="BH377" s="74"/>
      <c r="BI377" s="74"/>
      <c r="BJ377" s="74"/>
      <c r="BK377" s="83"/>
      <c r="BL377" s="83"/>
      <c r="BM377" s="83"/>
      <c r="BN377" s="83"/>
      <c r="BO377" s="70"/>
      <c r="BP377" s="74"/>
      <c r="BQ377" s="74"/>
      <c r="BR377" s="74"/>
      <c r="BS377" s="83"/>
      <c r="BT377" s="83"/>
      <c r="BU377" s="83"/>
      <c r="BV377" s="83"/>
      <c r="BW377" s="70"/>
      <c r="BX377" s="74"/>
      <c r="BY377" s="74"/>
      <c r="BZ377" s="74"/>
      <c r="CA377" s="83"/>
      <c r="CB377" s="83"/>
      <c r="CC377" s="83"/>
      <c r="CD377" s="83"/>
      <c r="CE377" s="70"/>
      <c r="CF377" s="74"/>
      <c r="CG377" s="74"/>
      <c r="CH377" s="74"/>
      <c r="CI377" s="83"/>
      <c r="CJ377" s="83"/>
      <c r="CK377" s="83"/>
      <c r="CL377" s="83"/>
      <c r="CM377" s="70"/>
      <c r="CN377" s="74"/>
      <c r="CO377" s="74"/>
      <c r="CP377" s="74"/>
      <c r="CQ377" s="83"/>
      <c r="CR377" s="83"/>
      <c r="CS377" s="83"/>
      <c r="CT377" s="83"/>
      <c r="CU377" s="70"/>
      <c r="CV377" s="74"/>
      <c r="CW377" s="74"/>
      <c r="CX377" s="74"/>
      <c r="CY377" s="83"/>
      <c r="CZ377" s="83"/>
      <c r="DA377" s="83"/>
      <c r="DB377" s="83"/>
      <c r="DC377" s="70"/>
      <c r="DD377" s="74"/>
      <c r="DE377" s="74"/>
      <c r="DF377" s="74"/>
      <c r="DG377" s="83"/>
      <c r="DH377" s="83"/>
      <c r="DI377" s="83"/>
      <c r="DJ377" s="83"/>
      <c r="DK377" s="85">
        <f t="shared" si="742"/>
        <v>2</v>
      </c>
      <c r="DL377" s="66">
        <f t="shared" si="513"/>
        <v>2</v>
      </c>
      <c r="DM377" s="78">
        <f t="shared" si="738"/>
        <v>1</v>
      </c>
      <c r="DN377" s="71"/>
      <c r="DO377" s="78">
        <f t="shared" si="739"/>
        <v>1</v>
      </c>
      <c r="DP377" s="72"/>
      <c r="DQ377" s="72">
        <f t="shared" si="740"/>
        <v>0.34482758620689657</v>
      </c>
      <c r="DR377" s="72"/>
      <c r="DS377" s="72">
        <f t="shared" si="741"/>
        <v>4.5662100456621002E-2</v>
      </c>
      <c r="DT377" s="72"/>
    </row>
    <row r="378" spans="1:124" ht="15.75" customHeight="1" x14ac:dyDescent="0.25">
      <c r="A378" s="66" t="str">
        <f>A373</f>
        <v>Cundinamarca</v>
      </c>
      <c r="B378" s="66" t="s">
        <v>163</v>
      </c>
      <c r="C378" s="75" t="str">
        <f>C373</f>
        <v>San Antonio del Tequendama</v>
      </c>
      <c r="D378" s="75" t="s">
        <v>123</v>
      </c>
      <c r="E378" s="75">
        <v>3183382382</v>
      </c>
      <c r="F378" s="76" t="s">
        <v>124</v>
      </c>
      <c r="G378" s="75" t="s">
        <v>168</v>
      </c>
      <c r="H378" s="77">
        <v>3133925964</v>
      </c>
      <c r="I378" s="76" t="s">
        <v>169</v>
      </c>
      <c r="J378" s="75" t="s">
        <v>182</v>
      </c>
      <c r="K378" s="75">
        <v>3164969528</v>
      </c>
      <c r="L378" s="76" t="s">
        <v>183</v>
      </c>
      <c r="M378" s="75" t="str">
        <f>M373</f>
        <v>Decreto No. 045 del 15/11/2006</v>
      </c>
      <c r="N378" s="75" t="s">
        <v>185</v>
      </c>
      <c r="O378" s="70">
        <v>43881</v>
      </c>
      <c r="P378" s="66" t="s">
        <v>50</v>
      </c>
      <c r="Q378" s="73" t="s">
        <v>199</v>
      </c>
      <c r="R378" s="74" t="s">
        <v>200</v>
      </c>
      <c r="S378" s="70">
        <v>43881</v>
      </c>
      <c r="T378" s="74"/>
      <c r="U378" s="74"/>
      <c r="V378" s="74"/>
      <c r="W378" s="83"/>
      <c r="X378" s="83"/>
      <c r="Y378" s="83"/>
      <c r="Z378" s="83"/>
      <c r="AA378" s="70">
        <v>44015</v>
      </c>
      <c r="AB378" s="74"/>
      <c r="AC378" s="74"/>
      <c r="AD378" s="74"/>
      <c r="AE378" s="83"/>
      <c r="AF378" s="83"/>
      <c r="AG378" s="83"/>
      <c r="AH378" s="83"/>
      <c r="AI378" s="70"/>
      <c r="AJ378" s="74"/>
      <c r="AK378" s="74"/>
      <c r="AL378" s="74"/>
      <c r="AM378" s="83"/>
      <c r="AN378" s="83"/>
      <c r="AO378" s="83"/>
      <c r="AP378" s="83"/>
      <c r="AQ378" s="70"/>
      <c r="AR378" s="74"/>
      <c r="AS378" s="74"/>
      <c r="AT378" s="74"/>
      <c r="AU378" s="83"/>
      <c r="AV378" s="83"/>
      <c r="AW378" s="83"/>
      <c r="AX378" s="83"/>
      <c r="AY378" s="70"/>
      <c r="AZ378" s="74"/>
      <c r="BA378" s="74"/>
      <c r="BB378" s="74"/>
      <c r="BC378" s="83"/>
      <c r="BD378" s="83"/>
      <c r="BE378" s="83"/>
      <c r="BF378" s="83"/>
      <c r="BG378" s="70"/>
      <c r="BH378" s="74"/>
      <c r="BI378" s="74"/>
      <c r="BJ378" s="74"/>
      <c r="BK378" s="83"/>
      <c r="BL378" s="83"/>
      <c r="BM378" s="83"/>
      <c r="BN378" s="83"/>
      <c r="BO378" s="70"/>
      <c r="BP378" s="74"/>
      <c r="BQ378" s="74"/>
      <c r="BR378" s="74"/>
      <c r="BS378" s="83"/>
      <c r="BT378" s="83"/>
      <c r="BU378" s="83"/>
      <c r="BV378" s="83"/>
      <c r="BW378" s="70"/>
      <c r="BX378" s="74"/>
      <c r="BY378" s="74"/>
      <c r="BZ378" s="74"/>
      <c r="CA378" s="83"/>
      <c r="CB378" s="83"/>
      <c r="CC378" s="83"/>
      <c r="CD378" s="83"/>
      <c r="CE378" s="70"/>
      <c r="CF378" s="74"/>
      <c r="CG378" s="74"/>
      <c r="CH378" s="74"/>
      <c r="CI378" s="83"/>
      <c r="CJ378" s="83"/>
      <c r="CK378" s="83"/>
      <c r="CL378" s="83"/>
      <c r="CM378" s="70"/>
      <c r="CN378" s="74"/>
      <c r="CO378" s="74"/>
      <c r="CP378" s="74"/>
      <c r="CQ378" s="83"/>
      <c r="CR378" s="83"/>
      <c r="CS378" s="83"/>
      <c r="CT378" s="83"/>
      <c r="CU378" s="70"/>
      <c r="CV378" s="74"/>
      <c r="CW378" s="74"/>
      <c r="CX378" s="74"/>
      <c r="CY378" s="83"/>
      <c r="CZ378" s="83"/>
      <c r="DA378" s="83"/>
      <c r="DB378" s="83"/>
      <c r="DC378" s="70"/>
      <c r="DD378" s="74"/>
      <c r="DE378" s="74"/>
      <c r="DF378" s="74"/>
      <c r="DG378" s="83"/>
      <c r="DH378" s="83"/>
      <c r="DI378" s="83"/>
      <c r="DJ378" s="83"/>
      <c r="DK378" s="85">
        <f t="shared" si="742"/>
        <v>2</v>
      </c>
      <c r="DL378" s="66">
        <f t="shared" si="513"/>
        <v>2</v>
      </c>
      <c r="DM378" s="78">
        <f t="shared" si="738"/>
        <v>1</v>
      </c>
      <c r="DN378" s="71"/>
      <c r="DO378" s="78">
        <f t="shared" si="739"/>
        <v>1</v>
      </c>
      <c r="DP378" s="72"/>
      <c r="DQ378" s="72">
        <f t="shared" si="740"/>
        <v>0.34482758620689657</v>
      </c>
      <c r="DR378" s="72"/>
      <c r="DS378" s="72">
        <f t="shared" si="741"/>
        <v>4.5662100456621002E-2</v>
      </c>
      <c r="DT378" s="72"/>
    </row>
    <row r="379" spans="1:124" ht="15.75" customHeight="1" x14ac:dyDescent="0.25">
      <c r="A379" s="66" t="str">
        <f>A373</f>
        <v>Cundinamarca</v>
      </c>
      <c r="B379" s="66" t="s">
        <v>163</v>
      </c>
      <c r="C379" s="75" t="str">
        <f>C373</f>
        <v>San Antonio del Tequendama</v>
      </c>
      <c r="D379" s="75" t="s">
        <v>123</v>
      </c>
      <c r="E379" s="75">
        <v>3183382382</v>
      </c>
      <c r="F379" s="76" t="s">
        <v>124</v>
      </c>
      <c r="G379" s="75" t="s">
        <v>168</v>
      </c>
      <c r="H379" s="77">
        <v>3133925964</v>
      </c>
      <c r="I379" s="76" t="s">
        <v>169</v>
      </c>
      <c r="J379" s="75" t="s">
        <v>182</v>
      </c>
      <c r="K379" s="75">
        <v>3164969528</v>
      </c>
      <c r="L379" s="76" t="s">
        <v>183</v>
      </c>
      <c r="M379" s="75" t="str">
        <f>M373</f>
        <v>Decreto No. 045 del 15/11/2006</v>
      </c>
      <c r="N379" s="75" t="s">
        <v>185</v>
      </c>
      <c r="O379" s="70">
        <v>43881</v>
      </c>
      <c r="P379" s="66" t="s">
        <v>50</v>
      </c>
      <c r="Q379" s="73" t="s">
        <v>201</v>
      </c>
      <c r="R379" s="74" t="s">
        <v>202</v>
      </c>
      <c r="S379" s="70">
        <v>43881</v>
      </c>
      <c r="T379" s="74"/>
      <c r="U379" s="74"/>
      <c r="V379" s="74"/>
      <c r="W379" s="83"/>
      <c r="X379" s="83"/>
      <c r="Y379" s="83"/>
      <c r="Z379" s="83"/>
      <c r="AA379" s="70">
        <v>44015</v>
      </c>
      <c r="AB379" s="74"/>
      <c r="AC379" s="74"/>
      <c r="AD379" s="74"/>
      <c r="AE379" s="83"/>
      <c r="AF379" s="83"/>
      <c r="AG379" s="83"/>
      <c r="AH379" s="83"/>
      <c r="AI379" s="70"/>
      <c r="AJ379" s="74"/>
      <c r="AK379" s="74"/>
      <c r="AL379" s="74"/>
      <c r="AM379" s="83"/>
      <c r="AN379" s="83"/>
      <c r="AO379" s="83"/>
      <c r="AP379" s="83"/>
      <c r="AQ379" s="70"/>
      <c r="AR379" s="74"/>
      <c r="AS379" s="74"/>
      <c r="AT379" s="74"/>
      <c r="AU379" s="83"/>
      <c r="AV379" s="83"/>
      <c r="AW379" s="83"/>
      <c r="AX379" s="83"/>
      <c r="AY379" s="70"/>
      <c r="AZ379" s="74"/>
      <c r="BA379" s="74"/>
      <c r="BB379" s="74"/>
      <c r="BC379" s="83"/>
      <c r="BD379" s="83"/>
      <c r="BE379" s="83"/>
      <c r="BF379" s="83"/>
      <c r="BG379" s="70"/>
      <c r="BH379" s="74"/>
      <c r="BI379" s="74"/>
      <c r="BJ379" s="74"/>
      <c r="BK379" s="83"/>
      <c r="BL379" s="83"/>
      <c r="BM379" s="83"/>
      <c r="BN379" s="83"/>
      <c r="BO379" s="70"/>
      <c r="BP379" s="74"/>
      <c r="BQ379" s="74"/>
      <c r="BR379" s="74"/>
      <c r="BS379" s="83"/>
      <c r="BT379" s="83"/>
      <c r="BU379" s="83"/>
      <c r="BV379" s="83"/>
      <c r="BW379" s="70"/>
      <c r="BX379" s="74"/>
      <c r="BY379" s="74"/>
      <c r="BZ379" s="74"/>
      <c r="CA379" s="83"/>
      <c r="CB379" s="83"/>
      <c r="CC379" s="83"/>
      <c r="CD379" s="83"/>
      <c r="CE379" s="70"/>
      <c r="CF379" s="74"/>
      <c r="CG379" s="74"/>
      <c r="CH379" s="74"/>
      <c r="CI379" s="83"/>
      <c r="CJ379" s="83"/>
      <c r="CK379" s="83"/>
      <c r="CL379" s="83"/>
      <c r="CM379" s="70"/>
      <c r="CN379" s="74"/>
      <c r="CO379" s="74"/>
      <c r="CP379" s="74"/>
      <c r="CQ379" s="83"/>
      <c r="CR379" s="83"/>
      <c r="CS379" s="83"/>
      <c r="CT379" s="83"/>
      <c r="CU379" s="70"/>
      <c r="CV379" s="74"/>
      <c r="CW379" s="74"/>
      <c r="CX379" s="74"/>
      <c r="CY379" s="83"/>
      <c r="CZ379" s="83"/>
      <c r="DA379" s="83"/>
      <c r="DB379" s="83"/>
      <c r="DC379" s="70"/>
      <c r="DD379" s="74"/>
      <c r="DE379" s="74"/>
      <c r="DF379" s="74"/>
      <c r="DG379" s="83"/>
      <c r="DH379" s="83"/>
      <c r="DI379" s="83"/>
      <c r="DJ379" s="83"/>
      <c r="DK379" s="85">
        <f t="shared" si="742"/>
        <v>2</v>
      </c>
      <c r="DL379" s="66">
        <f t="shared" si="513"/>
        <v>2</v>
      </c>
      <c r="DM379" s="78">
        <f t="shared" si="738"/>
        <v>1</v>
      </c>
      <c r="DN379" s="71"/>
      <c r="DO379" s="78">
        <f t="shared" si="739"/>
        <v>1</v>
      </c>
      <c r="DP379" s="72"/>
      <c r="DQ379" s="72">
        <f t="shared" si="740"/>
        <v>0.34482758620689657</v>
      </c>
      <c r="DR379" s="72"/>
      <c r="DS379" s="72">
        <f t="shared" si="741"/>
        <v>4.5662100456621002E-2</v>
      </c>
      <c r="DT379" s="72"/>
    </row>
    <row r="380" spans="1:124" ht="15.75" customHeight="1" x14ac:dyDescent="0.25">
      <c r="A380" s="66" t="str">
        <f>A373</f>
        <v>Cundinamarca</v>
      </c>
      <c r="B380" s="66" t="s">
        <v>163</v>
      </c>
      <c r="C380" s="75" t="str">
        <f>C373</f>
        <v>San Antonio del Tequendama</v>
      </c>
      <c r="D380" s="75" t="s">
        <v>123</v>
      </c>
      <c r="E380" s="75">
        <v>3183382382</v>
      </c>
      <c r="F380" s="76" t="s">
        <v>124</v>
      </c>
      <c r="G380" s="75" t="s">
        <v>168</v>
      </c>
      <c r="H380" s="77">
        <v>3133925964</v>
      </c>
      <c r="I380" s="76" t="s">
        <v>169</v>
      </c>
      <c r="J380" s="75" t="s">
        <v>182</v>
      </c>
      <c r="K380" s="75">
        <v>3164969528</v>
      </c>
      <c r="L380" s="76" t="s">
        <v>183</v>
      </c>
      <c r="M380" s="75" t="str">
        <f>M373</f>
        <v>Decreto No. 045 del 15/11/2006</v>
      </c>
      <c r="N380" s="75" t="s">
        <v>185</v>
      </c>
      <c r="O380" s="70">
        <v>43881</v>
      </c>
      <c r="P380" s="66" t="s">
        <v>50</v>
      </c>
      <c r="Q380" s="73" t="s">
        <v>203</v>
      </c>
      <c r="R380" s="74" t="s">
        <v>204</v>
      </c>
      <c r="S380" s="70">
        <v>43881</v>
      </c>
      <c r="T380" s="74"/>
      <c r="U380" s="74"/>
      <c r="V380" s="74"/>
      <c r="W380" s="83"/>
      <c r="X380" s="83"/>
      <c r="Y380" s="83"/>
      <c r="Z380" s="83"/>
      <c r="AA380" s="70">
        <v>44015</v>
      </c>
      <c r="AB380" s="74"/>
      <c r="AC380" s="74"/>
      <c r="AD380" s="74"/>
      <c r="AE380" s="83"/>
      <c r="AF380" s="83"/>
      <c r="AG380" s="83"/>
      <c r="AH380" s="83"/>
      <c r="AI380" s="70"/>
      <c r="AJ380" s="74"/>
      <c r="AK380" s="74"/>
      <c r="AL380" s="74"/>
      <c r="AM380" s="83"/>
      <c r="AN380" s="83"/>
      <c r="AO380" s="83"/>
      <c r="AP380" s="83"/>
      <c r="AQ380" s="70"/>
      <c r="AR380" s="74"/>
      <c r="AS380" s="74"/>
      <c r="AT380" s="74"/>
      <c r="AU380" s="83"/>
      <c r="AV380" s="83"/>
      <c r="AW380" s="83"/>
      <c r="AX380" s="83"/>
      <c r="AY380" s="70"/>
      <c r="AZ380" s="74"/>
      <c r="BA380" s="74"/>
      <c r="BB380" s="74"/>
      <c r="BC380" s="83"/>
      <c r="BD380" s="83"/>
      <c r="BE380" s="83"/>
      <c r="BF380" s="83"/>
      <c r="BG380" s="70"/>
      <c r="BH380" s="74"/>
      <c r="BI380" s="74"/>
      <c r="BJ380" s="74"/>
      <c r="BK380" s="83"/>
      <c r="BL380" s="83"/>
      <c r="BM380" s="83"/>
      <c r="BN380" s="83"/>
      <c r="BO380" s="70"/>
      <c r="BP380" s="74"/>
      <c r="BQ380" s="74"/>
      <c r="BR380" s="74"/>
      <c r="BS380" s="83"/>
      <c r="BT380" s="83"/>
      <c r="BU380" s="83"/>
      <c r="BV380" s="83"/>
      <c r="BW380" s="70"/>
      <c r="BX380" s="74"/>
      <c r="BY380" s="74"/>
      <c r="BZ380" s="74"/>
      <c r="CA380" s="83"/>
      <c r="CB380" s="83"/>
      <c r="CC380" s="83"/>
      <c r="CD380" s="83"/>
      <c r="CE380" s="70"/>
      <c r="CF380" s="74"/>
      <c r="CG380" s="74"/>
      <c r="CH380" s="74"/>
      <c r="CI380" s="83"/>
      <c r="CJ380" s="83"/>
      <c r="CK380" s="83"/>
      <c r="CL380" s="83"/>
      <c r="CM380" s="70"/>
      <c r="CN380" s="74"/>
      <c r="CO380" s="74"/>
      <c r="CP380" s="74"/>
      <c r="CQ380" s="83"/>
      <c r="CR380" s="83"/>
      <c r="CS380" s="83"/>
      <c r="CT380" s="83"/>
      <c r="CU380" s="70"/>
      <c r="CV380" s="74"/>
      <c r="CW380" s="74"/>
      <c r="CX380" s="74"/>
      <c r="CY380" s="83"/>
      <c r="CZ380" s="83"/>
      <c r="DA380" s="83"/>
      <c r="DB380" s="83"/>
      <c r="DC380" s="70"/>
      <c r="DD380" s="74"/>
      <c r="DE380" s="74"/>
      <c r="DF380" s="74"/>
      <c r="DG380" s="83"/>
      <c r="DH380" s="83"/>
      <c r="DI380" s="83"/>
      <c r="DJ380" s="83"/>
      <c r="DK380" s="85">
        <f t="shared" si="742"/>
        <v>2</v>
      </c>
      <c r="DL380" s="66">
        <f t="shared" si="513"/>
        <v>2</v>
      </c>
      <c r="DM380" s="78">
        <f t="shared" si="738"/>
        <v>1</v>
      </c>
      <c r="DN380" s="71"/>
      <c r="DO380" s="78">
        <f t="shared" si="739"/>
        <v>1</v>
      </c>
      <c r="DP380" s="72"/>
      <c r="DQ380" s="72">
        <f t="shared" si="740"/>
        <v>0.34482758620689657</v>
      </c>
      <c r="DR380" s="72"/>
      <c r="DS380" s="72">
        <f t="shared" si="741"/>
        <v>4.5662100456621002E-2</v>
      </c>
      <c r="DT380" s="72"/>
    </row>
    <row r="381" spans="1:124" ht="15.75" customHeight="1" x14ac:dyDescent="0.25">
      <c r="A381" s="66" t="str">
        <f>A373</f>
        <v>Cundinamarca</v>
      </c>
      <c r="B381" s="66" t="s">
        <v>163</v>
      </c>
      <c r="C381" s="75" t="str">
        <f>C373</f>
        <v>San Antonio del Tequendama</v>
      </c>
      <c r="D381" s="75" t="s">
        <v>123</v>
      </c>
      <c r="E381" s="75">
        <v>3183382382</v>
      </c>
      <c r="F381" s="76" t="s">
        <v>124</v>
      </c>
      <c r="G381" s="75" t="s">
        <v>168</v>
      </c>
      <c r="H381" s="77">
        <v>3133925964</v>
      </c>
      <c r="I381" s="76" t="s">
        <v>169</v>
      </c>
      <c r="J381" s="75" t="s">
        <v>182</v>
      </c>
      <c r="K381" s="75">
        <v>3164969528</v>
      </c>
      <c r="L381" s="76" t="s">
        <v>183</v>
      </c>
      <c r="M381" s="75" t="str">
        <f>M373</f>
        <v>Decreto No. 045 del 15/11/2006</v>
      </c>
      <c r="N381" s="75" t="s">
        <v>185</v>
      </c>
      <c r="O381" s="70">
        <v>43881</v>
      </c>
      <c r="P381" s="66" t="s">
        <v>50</v>
      </c>
      <c r="Q381" s="73" t="s">
        <v>205</v>
      </c>
      <c r="R381" s="74" t="s">
        <v>206</v>
      </c>
      <c r="S381" s="70">
        <v>43881</v>
      </c>
      <c r="T381" s="74"/>
      <c r="U381" s="74"/>
      <c r="V381" s="74"/>
      <c r="W381" s="83"/>
      <c r="X381" s="83"/>
      <c r="Y381" s="83"/>
      <c r="Z381" s="83"/>
      <c r="AA381" s="70">
        <v>44015</v>
      </c>
      <c r="AB381" s="74"/>
      <c r="AC381" s="74"/>
      <c r="AD381" s="74"/>
      <c r="AE381" s="83"/>
      <c r="AF381" s="83"/>
      <c r="AG381" s="83"/>
      <c r="AH381" s="83"/>
      <c r="AI381" s="70"/>
      <c r="AJ381" s="74"/>
      <c r="AK381" s="74"/>
      <c r="AL381" s="74"/>
      <c r="AM381" s="83"/>
      <c r="AN381" s="83"/>
      <c r="AO381" s="83"/>
      <c r="AP381" s="83"/>
      <c r="AQ381" s="70"/>
      <c r="AR381" s="74"/>
      <c r="AS381" s="74"/>
      <c r="AT381" s="74"/>
      <c r="AU381" s="83"/>
      <c r="AV381" s="83"/>
      <c r="AW381" s="83"/>
      <c r="AX381" s="83"/>
      <c r="AY381" s="70"/>
      <c r="AZ381" s="74"/>
      <c r="BA381" s="74"/>
      <c r="BB381" s="74"/>
      <c r="BC381" s="83"/>
      <c r="BD381" s="83"/>
      <c r="BE381" s="83"/>
      <c r="BF381" s="83"/>
      <c r="BG381" s="70"/>
      <c r="BH381" s="74"/>
      <c r="BI381" s="74"/>
      <c r="BJ381" s="74"/>
      <c r="BK381" s="83"/>
      <c r="BL381" s="83"/>
      <c r="BM381" s="83"/>
      <c r="BN381" s="83"/>
      <c r="BO381" s="70"/>
      <c r="BP381" s="74"/>
      <c r="BQ381" s="74"/>
      <c r="BR381" s="74"/>
      <c r="BS381" s="83"/>
      <c r="BT381" s="83"/>
      <c r="BU381" s="83"/>
      <c r="BV381" s="83"/>
      <c r="BW381" s="70"/>
      <c r="BX381" s="74"/>
      <c r="BY381" s="74"/>
      <c r="BZ381" s="74"/>
      <c r="CA381" s="83"/>
      <c r="CB381" s="83"/>
      <c r="CC381" s="83"/>
      <c r="CD381" s="83"/>
      <c r="CE381" s="70"/>
      <c r="CF381" s="74"/>
      <c r="CG381" s="74"/>
      <c r="CH381" s="74"/>
      <c r="CI381" s="83"/>
      <c r="CJ381" s="83"/>
      <c r="CK381" s="83"/>
      <c r="CL381" s="83"/>
      <c r="CM381" s="70"/>
      <c r="CN381" s="74"/>
      <c r="CO381" s="74"/>
      <c r="CP381" s="74"/>
      <c r="CQ381" s="83"/>
      <c r="CR381" s="83"/>
      <c r="CS381" s="83"/>
      <c r="CT381" s="83"/>
      <c r="CU381" s="70"/>
      <c r="CV381" s="74"/>
      <c r="CW381" s="74"/>
      <c r="CX381" s="74"/>
      <c r="CY381" s="83"/>
      <c r="CZ381" s="83"/>
      <c r="DA381" s="83"/>
      <c r="DB381" s="83"/>
      <c r="DC381" s="70"/>
      <c r="DD381" s="74"/>
      <c r="DE381" s="74"/>
      <c r="DF381" s="74"/>
      <c r="DG381" s="83"/>
      <c r="DH381" s="83"/>
      <c r="DI381" s="83"/>
      <c r="DJ381" s="83"/>
      <c r="DK381" s="85">
        <f t="shared" si="742"/>
        <v>2</v>
      </c>
      <c r="DL381" s="66">
        <f t="shared" si="513"/>
        <v>2</v>
      </c>
      <c r="DM381" s="78">
        <f t="shared" si="738"/>
        <v>1</v>
      </c>
      <c r="DN381" s="71"/>
      <c r="DO381" s="78">
        <f t="shared" si="739"/>
        <v>1</v>
      </c>
      <c r="DP381" s="72"/>
      <c r="DQ381" s="72">
        <f t="shared" si="740"/>
        <v>0.34482758620689657</v>
      </c>
      <c r="DR381" s="72"/>
      <c r="DS381" s="72">
        <f t="shared" si="741"/>
        <v>4.5662100456621002E-2</v>
      </c>
      <c r="DT381" s="72"/>
    </row>
    <row r="382" spans="1:124" ht="59.25" customHeight="1" x14ac:dyDescent="0.25">
      <c r="A382" s="66" t="str">
        <f t="shared" ref="A382:A387" si="743">A373</f>
        <v>Cundinamarca</v>
      </c>
      <c r="B382" s="66" t="s">
        <v>163</v>
      </c>
      <c r="C382" s="75" t="str">
        <f t="shared" ref="C382:C387" si="744">C373</f>
        <v>San Antonio del Tequendama</v>
      </c>
      <c r="D382" s="75" t="s">
        <v>123</v>
      </c>
      <c r="E382" s="75">
        <v>3183382382</v>
      </c>
      <c r="F382" s="76" t="s">
        <v>124</v>
      </c>
      <c r="G382" s="75" t="s">
        <v>168</v>
      </c>
      <c r="H382" s="77">
        <v>3133925964</v>
      </c>
      <c r="I382" s="76" t="s">
        <v>169</v>
      </c>
      <c r="J382" s="75" t="s">
        <v>182</v>
      </c>
      <c r="K382" s="75">
        <v>3164969528</v>
      </c>
      <c r="L382" s="76" t="s">
        <v>183</v>
      </c>
      <c r="M382" s="75" t="str">
        <f t="shared" ref="M382:M387" si="745">M373</f>
        <v>Decreto No. 045 del 15/11/2006</v>
      </c>
      <c r="N382" s="75" t="s">
        <v>185</v>
      </c>
      <c r="O382" s="70">
        <v>43881</v>
      </c>
      <c r="P382" s="66" t="s">
        <v>50</v>
      </c>
      <c r="Q382" s="73" t="s">
        <v>201</v>
      </c>
      <c r="R382" s="74" t="s">
        <v>207</v>
      </c>
      <c r="S382" s="70">
        <v>43881</v>
      </c>
      <c r="T382" s="74"/>
      <c r="U382" s="74"/>
      <c r="V382" s="74"/>
      <c r="W382" s="83"/>
      <c r="X382" s="83"/>
      <c r="Y382" s="83"/>
      <c r="Z382" s="83"/>
      <c r="AA382" s="70">
        <v>44015</v>
      </c>
      <c r="AB382" s="74"/>
      <c r="AC382" s="74"/>
      <c r="AD382" s="74"/>
      <c r="AE382" s="83"/>
      <c r="AF382" s="83"/>
      <c r="AG382" s="83"/>
      <c r="AH382" s="83"/>
      <c r="AI382" s="70"/>
      <c r="AJ382" s="74"/>
      <c r="AK382" s="74"/>
      <c r="AL382" s="74"/>
      <c r="AM382" s="83"/>
      <c r="AN382" s="83"/>
      <c r="AO382" s="83"/>
      <c r="AP382" s="83"/>
      <c r="AQ382" s="70"/>
      <c r="AR382" s="74"/>
      <c r="AS382" s="74"/>
      <c r="AT382" s="74"/>
      <c r="AU382" s="83"/>
      <c r="AV382" s="83"/>
      <c r="AW382" s="83"/>
      <c r="AX382" s="83"/>
      <c r="AY382" s="70"/>
      <c r="AZ382" s="74"/>
      <c r="BA382" s="74"/>
      <c r="BB382" s="74"/>
      <c r="BC382" s="83"/>
      <c r="BD382" s="83"/>
      <c r="BE382" s="83"/>
      <c r="BF382" s="83"/>
      <c r="BG382" s="70"/>
      <c r="BH382" s="74"/>
      <c r="BI382" s="74"/>
      <c r="BJ382" s="74"/>
      <c r="BK382" s="83"/>
      <c r="BL382" s="83"/>
      <c r="BM382" s="83"/>
      <c r="BN382" s="83"/>
      <c r="BO382" s="70"/>
      <c r="BP382" s="74"/>
      <c r="BQ382" s="74"/>
      <c r="BR382" s="74"/>
      <c r="BS382" s="83"/>
      <c r="BT382" s="83"/>
      <c r="BU382" s="83"/>
      <c r="BV382" s="83"/>
      <c r="BW382" s="70"/>
      <c r="BX382" s="74"/>
      <c r="BY382" s="74"/>
      <c r="BZ382" s="74"/>
      <c r="CA382" s="83"/>
      <c r="CB382" s="83"/>
      <c r="CC382" s="83"/>
      <c r="CD382" s="83"/>
      <c r="CE382" s="70"/>
      <c r="CF382" s="74"/>
      <c r="CG382" s="74"/>
      <c r="CH382" s="74"/>
      <c r="CI382" s="83"/>
      <c r="CJ382" s="83"/>
      <c r="CK382" s="83"/>
      <c r="CL382" s="83"/>
      <c r="CM382" s="70"/>
      <c r="CN382" s="74"/>
      <c r="CO382" s="74"/>
      <c r="CP382" s="74"/>
      <c r="CQ382" s="83"/>
      <c r="CR382" s="83"/>
      <c r="CS382" s="83"/>
      <c r="CT382" s="83"/>
      <c r="CU382" s="70"/>
      <c r="CV382" s="74"/>
      <c r="CW382" s="74"/>
      <c r="CX382" s="74"/>
      <c r="CY382" s="83"/>
      <c r="CZ382" s="83"/>
      <c r="DA382" s="83"/>
      <c r="DB382" s="83"/>
      <c r="DC382" s="70"/>
      <c r="DD382" s="74"/>
      <c r="DE382" s="74"/>
      <c r="DF382" s="74"/>
      <c r="DG382" s="83"/>
      <c r="DH382" s="83"/>
      <c r="DI382" s="83"/>
      <c r="DJ382" s="83"/>
      <c r="DK382" s="85">
        <f t="shared" si="742"/>
        <v>2</v>
      </c>
      <c r="DL382" s="66">
        <f t="shared" si="513"/>
        <v>2</v>
      </c>
      <c r="DM382" s="78">
        <f t="shared" si="738"/>
        <v>1</v>
      </c>
      <c r="DN382" s="71"/>
      <c r="DO382" s="78">
        <f t="shared" si="739"/>
        <v>1</v>
      </c>
      <c r="DP382" s="72"/>
      <c r="DQ382" s="72">
        <f t="shared" si="740"/>
        <v>0.34482758620689657</v>
      </c>
      <c r="DR382" s="72"/>
      <c r="DS382" s="72">
        <f t="shared" si="741"/>
        <v>4.5662100456621002E-2</v>
      </c>
      <c r="DT382" s="72"/>
    </row>
    <row r="383" spans="1:124" ht="37.5" customHeight="1" x14ac:dyDescent="0.25">
      <c r="A383" s="66" t="str">
        <f t="shared" si="743"/>
        <v>Cundinamarca</v>
      </c>
      <c r="B383" s="66" t="s">
        <v>163</v>
      </c>
      <c r="C383" s="75" t="str">
        <f t="shared" si="744"/>
        <v>San Antonio del Tequendama</v>
      </c>
      <c r="D383" s="75" t="s">
        <v>123</v>
      </c>
      <c r="E383" s="75">
        <v>3183382382</v>
      </c>
      <c r="F383" s="76" t="s">
        <v>124</v>
      </c>
      <c r="G383" s="75" t="s">
        <v>168</v>
      </c>
      <c r="H383" s="77">
        <v>3133925964</v>
      </c>
      <c r="I383" s="76" t="s">
        <v>169</v>
      </c>
      <c r="J383" s="75" t="s">
        <v>182</v>
      </c>
      <c r="K383" s="75">
        <v>3164969528</v>
      </c>
      <c r="L383" s="76" t="s">
        <v>183</v>
      </c>
      <c r="M383" s="75" t="str">
        <f t="shared" si="745"/>
        <v>Decreto No. 045 del 15/11/2006</v>
      </c>
      <c r="N383" s="75" t="s">
        <v>185</v>
      </c>
      <c r="O383" s="70">
        <v>43881</v>
      </c>
      <c r="P383" s="66" t="s">
        <v>51</v>
      </c>
      <c r="Q383" s="71"/>
      <c r="R383" s="71"/>
      <c r="S383" s="70">
        <v>43881</v>
      </c>
      <c r="T383" s="71"/>
      <c r="U383" s="71"/>
      <c r="V383" s="71"/>
      <c r="W383" s="71"/>
      <c r="X383" s="71"/>
      <c r="Y383" s="71"/>
      <c r="Z383" s="71"/>
      <c r="AA383" s="70">
        <v>44015</v>
      </c>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85">
        <f t="shared" si="742"/>
        <v>2</v>
      </c>
      <c r="DL383" s="66">
        <f t="shared" si="513"/>
        <v>2</v>
      </c>
      <c r="DM383" s="72"/>
      <c r="DN383" s="72">
        <f t="shared" ref="DN383:DN387" si="746">DL383/DK383</f>
        <v>1</v>
      </c>
      <c r="DO383" s="72"/>
      <c r="DP383" s="72">
        <f t="shared" ref="DP383:DP387" si="747">AVERAGE(DN$383:DN$387)</f>
        <v>1</v>
      </c>
      <c r="DQ383" s="72"/>
      <c r="DR383" s="72">
        <f t="shared" ref="DR383:DR387" si="748">AVERAGE(DN$343:DN$395)</f>
        <v>0.20833333333333334</v>
      </c>
      <c r="DS383" s="72"/>
      <c r="DT383" s="72">
        <f t="shared" ref="DT383:DT387" si="749">AVERAGE(DN$3:DN$435)</f>
        <v>2.336448598130841E-2</v>
      </c>
    </row>
    <row r="384" spans="1:124" ht="38.25" customHeight="1" x14ac:dyDescent="0.25">
      <c r="A384" s="66" t="str">
        <f t="shared" si="743"/>
        <v>Cundinamarca</v>
      </c>
      <c r="B384" s="66" t="s">
        <v>163</v>
      </c>
      <c r="C384" s="75" t="str">
        <f t="shared" si="744"/>
        <v>San Antonio del Tequendama</v>
      </c>
      <c r="D384" s="75" t="s">
        <v>123</v>
      </c>
      <c r="E384" s="75">
        <v>3183382382</v>
      </c>
      <c r="F384" s="76" t="s">
        <v>124</v>
      </c>
      <c r="G384" s="75" t="s">
        <v>168</v>
      </c>
      <c r="H384" s="77">
        <v>3133925964</v>
      </c>
      <c r="I384" s="76" t="s">
        <v>169</v>
      </c>
      <c r="J384" s="75" t="s">
        <v>182</v>
      </c>
      <c r="K384" s="75">
        <v>3164969528</v>
      </c>
      <c r="L384" s="76" t="s">
        <v>183</v>
      </c>
      <c r="M384" s="75" t="str">
        <f t="shared" si="745"/>
        <v>Decreto No. 045 del 15/11/2006</v>
      </c>
      <c r="N384" s="75" t="s">
        <v>185</v>
      </c>
      <c r="O384" s="70">
        <v>43881</v>
      </c>
      <c r="P384" s="66" t="s">
        <v>51</v>
      </c>
      <c r="Q384" s="71"/>
      <c r="R384" s="71"/>
      <c r="S384" s="70">
        <v>43881</v>
      </c>
      <c r="T384" s="71"/>
      <c r="U384" s="71"/>
      <c r="V384" s="71"/>
      <c r="W384" s="71"/>
      <c r="X384" s="71"/>
      <c r="Y384" s="71"/>
      <c r="Z384" s="71"/>
      <c r="AA384" s="70">
        <v>44015</v>
      </c>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85">
        <f t="shared" si="742"/>
        <v>2</v>
      </c>
      <c r="DL384" s="66">
        <f t="shared" si="513"/>
        <v>2</v>
      </c>
      <c r="DM384" s="72"/>
      <c r="DN384" s="72">
        <f t="shared" si="746"/>
        <v>1</v>
      </c>
      <c r="DO384" s="72"/>
      <c r="DP384" s="72">
        <f t="shared" si="747"/>
        <v>1</v>
      </c>
      <c r="DQ384" s="72"/>
      <c r="DR384" s="72">
        <f t="shared" si="748"/>
        <v>0.20833333333333334</v>
      </c>
      <c r="DS384" s="72"/>
      <c r="DT384" s="72">
        <f t="shared" si="749"/>
        <v>2.336448598130841E-2</v>
      </c>
    </row>
    <row r="385" spans="1:124" ht="33" customHeight="1" x14ac:dyDescent="0.25">
      <c r="A385" s="66" t="str">
        <f t="shared" si="743"/>
        <v>Cundinamarca</v>
      </c>
      <c r="B385" s="66" t="s">
        <v>163</v>
      </c>
      <c r="C385" s="75" t="str">
        <f t="shared" si="744"/>
        <v>San Antonio del Tequendama</v>
      </c>
      <c r="D385" s="75" t="s">
        <v>123</v>
      </c>
      <c r="E385" s="75">
        <v>3183382382</v>
      </c>
      <c r="F385" s="76" t="s">
        <v>124</v>
      </c>
      <c r="G385" s="75" t="s">
        <v>168</v>
      </c>
      <c r="H385" s="77">
        <v>3133925964</v>
      </c>
      <c r="I385" s="76" t="s">
        <v>169</v>
      </c>
      <c r="J385" s="75" t="s">
        <v>182</v>
      </c>
      <c r="K385" s="75">
        <v>3164969528</v>
      </c>
      <c r="L385" s="76" t="s">
        <v>183</v>
      </c>
      <c r="M385" s="75" t="str">
        <f t="shared" si="745"/>
        <v>Decreto No. 045 del 15/11/2006</v>
      </c>
      <c r="N385" s="75" t="s">
        <v>185</v>
      </c>
      <c r="O385" s="70">
        <v>43881</v>
      </c>
      <c r="P385" s="66" t="s">
        <v>51</v>
      </c>
      <c r="Q385" s="71"/>
      <c r="R385" s="71"/>
      <c r="S385" s="70">
        <v>43881</v>
      </c>
      <c r="T385" s="71"/>
      <c r="U385" s="71"/>
      <c r="V385" s="71"/>
      <c r="W385" s="71"/>
      <c r="X385" s="71"/>
      <c r="Y385" s="71"/>
      <c r="Z385" s="71"/>
      <c r="AA385" s="70">
        <v>44015</v>
      </c>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85">
        <f t="shared" si="742"/>
        <v>2</v>
      </c>
      <c r="DL385" s="66">
        <f t="shared" si="513"/>
        <v>2</v>
      </c>
      <c r="DM385" s="72"/>
      <c r="DN385" s="72">
        <f t="shared" si="746"/>
        <v>1</v>
      </c>
      <c r="DO385" s="72"/>
      <c r="DP385" s="72">
        <f t="shared" si="747"/>
        <v>1</v>
      </c>
      <c r="DQ385" s="72"/>
      <c r="DR385" s="72">
        <f t="shared" si="748"/>
        <v>0.20833333333333334</v>
      </c>
      <c r="DS385" s="72"/>
      <c r="DT385" s="72">
        <f t="shared" si="749"/>
        <v>2.336448598130841E-2</v>
      </c>
    </row>
    <row r="386" spans="1:124" ht="35.25" customHeight="1" x14ac:dyDescent="0.25">
      <c r="A386" s="66" t="str">
        <f t="shared" si="743"/>
        <v>Cundinamarca</v>
      </c>
      <c r="B386" s="66" t="s">
        <v>163</v>
      </c>
      <c r="C386" s="75" t="str">
        <f t="shared" si="744"/>
        <v>San Antonio del Tequendama</v>
      </c>
      <c r="D386" s="75" t="s">
        <v>123</v>
      </c>
      <c r="E386" s="75">
        <v>3183382382</v>
      </c>
      <c r="F386" s="76" t="s">
        <v>124</v>
      </c>
      <c r="G386" s="75" t="s">
        <v>168</v>
      </c>
      <c r="H386" s="77">
        <v>3133925964</v>
      </c>
      <c r="I386" s="76" t="s">
        <v>169</v>
      </c>
      <c r="J386" s="75" t="s">
        <v>182</v>
      </c>
      <c r="K386" s="75">
        <v>3164969528</v>
      </c>
      <c r="L386" s="76" t="s">
        <v>183</v>
      </c>
      <c r="M386" s="75" t="str">
        <f t="shared" si="745"/>
        <v>Decreto No. 045 del 15/11/2006</v>
      </c>
      <c r="N386" s="75" t="s">
        <v>185</v>
      </c>
      <c r="O386" s="70">
        <v>43881</v>
      </c>
      <c r="P386" s="66" t="s">
        <v>51</v>
      </c>
      <c r="Q386" s="71"/>
      <c r="R386" s="71"/>
      <c r="S386" s="70">
        <v>43881</v>
      </c>
      <c r="T386" s="71"/>
      <c r="U386" s="71"/>
      <c r="V386" s="71"/>
      <c r="W386" s="71"/>
      <c r="X386" s="71"/>
      <c r="Y386" s="71"/>
      <c r="Z386" s="71"/>
      <c r="AA386" s="70">
        <v>44015</v>
      </c>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85">
        <f t="shared" si="742"/>
        <v>2</v>
      </c>
      <c r="DL386" s="66">
        <f t="shared" si="513"/>
        <v>2</v>
      </c>
      <c r="DM386" s="72"/>
      <c r="DN386" s="72">
        <f t="shared" si="746"/>
        <v>1</v>
      </c>
      <c r="DO386" s="72"/>
      <c r="DP386" s="72">
        <f t="shared" si="747"/>
        <v>1</v>
      </c>
      <c r="DQ386" s="72"/>
      <c r="DR386" s="72">
        <f t="shared" si="748"/>
        <v>0.20833333333333334</v>
      </c>
      <c r="DS386" s="72"/>
      <c r="DT386" s="72">
        <f t="shared" si="749"/>
        <v>2.336448598130841E-2</v>
      </c>
    </row>
    <row r="387" spans="1:124" ht="45" customHeight="1" x14ac:dyDescent="0.25">
      <c r="A387" s="66" t="str">
        <f t="shared" si="743"/>
        <v>Cundinamarca</v>
      </c>
      <c r="B387" s="66" t="s">
        <v>163</v>
      </c>
      <c r="C387" s="75" t="str">
        <f t="shared" si="744"/>
        <v>San Antonio del Tequendama</v>
      </c>
      <c r="D387" s="75" t="s">
        <v>123</v>
      </c>
      <c r="E387" s="75">
        <v>3183382382</v>
      </c>
      <c r="F387" s="76" t="s">
        <v>124</v>
      </c>
      <c r="G387" s="75" t="s">
        <v>168</v>
      </c>
      <c r="H387" s="77">
        <v>3133925964</v>
      </c>
      <c r="I387" s="76" t="s">
        <v>169</v>
      </c>
      <c r="J387" s="75" t="s">
        <v>182</v>
      </c>
      <c r="K387" s="75">
        <v>3164969528</v>
      </c>
      <c r="L387" s="76" t="s">
        <v>183</v>
      </c>
      <c r="M387" s="75" t="str">
        <f t="shared" si="745"/>
        <v>Decreto No. 045 del 15/11/2006</v>
      </c>
      <c r="N387" s="75" t="s">
        <v>185</v>
      </c>
      <c r="O387" s="70">
        <v>43881</v>
      </c>
      <c r="P387" s="66" t="s">
        <v>51</v>
      </c>
      <c r="Q387" s="71"/>
      <c r="R387" s="71"/>
      <c r="S387" s="70">
        <v>43881</v>
      </c>
      <c r="T387" s="71"/>
      <c r="U387" s="71"/>
      <c r="V387" s="71"/>
      <c r="W387" s="71"/>
      <c r="X387" s="71"/>
      <c r="Y387" s="71"/>
      <c r="Z387" s="71"/>
      <c r="AA387" s="70">
        <v>44015</v>
      </c>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85">
        <f t="shared" si="742"/>
        <v>2</v>
      </c>
      <c r="DL387" s="66">
        <f t="shared" si="513"/>
        <v>2</v>
      </c>
      <c r="DM387" s="72"/>
      <c r="DN387" s="72">
        <f t="shared" si="746"/>
        <v>1</v>
      </c>
      <c r="DO387" s="72"/>
      <c r="DP387" s="72">
        <f t="shared" si="747"/>
        <v>1</v>
      </c>
      <c r="DQ387" s="72"/>
      <c r="DR387" s="72">
        <f t="shared" si="748"/>
        <v>0.20833333333333334</v>
      </c>
      <c r="DS387" s="72"/>
      <c r="DT387" s="72">
        <f t="shared" si="749"/>
        <v>2.336448598130841E-2</v>
      </c>
    </row>
    <row r="388" spans="1:124" ht="15.75" customHeight="1" x14ac:dyDescent="0.25">
      <c r="A388" s="66" t="s">
        <v>47</v>
      </c>
      <c r="B388" s="66" t="s">
        <v>163</v>
      </c>
      <c r="C388" s="66" t="s">
        <v>208</v>
      </c>
      <c r="D388" s="75" t="s">
        <v>123</v>
      </c>
      <c r="E388" s="75">
        <v>3183382382</v>
      </c>
      <c r="F388" s="76" t="s">
        <v>124</v>
      </c>
      <c r="G388" s="75" t="s">
        <v>168</v>
      </c>
      <c r="H388" s="77">
        <v>3133925964</v>
      </c>
      <c r="I388" s="76" t="s">
        <v>169</v>
      </c>
      <c r="J388" s="75" t="s">
        <v>209</v>
      </c>
      <c r="K388" s="66">
        <v>3115430380</v>
      </c>
      <c r="L388" s="76" t="s">
        <v>210</v>
      </c>
      <c r="M388" s="86"/>
      <c r="N388" s="67"/>
      <c r="O388" s="67"/>
      <c r="P388" s="66" t="s">
        <v>50</v>
      </c>
      <c r="Q388" s="71"/>
      <c r="R388" s="71"/>
      <c r="S388" s="70"/>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66">
        <v>1</v>
      </c>
      <c r="DL388" s="66">
        <f t="shared" si="513"/>
        <v>0</v>
      </c>
      <c r="DM388" s="72">
        <f t="shared" ref="DM388:DM389" si="750">DL388/DK388</f>
        <v>0</v>
      </c>
      <c r="DN388" s="72"/>
      <c r="DO388" s="72">
        <f t="shared" ref="DO388:DO389" si="751">AVERAGE(DM$388:DM$389)</f>
        <v>0</v>
      </c>
      <c r="DP388" s="72"/>
      <c r="DQ388" s="72">
        <f t="shared" ref="DQ388:DQ389" si="752">AVERAGE(DM$343:DM$395)</f>
        <v>0.34482758620689657</v>
      </c>
      <c r="DR388" s="72"/>
      <c r="DS388" s="72">
        <f t="shared" ref="DS388:DS389" si="753">AVERAGE(DM$3:DM$435)</f>
        <v>4.5662100456621002E-2</v>
      </c>
      <c r="DT388" s="72"/>
    </row>
    <row r="389" spans="1:124" ht="15.75" customHeight="1" x14ac:dyDescent="0.25">
      <c r="A389" s="66" t="s">
        <v>47</v>
      </c>
      <c r="B389" s="66" t="s">
        <v>163</v>
      </c>
      <c r="C389" s="66" t="s">
        <v>208</v>
      </c>
      <c r="D389" s="75" t="s">
        <v>123</v>
      </c>
      <c r="E389" s="75">
        <v>3183382382</v>
      </c>
      <c r="F389" s="76" t="s">
        <v>124</v>
      </c>
      <c r="G389" s="75" t="s">
        <v>168</v>
      </c>
      <c r="H389" s="77">
        <v>3133925964</v>
      </c>
      <c r="I389" s="76" t="s">
        <v>169</v>
      </c>
      <c r="J389" s="75" t="s">
        <v>209</v>
      </c>
      <c r="K389" s="66">
        <v>3115430380</v>
      </c>
      <c r="L389" s="76" t="s">
        <v>210</v>
      </c>
      <c r="M389" s="67"/>
      <c r="N389" s="67"/>
      <c r="O389" s="67"/>
      <c r="P389" s="66" t="s">
        <v>50</v>
      </c>
      <c r="Q389" s="71"/>
      <c r="R389" s="71"/>
      <c r="S389" s="70"/>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c r="CX389" s="71"/>
      <c r="CY389" s="71"/>
      <c r="CZ389" s="71"/>
      <c r="DA389" s="71"/>
      <c r="DB389" s="71"/>
      <c r="DC389" s="71"/>
      <c r="DD389" s="71"/>
      <c r="DE389" s="71"/>
      <c r="DF389" s="71"/>
      <c r="DG389" s="71"/>
      <c r="DH389" s="71"/>
      <c r="DI389" s="71"/>
      <c r="DJ389" s="71"/>
      <c r="DK389" s="66">
        <v>1</v>
      </c>
      <c r="DL389" s="66">
        <f t="shared" si="513"/>
        <v>0</v>
      </c>
      <c r="DM389" s="72">
        <f t="shared" si="750"/>
        <v>0</v>
      </c>
      <c r="DN389" s="72"/>
      <c r="DO389" s="72">
        <f t="shared" si="751"/>
        <v>0</v>
      </c>
      <c r="DP389" s="72"/>
      <c r="DQ389" s="72">
        <f t="shared" si="752"/>
        <v>0.34482758620689657</v>
      </c>
      <c r="DR389" s="72"/>
      <c r="DS389" s="72">
        <f t="shared" si="753"/>
        <v>4.5662100456621002E-2</v>
      </c>
      <c r="DT389" s="72"/>
    </row>
    <row r="390" spans="1:124" ht="15.75" customHeight="1" x14ac:dyDescent="0.25">
      <c r="A390" s="66" t="s">
        <v>47</v>
      </c>
      <c r="B390" s="66" t="s">
        <v>163</v>
      </c>
      <c r="C390" s="66" t="s">
        <v>208</v>
      </c>
      <c r="D390" s="75" t="s">
        <v>123</v>
      </c>
      <c r="E390" s="75">
        <v>3183382382</v>
      </c>
      <c r="F390" s="76" t="s">
        <v>124</v>
      </c>
      <c r="G390" s="75" t="s">
        <v>168</v>
      </c>
      <c r="H390" s="77">
        <v>3133925964</v>
      </c>
      <c r="I390" s="76" t="s">
        <v>169</v>
      </c>
      <c r="J390" s="75" t="s">
        <v>209</v>
      </c>
      <c r="K390" s="66">
        <v>3115430380</v>
      </c>
      <c r="L390" s="76" t="s">
        <v>210</v>
      </c>
      <c r="M390" s="67"/>
      <c r="N390" s="67"/>
      <c r="O390" s="67"/>
      <c r="P390" s="66" t="s">
        <v>51</v>
      </c>
      <c r="Q390" s="71"/>
      <c r="R390" s="71"/>
      <c r="S390" s="70"/>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c r="CT390" s="71"/>
      <c r="CU390" s="71"/>
      <c r="CV390" s="71"/>
      <c r="CW390" s="71"/>
      <c r="CX390" s="71"/>
      <c r="CY390" s="71"/>
      <c r="CZ390" s="71"/>
      <c r="DA390" s="71"/>
      <c r="DB390" s="71"/>
      <c r="DC390" s="71"/>
      <c r="DD390" s="71"/>
      <c r="DE390" s="71"/>
      <c r="DF390" s="71"/>
      <c r="DG390" s="71"/>
      <c r="DH390" s="71"/>
      <c r="DI390" s="71"/>
      <c r="DJ390" s="71"/>
      <c r="DK390" s="66">
        <v>1</v>
      </c>
      <c r="DL390" s="66">
        <f t="shared" si="513"/>
        <v>0</v>
      </c>
      <c r="DM390" s="72"/>
      <c r="DN390" s="72">
        <f t="shared" ref="DN390:DN391" si="754">DL390/DK390</f>
        <v>0</v>
      </c>
      <c r="DO390" s="72"/>
      <c r="DP390" s="72">
        <f t="shared" ref="DP390:DP391" si="755">AVERAGE(DN$390:DN$391)</f>
        <v>0</v>
      </c>
      <c r="DQ390" s="72"/>
      <c r="DR390" s="72">
        <f t="shared" ref="DR390:DR391" si="756">AVERAGE(DN$343:DN$395)</f>
        <v>0.20833333333333334</v>
      </c>
      <c r="DS390" s="72"/>
      <c r="DT390" s="72">
        <f t="shared" ref="DT390:DT391" si="757">AVERAGE(DN$3:DN$435)</f>
        <v>2.336448598130841E-2</v>
      </c>
    </row>
    <row r="391" spans="1:124" ht="15.75" customHeight="1" x14ac:dyDescent="0.25">
      <c r="A391" s="66" t="s">
        <v>47</v>
      </c>
      <c r="B391" s="66" t="s">
        <v>163</v>
      </c>
      <c r="C391" s="66" t="s">
        <v>208</v>
      </c>
      <c r="D391" s="75" t="s">
        <v>123</v>
      </c>
      <c r="E391" s="75">
        <v>3183382382</v>
      </c>
      <c r="F391" s="76" t="s">
        <v>124</v>
      </c>
      <c r="G391" s="75" t="s">
        <v>168</v>
      </c>
      <c r="H391" s="77">
        <v>3133925964</v>
      </c>
      <c r="I391" s="76" t="s">
        <v>169</v>
      </c>
      <c r="J391" s="75" t="s">
        <v>209</v>
      </c>
      <c r="K391" s="66">
        <v>3115430380</v>
      </c>
      <c r="L391" s="76" t="s">
        <v>210</v>
      </c>
      <c r="M391" s="67"/>
      <c r="N391" s="67"/>
      <c r="O391" s="67"/>
      <c r="P391" s="66" t="s">
        <v>51</v>
      </c>
      <c r="Q391" s="71"/>
      <c r="R391" s="71"/>
      <c r="S391" s="70"/>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c r="CT391" s="71"/>
      <c r="CU391" s="71"/>
      <c r="CV391" s="71"/>
      <c r="CW391" s="71"/>
      <c r="CX391" s="71"/>
      <c r="CY391" s="71"/>
      <c r="CZ391" s="71"/>
      <c r="DA391" s="71"/>
      <c r="DB391" s="71"/>
      <c r="DC391" s="71"/>
      <c r="DD391" s="71"/>
      <c r="DE391" s="71"/>
      <c r="DF391" s="71"/>
      <c r="DG391" s="71"/>
      <c r="DH391" s="71"/>
      <c r="DI391" s="71"/>
      <c r="DJ391" s="71"/>
      <c r="DK391" s="66">
        <v>1</v>
      </c>
      <c r="DL391" s="66">
        <f t="shared" si="513"/>
        <v>0</v>
      </c>
      <c r="DM391" s="72"/>
      <c r="DN391" s="72">
        <f t="shared" si="754"/>
        <v>0</v>
      </c>
      <c r="DO391" s="72"/>
      <c r="DP391" s="72">
        <f t="shared" si="755"/>
        <v>0</v>
      </c>
      <c r="DQ391" s="72"/>
      <c r="DR391" s="72">
        <f t="shared" si="756"/>
        <v>0.20833333333333334</v>
      </c>
      <c r="DS391" s="72"/>
      <c r="DT391" s="72">
        <f t="shared" si="757"/>
        <v>2.336448598130841E-2</v>
      </c>
    </row>
    <row r="392" spans="1:124" ht="15.75" customHeight="1" x14ac:dyDescent="0.25">
      <c r="A392" s="66" t="s">
        <v>47</v>
      </c>
      <c r="B392" s="66" t="s">
        <v>163</v>
      </c>
      <c r="C392" s="66" t="s">
        <v>211</v>
      </c>
      <c r="D392" s="75" t="s">
        <v>123</v>
      </c>
      <c r="E392" s="75">
        <v>3183382382</v>
      </c>
      <c r="F392" s="76" t="s">
        <v>124</v>
      </c>
      <c r="G392" s="75" t="s">
        <v>168</v>
      </c>
      <c r="H392" s="77">
        <v>3133925964</v>
      </c>
      <c r="I392" s="76" t="s">
        <v>169</v>
      </c>
      <c r="J392" s="75" t="s">
        <v>212</v>
      </c>
      <c r="K392" s="66">
        <v>3143878876</v>
      </c>
      <c r="L392" s="76" t="s">
        <v>213</v>
      </c>
      <c r="M392" s="67"/>
      <c r="N392" s="67"/>
      <c r="O392" s="67"/>
      <c r="P392" s="66" t="s">
        <v>50</v>
      </c>
      <c r="Q392" s="71"/>
      <c r="R392" s="71"/>
      <c r="S392" s="70"/>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71"/>
      <c r="CK392" s="71"/>
      <c r="CL392" s="71"/>
      <c r="CM392" s="71"/>
      <c r="CN392" s="71"/>
      <c r="CO392" s="71"/>
      <c r="CP392" s="71"/>
      <c r="CQ392" s="71"/>
      <c r="CR392" s="71"/>
      <c r="CS392" s="71"/>
      <c r="CT392" s="71"/>
      <c r="CU392" s="71"/>
      <c r="CV392" s="71"/>
      <c r="CW392" s="71"/>
      <c r="CX392" s="71"/>
      <c r="CY392" s="71"/>
      <c r="CZ392" s="71"/>
      <c r="DA392" s="71"/>
      <c r="DB392" s="71"/>
      <c r="DC392" s="71"/>
      <c r="DD392" s="71"/>
      <c r="DE392" s="71"/>
      <c r="DF392" s="71"/>
      <c r="DG392" s="71"/>
      <c r="DH392" s="71"/>
      <c r="DI392" s="71"/>
      <c r="DJ392" s="71"/>
      <c r="DK392" s="66">
        <v>1</v>
      </c>
      <c r="DL392" s="66">
        <f t="shared" si="513"/>
        <v>0</v>
      </c>
      <c r="DM392" s="72">
        <f t="shared" ref="DM392:DM393" si="758">DL392/DK392</f>
        <v>0</v>
      </c>
      <c r="DN392" s="72"/>
      <c r="DO392" s="72">
        <f t="shared" ref="DO392:DO393" si="759">AVERAGE(DM$392:DM$393)</f>
        <v>0</v>
      </c>
      <c r="DP392" s="72"/>
      <c r="DQ392" s="72">
        <f t="shared" ref="DQ392:DQ393" si="760">AVERAGE(DM$343:DM$395)</f>
        <v>0.34482758620689657</v>
      </c>
      <c r="DR392" s="72"/>
      <c r="DS392" s="72">
        <f t="shared" ref="DS392:DS393" si="761">AVERAGE(DM$3:DM$435)</f>
        <v>4.5662100456621002E-2</v>
      </c>
      <c r="DT392" s="72"/>
    </row>
    <row r="393" spans="1:124" ht="15.75" customHeight="1" x14ac:dyDescent="0.25">
      <c r="A393" s="66" t="s">
        <v>47</v>
      </c>
      <c r="B393" s="66" t="s">
        <v>163</v>
      </c>
      <c r="C393" s="66" t="s">
        <v>211</v>
      </c>
      <c r="D393" s="75" t="s">
        <v>123</v>
      </c>
      <c r="E393" s="75">
        <v>3183382382</v>
      </c>
      <c r="F393" s="76" t="s">
        <v>124</v>
      </c>
      <c r="G393" s="75" t="s">
        <v>168</v>
      </c>
      <c r="H393" s="77">
        <v>3133925964</v>
      </c>
      <c r="I393" s="76" t="s">
        <v>169</v>
      </c>
      <c r="J393" s="75" t="s">
        <v>212</v>
      </c>
      <c r="K393" s="66">
        <v>3143878876</v>
      </c>
      <c r="L393" s="76" t="s">
        <v>213</v>
      </c>
      <c r="M393" s="67"/>
      <c r="N393" s="67"/>
      <c r="O393" s="67"/>
      <c r="P393" s="66" t="s">
        <v>50</v>
      </c>
      <c r="Q393" s="71"/>
      <c r="R393" s="71"/>
      <c r="S393" s="70"/>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71"/>
      <c r="CK393" s="71"/>
      <c r="CL393" s="71"/>
      <c r="CM393" s="71"/>
      <c r="CN393" s="71"/>
      <c r="CO393" s="71"/>
      <c r="CP393" s="71"/>
      <c r="CQ393" s="71"/>
      <c r="CR393" s="71"/>
      <c r="CS393" s="71"/>
      <c r="CT393" s="71"/>
      <c r="CU393" s="71"/>
      <c r="CV393" s="71"/>
      <c r="CW393" s="71"/>
      <c r="CX393" s="71"/>
      <c r="CY393" s="71"/>
      <c r="CZ393" s="71"/>
      <c r="DA393" s="71"/>
      <c r="DB393" s="71"/>
      <c r="DC393" s="71"/>
      <c r="DD393" s="71"/>
      <c r="DE393" s="71"/>
      <c r="DF393" s="71"/>
      <c r="DG393" s="71"/>
      <c r="DH393" s="71"/>
      <c r="DI393" s="71"/>
      <c r="DJ393" s="71"/>
      <c r="DK393" s="66">
        <v>1</v>
      </c>
      <c r="DL393" s="66">
        <f t="shared" si="513"/>
        <v>0</v>
      </c>
      <c r="DM393" s="72">
        <f t="shared" si="758"/>
        <v>0</v>
      </c>
      <c r="DN393" s="72"/>
      <c r="DO393" s="72">
        <f t="shared" si="759"/>
        <v>0</v>
      </c>
      <c r="DP393" s="72"/>
      <c r="DQ393" s="72">
        <f t="shared" si="760"/>
        <v>0.34482758620689657</v>
      </c>
      <c r="DR393" s="72"/>
      <c r="DS393" s="72">
        <f t="shared" si="761"/>
        <v>4.5662100456621002E-2</v>
      </c>
      <c r="DT393" s="72"/>
    </row>
    <row r="394" spans="1:124" ht="15.75" customHeight="1" x14ac:dyDescent="0.25">
      <c r="A394" s="66" t="s">
        <v>47</v>
      </c>
      <c r="B394" s="66" t="s">
        <v>163</v>
      </c>
      <c r="C394" s="66" t="s">
        <v>211</v>
      </c>
      <c r="D394" s="75" t="s">
        <v>123</v>
      </c>
      <c r="E394" s="75">
        <v>3183382382</v>
      </c>
      <c r="F394" s="76" t="s">
        <v>124</v>
      </c>
      <c r="G394" s="75" t="s">
        <v>168</v>
      </c>
      <c r="H394" s="77">
        <v>3133925964</v>
      </c>
      <c r="I394" s="76" t="s">
        <v>169</v>
      </c>
      <c r="J394" s="75" t="s">
        <v>212</v>
      </c>
      <c r="K394" s="66">
        <v>3143878876</v>
      </c>
      <c r="L394" s="76" t="s">
        <v>213</v>
      </c>
      <c r="M394" s="67"/>
      <c r="N394" s="67"/>
      <c r="O394" s="67"/>
      <c r="P394" s="66" t="s">
        <v>51</v>
      </c>
      <c r="Q394" s="71"/>
      <c r="R394" s="71"/>
      <c r="S394" s="70"/>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71"/>
      <c r="CK394" s="71"/>
      <c r="CL394" s="71"/>
      <c r="CM394" s="71"/>
      <c r="CN394" s="71"/>
      <c r="CO394" s="71"/>
      <c r="CP394" s="71"/>
      <c r="CQ394" s="71"/>
      <c r="CR394" s="71"/>
      <c r="CS394" s="71"/>
      <c r="CT394" s="71"/>
      <c r="CU394" s="71"/>
      <c r="CV394" s="71"/>
      <c r="CW394" s="71"/>
      <c r="CX394" s="71"/>
      <c r="CY394" s="71"/>
      <c r="CZ394" s="71"/>
      <c r="DA394" s="71"/>
      <c r="DB394" s="71"/>
      <c r="DC394" s="71"/>
      <c r="DD394" s="71"/>
      <c r="DE394" s="71"/>
      <c r="DF394" s="71"/>
      <c r="DG394" s="71"/>
      <c r="DH394" s="71"/>
      <c r="DI394" s="71"/>
      <c r="DJ394" s="71"/>
      <c r="DK394" s="66">
        <v>1</v>
      </c>
      <c r="DL394" s="66">
        <f t="shared" si="513"/>
        <v>0</v>
      </c>
      <c r="DM394" s="72"/>
      <c r="DN394" s="72">
        <f t="shared" ref="DN394:DN395" si="762">DL394/DK394</f>
        <v>0</v>
      </c>
      <c r="DO394" s="72"/>
      <c r="DP394" s="72">
        <f t="shared" ref="DP394:DP395" si="763">AVERAGE(DN$394:DN$395)</f>
        <v>0</v>
      </c>
      <c r="DQ394" s="72"/>
      <c r="DR394" s="72">
        <f t="shared" ref="DR394:DR395" si="764">AVERAGE(DN$343:DN$395)</f>
        <v>0.20833333333333334</v>
      </c>
      <c r="DS394" s="72"/>
      <c r="DT394" s="72">
        <f t="shared" ref="DT394:DT395" si="765">AVERAGE(DN$3:DN$435)</f>
        <v>2.336448598130841E-2</v>
      </c>
    </row>
    <row r="395" spans="1:124" ht="15.75" customHeight="1" x14ac:dyDescent="0.25">
      <c r="A395" s="66" t="s">
        <v>47</v>
      </c>
      <c r="B395" s="66" t="s">
        <v>163</v>
      </c>
      <c r="C395" s="66" t="s">
        <v>211</v>
      </c>
      <c r="D395" s="75" t="s">
        <v>123</v>
      </c>
      <c r="E395" s="75">
        <v>3183382382</v>
      </c>
      <c r="F395" s="76" t="s">
        <v>124</v>
      </c>
      <c r="G395" s="75" t="s">
        <v>168</v>
      </c>
      <c r="H395" s="77">
        <v>3133925964</v>
      </c>
      <c r="I395" s="76" t="s">
        <v>169</v>
      </c>
      <c r="J395" s="75" t="s">
        <v>212</v>
      </c>
      <c r="K395" s="66">
        <v>3143878876</v>
      </c>
      <c r="L395" s="76" t="s">
        <v>213</v>
      </c>
      <c r="M395" s="67"/>
      <c r="N395" s="67"/>
      <c r="O395" s="67"/>
      <c r="P395" s="66" t="s">
        <v>51</v>
      </c>
      <c r="Q395" s="71"/>
      <c r="R395" s="71"/>
      <c r="S395" s="70"/>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c r="CA395" s="71"/>
      <c r="CB395" s="71"/>
      <c r="CC395" s="71"/>
      <c r="CD395" s="71"/>
      <c r="CE395" s="71"/>
      <c r="CF395" s="71"/>
      <c r="CG395" s="71"/>
      <c r="CH395" s="71"/>
      <c r="CI395" s="71"/>
      <c r="CJ395" s="71"/>
      <c r="CK395" s="71"/>
      <c r="CL395" s="71"/>
      <c r="CM395" s="71"/>
      <c r="CN395" s="71"/>
      <c r="CO395" s="71"/>
      <c r="CP395" s="71"/>
      <c r="CQ395" s="71"/>
      <c r="CR395" s="71"/>
      <c r="CS395" s="71"/>
      <c r="CT395" s="71"/>
      <c r="CU395" s="71"/>
      <c r="CV395" s="71"/>
      <c r="CW395" s="71"/>
      <c r="CX395" s="71"/>
      <c r="CY395" s="71"/>
      <c r="CZ395" s="71"/>
      <c r="DA395" s="71"/>
      <c r="DB395" s="71"/>
      <c r="DC395" s="71"/>
      <c r="DD395" s="71"/>
      <c r="DE395" s="71"/>
      <c r="DF395" s="71"/>
      <c r="DG395" s="71"/>
      <c r="DH395" s="71"/>
      <c r="DI395" s="71"/>
      <c r="DJ395" s="71"/>
      <c r="DK395" s="66">
        <v>1</v>
      </c>
      <c r="DL395" s="66">
        <f t="shared" si="513"/>
        <v>0</v>
      </c>
      <c r="DM395" s="72"/>
      <c r="DN395" s="72">
        <f t="shared" si="762"/>
        <v>0</v>
      </c>
      <c r="DO395" s="72"/>
      <c r="DP395" s="72">
        <f t="shared" si="763"/>
        <v>0</v>
      </c>
      <c r="DQ395" s="72"/>
      <c r="DR395" s="72">
        <f t="shared" si="764"/>
        <v>0.20833333333333334</v>
      </c>
      <c r="DS395" s="72"/>
      <c r="DT395" s="72">
        <f t="shared" si="765"/>
        <v>2.336448598130841E-2</v>
      </c>
    </row>
    <row r="396" spans="1:124" ht="15.75" hidden="1" customHeight="1" x14ac:dyDescent="0.25">
      <c r="A396" s="87" t="s">
        <v>47</v>
      </c>
      <c r="B396" s="87" t="s">
        <v>214</v>
      </c>
      <c r="C396" s="87" t="s">
        <v>215</v>
      </c>
      <c r="D396" s="87"/>
      <c r="E396" s="87"/>
      <c r="F396" s="87"/>
      <c r="G396" s="87"/>
      <c r="H396" s="87"/>
      <c r="I396" s="87"/>
      <c r="J396" s="87"/>
      <c r="K396" s="87"/>
      <c r="L396" s="87"/>
      <c r="M396" s="88"/>
      <c r="N396" s="88"/>
      <c r="O396" s="88"/>
      <c r="P396" s="87" t="s">
        <v>50</v>
      </c>
      <c r="Q396" s="89"/>
      <c r="R396" s="89"/>
      <c r="S396" s="90"/>
      <c r="T396" s="87"/>
      <c r="U396" s="87"/>
      <c r="V396" s="87"/>
      <c r="W396" s="87"/>
      <c r="X396" s="87"/>
      <c r="Y396" s="87"/>
      <c r="Z396" s="87"/>
      <c r="AA396" s="87"/>
      <c r="AB396" s="87"/>
      <c r="AC396" s="87"/>
      <c r="AD396" s="87"/>
      <c r="AE396" s="87"/>
      <c r="AF396" s="87"/>
      <c r="AG396" s="87"/>
      <c r="AH396" s="87"/>
      <c r="AI396" s="87"/>
      <c r="AJ396" s="87"/>
      <c r="AK396" s="87"/>
      <c r="AL396" s="87"/>
      <c r="AM396" s="87"/>
      <c r="AN396" s="87"/>
      <c r="AO396" s="87"/>
      <c r="AP396" s="87"/>
      <c r="AQ396" s="87"/>
      <c r="AR396" s="87"/>
      <c r="AS396" s="87"/>
      <c r="AT396" s="87"/>
      <c r="AU396" s="87"/>
      <c r="AV396" s="87"/>
      <c r="AW396" s="87"/>
      <c r="AX396" s="87"/>
      <c r="AY396" s="87"/>
      <c r="AZ396" s="87"/>
      <c r="BA396" s="87"/>
      <c r="BB396" s="87"/>
      <c r="BC396" s="87"/>
      <c r="BD396" s="87"/>
      <c r="BE396" s="87"/>
      <c r="BF396" s="87"/>
      <c r="BG396" s="87"/>
      <c r="BH396" s="87"/>
      <c r="BI396" s="87"/>
      <c r="BJ396" s="87"/>
      <c r="BK396" s="87"/>
      <c r="BL396" s="87"/>
      <c r="BM396" s="87"/>
      <c r="BN396" s="87"/>
      <c r="BO396" s="87"/>
      <c r="BP396" s="87"/>
      <c r="BQ396" s="87"/>
      <c r="BR396" s="87"/>
      <c r="BS396" s="87"/>
      <c r="BT396" s="87"/>
      <c r="BU396" s="87"/>
      <c r="BV396" s="87"/>
      <c r="BW396" s="87"/>
      <c r="BX396" s="87"/>
      <c r="BY396" s="87"/>
      <c r="BZ396" s="87"/>
      <c r="CA396" s="87"/>
      <c r="CB396" s="87"/>
      <c r="CC396" s="87"/>
      <c r="CD396" s="87"/>
      <c r="CE396" s="87"/>
      <c r="CF396" s="87"/>
      <c r="CG396" s="87"/>
      <c r="CH396" s="87"/>
      <c r="CI396" s="87"/>
      <c r="CJ396" s="87"/>
      <c r="CK396" s="87"/>
      <c r="CL396" s="87"/>
      <c r="CM396" s="87"/>
      <c r="CN396" s="87"/>
      <c r="CO396" s="87"/>
      <c r="CP396" s="87"/>
      <c r="CQ396" s="87"/>
      <c r="CR396" s="87"/>
      <c r="CS396" s="87"/>
      <c r="CT396" s="87"/>
      <c r="CU396" s="87"/>
      <c r="CV396" s="87"/>
      <c r="CW396" s="87"/>
      <c r="CX396" s="87"/>
      <c r="CY396" s="87"/>
      <c r="CZ396" s="87"/>
      <c r="DA396" s="87"/>
      <c r="DB396" s="87"/>
      <c r="DC396" s="87"/>
      <c r="DD396" s="87"/>
      <c r="DE396" s="87"/>
      <c r="DF396" s="87"/>
      <c r="DG396" s="87"/>
      <c r="DH396" s="87"/>
      <c r="DI396" s="87"/>
      <c r="DJ396" s="87"/>
      <c r="DK396" s="87">
        <v>1</v>
      </c>
      <c r="DL396" s="87">
        <f t="shared" si="513"/>
        <v>0</v>
      </c>
      <c r="DM396" s="91">
        <f t="shared" ref="DM396:DM397" si="766">DL396/DK396</f>
        <v>0</v>
      </c>
      <c r="DN396" s="91"/>
      <c r="DO396" s="91">
        <f t="shared" ref="DO396:DO397" si="767">AVERAGE(DM$396:DM$397)</f>
        <v>0</v>
      </c>
      <c r="DP396" s="91"/>
      <c r="DQ396" s="91">
        <f t="shared" ref="DQ396:DQ397" si="768">AVERAGE(DM$396:DM$435)</f>
        <v>0</v>
      </c>
      <c r="DR396" s="91"/>
      <c r="DS396" s="91">
        <f t="shared" ref="DS396:DS397" si="769">AVERAGE(DM$3:DM$435)</f>
        <v>4.5662100456621002E-2</v>
      </c>
      <c r="DT396" s="91"/>
    </row>
    <row r="397" spans="1:124" ht="15.75" hidden="1" customHeight="1" x14ac:dyDescent="0.25">
      <c r="A397" s="87" t="s">
        <v>47</v>
      </c>
      <c r="B397" s="87" t="s">
        <v>214</v>
      </c>
      <c r="C397" s="87" t="s">
        <v>215</v>
      </c>
      <c r="D397" s="87"/>
      <c r="E397" s="87"/>
      <c r="F397" s="87"/>
      <c r="G397" s="87"/>
      <c r="H397" s="87"/>
      <c r="I397" s="87"/>
      <c r="J397" s="87"/>
      <c r="K397" s="87"/>
      <c r="L397" s="87"/>
      <c r="M397" s="88"/>
      <c r="N397" s="88"/>
      <c r="O397" s="88"/>
      <c r="P397" s="87" t="s">
        <v>50</v>
      </c>
      <c r="Q397" s="89"/>
      <c r="R397" s="89"/>
      <c r="S397" s="90"/>
      <c r="T397" s="87"/>
      <c r="U397" s="87"/>
      <c r="V397" s="87"/>
      <c r="W397" s="87"/>
      <c r="X397" s="87"/>
      <c r="Y397" s="87"/>
      <c r="Z397" s="87"/>
      <c r="AA397" s="87"/>
      <c r="AB397" s="87"/>
      <c r="AC397" s="87"/>
      <c r="AD397" s="87"/>
      <c r="AE397" s="87"/>
      <c r="AF397" s="87"/>
      <c r="AG397" s="87"/>
      <c r="AH397" s="87"/>
      <c r="AI397" s="87"/>
      <c r="AJ397" s="87"/>
      <c r="AK397" s="87"/>
      <c r="AL397" s="87"/>
      <c r="AM397" s="87"/>
      <c r="AN397" s="87"/>
      <c r="AO397" s="87"/>
      <c r="AP397" s="87"/>
      <c r="AQ397" s="87"/>
      <c r="AR397" s="87"/>
      <c r="AS397" s="87"/>
      <c r="AT397" s="87"/>
      <c r="AU397" s="87"/>
      <c r="AV397" s="87"/>
      <c r="AW397" s="87"/>
      <c r="AX397" s="87"/>
      <c r="AY397" s="87"/>
      <c r="AZ397" s="87"/>
      <c r="BA397" s="87"/>
      <c r="BB397" s="87"/>
      <c r="BC397" s="87"/>
      <c r="BD397" s="87"/>
      <c r="BE397" s="87"/>
      <c r="BF397" s="87"/>
      <c r="BG397" s="87"/>
      <c r="BH397" s="87"/>
      <c r="BI397" s="87"/>
      <c r="BJ397" s="87"/>
      <c r="BK397" s="87"/>
      <c r="BL397" s="87"/>
      <c r="BM397" s="87"/>
      <c r="BN397" s="87"/>
      <c r="BO397" s="87"/>
      <c r="BP397" s="87"/>
      <c r="BQ397" s="87"/>
      <c r="BR397" s="87"/>
      <c r="BS397" s="87"/>
      <c r="BT397" s="87"/>
      <c r="BU397" s="87"/>
      <c r="BV397" s="87"/>
      <c r="BW397" s="87"/>
      <c r="BX397" s="87"/>
      <c r="BY397" s="87"/>
      <c r="BZ397" s="87"/>
      <c r="CA397" s="87"/>
      <c r="CB397" s="87"/>
      <c r="CC397" s="87"/>
      <c r="CD397" s="87"/>
      <c r="CE397" s="87"/>
      <c r="CF397" s="87"/>
      <c r="CG397" s="87"/>
      <c r="CH397" s="87"/>
      <c r="CI397" s="87"/>
      <c r="CJ397" s="87"/>
      <c r="CK397" s="87"/>
      <c r="CL397" s="87"/>
      <c r="CM397" s="87"/>
      <c r="CN397" s="87"/>
      <c r="CO397" s="87"/>
      <c r="CP397" s="87"/>
      <c r="CQ397" s="87"/>
      <c r="CR397" s="87"/>
      <c r="CS397" s="87"/>
      <c r="CT397" s="87"/>
      <c r="CU397" s="87"/>
      <c r="CV397" s="87"/>
      <c r="CW397" s="87"/>
      <c r="CX397" s="87"/>
      <c r="CY397" s="87"/>
      <c r="CZ397" s="87"/>
      <c r="DA397" s="87"/>
      <c r="DB397" s="87"/>
      <c r="DC397" s="87"/>
      <c r="DD397" s="87"/>
      <c r="DE397" s="87"/>
      <c r="DF397" s="87"/>
      <c r="DG397" s="87"/>
      <c r="DH397" s="87"/>
      <c r="DI397" s="87"/>
      <c r="DJ397" s="87"/>
      <c r="DK397" s="87">
        <v>1</v>
      </c>
      <c r="DL397" s="87">
        <f t="shared" si="513"/>
        <v>0</v>
      </c>
      <c r="DM397" s="91">
        <f t="shared" si="766"/>
        <v>0</v>
      </c>
      <c r="DN397" s="91"/>
      <c r="DO397" s="91">
        <f t="shared" si="767"/>
        <v>0</v>
      </c>
      <c r="DP397" s="91"/>
      <c r="DQ397" s="91">
        <f t="shared" si="768"/>
        <v>0</v>
      </c>
      <c r="DR397" s="91"/>
      <c r="DS397" s="91">
        <f t="shared" si="769"/>
        <v>4.5662100456621002E-2</v>
      </c>
      <c r="DT397" s="91"/>
    </row>
    <row r="398" spans="1:124" ht="15.75" hidden="1" customHeight="1" x14ac:dyDescent="0.25">
      <c r="A398" s="87" t="s">
        <v>47</v>
      </c>
      <c r="B398" s="87" t="s">
        <v>214</v>
      </c>
      <c r="C398" s="87" t="s">
        <v>215</v>
      </c>
      <c r="D398" s="87"/>
      <c r="E398" s="87"/>
      <c r="F398" s="87"/>
      <c r="G398" s="87"/>
      <c r="H398" s="87"/>
      <c r="I398" s="87"/>
      <c r="J398" s="87"/>
      <c r="K398" s="87"/>
      <c r="L398" s="87"/>
      <c r="M398" s="88"/>
      <c r="N398" s="88"/>
      <c r="O398" s="88"/>
      <c r="P398" s="87" t="s">
        <v>51</v>
      </c>
      <c r="Q398" s="89"/>
      <c r="R398" s="89"/>
      <c r="S398" s="90"/>
      <c r="T398" s="87"/>
      <c r="U398" s="87"/>
      <c r="V398" s="87"/>
      <c r="W398" s="87"/>
      <c r="X398" s="87"/>
      <c r="Y398" s="87"/>
      <c r="Z398" s="87"/>
      <c r="AA398" s="87"/>
      <c r="AB398" s="87"/>
      <c r="AC398" s="87"/>
      <c r="AD398" s="87"/>
      <c r="AE398" s="87"/>
      <c r="AF398" s="87"/>
      <c r="AG398" s="87"/>
      <c r="AH398" s="87"/>
      <c r="AI398" s="87"/>
      <c r="AJ398" s="87"/>
      <c r="AK398" s="87"/>
      <c r="AL398" s="87"/>
      <c r="AM398" s="87"/>
      <c r="AN398" s="87"/>
      <c r="AO398" s="87"/>
      <c r="AP398" s="87"/>
      <c r="AQ398" s="87"/>
      <c r="AR398" s="87"/>
      <c r="AS398" s="87"/>
      <c r="AT398" s="87"/>
      <c r="AU398" s="87"/>
      <c r="AV398" s="87"/>
      <c r="AW398" s="87"/>
      <c r="AX398" s="87"/>
      <c r="AY398" s="87"/>
      <c r="AZ398" s="87"/>
      <c r="BA398" s="87"/>
      <c r="BB398" s="87"/>
      <c r="BC398" s="87"/>
      <c r="BD398" s="87"/>
      <c r="BE398" s="87"/>
      <c r="BF398" s="87"/>
      <c r="BG398" s="87"/>
      <c r="BH398" s="87"/>
      <c r="BI398" s="87"/>
      <c r="BJ398" s="87"/>
      <c r="BK398" s="87"/>
      <c r="BL398" s="87"/>
      <c r="BM398" s="87"/>
      <c r="BN398" s="87"/>
      <c r="BO398" s="87"/>
      <c r="BP398" s="87"/>
      <c r="BQ398" s="87"/>
      <c r="BR398" s="87"/>
      <c r="BS398" s="87"/>
      <c r="BT398" s="87"/>
      <c r="BU398" s="87"/>
      <c r="BV398" s="87"/>
      <c r="BW398" s="87"/>
      <c r="BX398" s="87"/>
      <c r="BY398" s="87"/>
      <c r="BZ398" s="87"/>
      <c r="CA398" s="87"/>
      <c r="CB398" s="87"/>
      <c r="CC398" s="87"/>
      <c r="CD398" s="87"/>
      <c r="CE398" s="87"/>
      <c r="CF398" s="87"/>
      <c r="CG398" s="87"/>
      <c r="CH398" s="87"/>
      <c r="CI398" s="87"/>
      <c r="CJ398" s="87"/>
      <c r="CK398" s="87"/>
      <c r="CL398" s="87"/>
      <c r="CM398" s="87"/>
      <c r="CN398" s="87"/>
      <c r="CO398" s="87"/>
      <c r="CP398" s="87"/>
      <c r="CQ398" s="87"/>
      <c r="CR398" s="87"/>
      <c r="CS398" s="87"/>
      <c r="CT398" s="87"/>
      <c r="CU398" s="87"/>
      <c r="CV398" s="87"/>
      <c r="CW398" s="87"/>
      <c r="CX398" s="87"/>
      <c r="CY398" s="87"/>
      <c r="CZ398" s="87"/>
      <c r="DA398" s="87"/>
      <c r="DB398" s="87"/>
      <c r="DC398" s="87"/>
      <c r="DD398" s="87"/>
      <c r="DE398" s="87"/>
      <c r="DF398" s="87"/>
      <c r="DG398" s="87"/>
      <c r="DH398" s="87"/>
      <c r="DI398" s="87"/>
      <c r="DJ398" s="87"/>
      <c r="DK398" s="87">
        <v>1</v>
      </c>
      <c r="DL398" s="87">
        <f t="shared" si="513"/>
        <v>0</v>
      </c>
      <c r="DM398" s="91"/>
      <c r="DN398" s="91">
        <f t="shared" ref="DN398:DN399" si="770">DL398/DK398</f>
        <v>0</v>
      </c>
      <c r="DO398" s="91"/>
      <c r="DP398" s="91">
        <f t="shared" ref="DP398:DP399" si="771">AVERAGE(DN$398:DN$399)</f>
        <v>0</v>
      </c>
      <c r="DQ398" s="91"/>
      <c r="DR398" s="91">
        <f t="shared" ref="DR398:DR399" si="772">AVERAGE(DN$396:DN$435)</f>
        <v>0</v>
      </c>
      <c r="DS398" s="91"/>
      <c r="DT398" s="91">
        <f t="shared" ref="DT398:DT399" si="773">AVERAGE(DN$3:DN$435)</f>
        <v>2.336448598130841E-2</v>
      </c>
    </row>
    <row r="399" spans="1:124" ht="15.75" hidden="1" customHeight="1" x14ac:dyDescent="0.25">
      <c r="A399" s="87" t="s">
        <v>47</v>
      </c>
      <c r="B399" s="87" t="s">
        <v>214</v>
      </c>
      <c r="C399" s="87" t="s">
        <v>215</v>
      </c>
      <c r="D399" s="87"/>
      <c r="E399" s="87"/>
      <c r="F399" s="87"/>
      <c r="G399" s="87"/>
      <c r="H399" s="87"/>
      <c r="I399" s="87"/>
      <c r="J399" s="87"/>
      <c r="K399" s="87"/>
      <c r="L399" s="87"/>
      <c r="M399" s="88"/>
      <c r="N399" s="88"/>
      <c r="O399" s="88"/>
      <c r="P399" s="87" t="s">
        <v>51</v>
      </c>
      <c r="Q399" s="89"/>
      <c r="R399" s="89"/>
      <c r="S399" s="90"/>
      <c r="T399" s="87"/>
      <c r="U399" s="87"/>
      <c r="V399" s="87"/>
      <c r="W399" s="87"/>
      <c r="X399" s="87"/>
      <c r="Y399" s="87"/>
      <c r="Z399" s="87"/>
      <c r="AA399" s="87"/>
      <c r="AB399" s="87"/>
      <c r="AC399" s="87"/>
      <c r="AD399" s="87"/>
      <c r="AE399" s="87"/>
      <c r="AF399" s="87"/>
      <c r="AG399" s="87"/>
      <c r="AH399" s="87"/>
      <c r="AI399" s="87"/>
      <c r="AJ399" s="87"/>
      <c r="AK399" s="87"/>
      <c r="AL399" s="87"/>
      <c r="AM399" s="87"/>
      <c r="AN399" s="87"/>
      <c r="AO399" s="87"/>
      <c r="AP399" s="87"/>
      <c r="AQ399" s="87"/>
      <c r="AR399" s="87"/>
      <c r="AS399" s="87"/>
      <c r="AT399" s="87"/>
      <c r="AU399" s="87"/>
      <c r="AV399" s="87"/>
      <c r="AW399" s="87"/>
      <c r="AX399" s="87"/>
      <c r="AY399" s="87"/>
      <c r="AZ399" s="87"/>
      <c r="BA399" s="87"/>
      <c r="BB399" s="87"/>
      <c r="BC399" s="87"/>
      <c r="BD399" s="87"/>
      <c r="BE399" s="87"/>
      <c r="BF399" s="87"/>
      <c r="BG399" s="87"/>
      <c r="BH399" s="87"/>
      <c r="BI399" s="87"/>
      <c r="BJ399" s="87"/>
      <c r="BK399" s="87"/>
      <c r="BL399" s="87"/>
      <c r="BM399" s="87"/>
      <c r="BN399" s="87"/>
      <c r="BO399" s="87"/>
      <c r="BP399" s="87"/>
      <c r="BQ399" s="87"/>
      <c r="BR399" s="87"/>
      <c r="BS399" s="87"/>
      <c r="BT399" s="87"/>
      <c r="BU399" s="87"/>
      <c r="BV399" s="87"/>
      <c r="BW399" s="87"/>
      <c r="BX399" s="87"/>
      <c r="BY399" s="87"/>
      <c r="BZ399" s="87"/>
      <c r="CA399" s="87"/>
      <c r="CB399" s="87"/>
      <c r="CC399" s="87"/>
      <c r="CD399" s="87"/>
      <c r="CE399" s="87"/>
      <c r="CF399" s="87"/>
      <c r="CG399" s="87"/>
      <c r="CH399" s="87"/>
      <c r="CI399" s="87"/>
      <c r="CJ399" s="87"/>
      <c r="CK399" s="87"/>
      <c r="CL399" s="87"/>
      <c r="CM399" s="87"/>
      <c r="CN399" s="87"/>
      <c r="CO399" s="87"/>
      <c r="CP399" s="87"/>
      <c r="CQ399" s="87"/>
      <c r="CR399" s="87"/>
      <c r="CS399" s="87"/>
      <c r="CT399" s="87"/>
      <c r="CU399" s="87"/>
      <c r="CV399" s="87"/>
      <c r="CW399" s="87"/>
      <c r="CX399" s="87"/>
      <c r="CY399" s="87"/>
      <c r="CZ399" s="87"/>
      <c r="DA399" s="87"/>
      <c r="DB399" s="87"/>
      <c r="DC399" s="87"/>
      <c r="DD399" s="87"/>
      <c r="DE399" s="87"/>
      <c r="DF399" s="87"/>
      <c r="DG399" s="87"/>
      <c r="DH399" s="87"/>
      <c r="DI399" s="87"/>
      <c r="DJ399" s="87"/>
      <c r="DK399" s="87">
        <v>1</v>
      </c>
      <c r="DL399" s="87">
        <f t="shared" si="513"/>
        <v>0</v>
      </c>
      <c r="DM399" s="91"/>
      <c r="DN399" s="91">
        <f t="shared" si="770"/>
        <v>0</v>
      </c>
      <c r="DO399" s="91"/>
      <c r="DP399" s="91">
        <f t="shared" si="771"/>
        <v>0</v>
      </c>
      <c r="DQ399" s="91"/>
      <c r="DR399" s="91">
        <f t="shared" si="772"/>
        <v>0</v>
      </c>
      <c r="DS399" s="91"/>
      <c r="DT399" s="91">
        <f t="shared" si="773"/>
        <v>2.336448598130841E-2</v>
      </c>
    </row>
    <row r="400" spans="1:124" ht="15.75" hidden="1" customHeight="1" x14ac:dyDescent="0.25">
      <c r="A400" s="87" t="s">
        <v>47</v>
      </c>
      <c r="B400" s="87" t="s">
        <v>214</v>
      </c>
      <c r="C400" s="87" t="s">
        <v>216</v>
      </c>
      <c r="D400" s="87"/>
      <c r="E400" s="87"/>
      <c r="F400" s="87"/>
      <c r="G400" s="87"/>
      <c r="H400" s="87"/>
      <c r="I400" s="87"/>
      <c r="J400" s="87"/>
      <c r="K400" s="87"/>
      <c r="L400" s="87"/>
      <c r="M400" s="88"/>
      <c r="N400" s="88"/>
      <c r="O400" s="88"/>
      <c r="P400" s="87" t="s">
        <v>50</v>
      </c>
      <c r="Q400" s="89"/>
      <c r="R400" s="89"/>
      <c r="S400" s="90"/>
      <c r="T400" s="87"/>
      <c r="U400" s="87"/>
      <c r="V400" s="87"/>
      <c r="W400" s="87"/>
      <c r="X400" s="87"/>
      <c r="Y400" s="87"/>
      <c r="Z400" s="87"/>
      <c r="AA400" s="87"/>
      <c r="AB400" s="87"/>
      <c r="AC400" s="87"/>
      <c r="AD400" s="87"/>
      <c r="AE400" s="87"/>
      <c r="AF400" s="87"/>
      <c r="AG400" s="87"/>
      <c r="AH400" s="87"/>
      <c r="AI400" s="87"/>
      <c r="AJ400" s="87"/>
      <c r="AK400" s="87"/>
      <c r="AL400" s="87"/>
      <c r="AM400" s="87"/>
      <c r="AN400" s="87"/>
      <c r="AO400" s="87"/>
      <c r="AP400" s="87"/>
      <c r="AQ400" s="87"/>
      <c r="AR400" s="87"/>
      <c r="AS400" s="87"/>
      <c r="AT400" s="87"/>
      <c r="AU400" s="87"/>
      <c r="AV400" s="87"/>
      <c r="AW400" s="87"/>
      <c r="AX400" s="87"/>
      <c r="AY400" s="87"/>
      <c r="AZ400" s="87"/>
      <c r="BA400" s="87"/>
      <c r="BB400" s="87"/>
      <c r="BC400" s="87"/>
      <c r="BD400" s="87"/>
      <c r="BE400" s="87"/>
      <c r="BF400" s="87"/>
      <c r="BG400" s="87"/>
      <c r="BH400" s="87"/>
      <c r="BI400" s="87"/>
      <c r="BJ400" s="87"/>
      <c r="BK400" s="87"/>
      <c r="BL400" s="87"/>
      <c r="BM400" s="87"/>
      <c r="BN400" s="87"/>
      <c r="BO400" s="87"/>
      <c r="BP400" s="87"/>
      <c r="BQ400" s="87"/>
      <c r="BR400" s="87"/>
      <c r="BS400" s="87"/>
      <c r="BT400" s="87"/>
      <c r="BU400" s="87"/>
      <c r="BV400" s="87"/>
      <c r="BW400" s="87"/>
      <c r="BX400" s="87"/>
      <c r="BY400" s="87"/>
      <c r="BZ400" s="87"/>
      <c r="CA400" s="87"/>
      <c r="CB400" s="87"/>
      <c r="CC400" s="87"/>
      <c r="CD400" s="87"/>
      <c r="CE400" s="87"/>
      <c r="CF400" s="87"/>
      <c r="CG400" s="87"/>
      <c r="CH400" s="87"/>
      <c r="CI400" s="87"/>
      <c r="CJ400" s="87"/>
      <c r="CK400" s="87"/>
      <c r="CL400" s="87"/>
      <c r="CM400" s="87"/>
      <c r="CN400" s="87"/>
      <c r="CO400" s="87"/>
      <c r="CP400" s="87"/>
      <c r="CQ400" s="87"/>
      <c r="CR400" s="87"/>
      <c r="CS400" s="87"/>
      <c r="CT400" s="87"/>
      <c r="CU400" s="87"/>
      <c r="CV400" s="87"/>
      <c r="CW400" s="87"/>
      <c r="CX400" s="87"/>
      <c r="CY400" s="87"/>
      <c r="CZ400" s="87"/>
      <c r="DA400" s="87"/>
      <c r="DB400" s="87"/>
      <c r="DC400" s="87"/>
      <c r="DD400" s="87"/>
      <c r="DE400" s="87"/>
      <c r="DF400" s="87"/>
      <c r="DG400" s="87"/>
      <c r="DH400" s="87"/>
      <c r="DI400" s="87"/>
      <c r="DJ400" s="87"/>
      <c r="DK400" s="87">
        <v>1</v>
      </c>
      <c r="DL400" s="87">
        <f t="shared" si="513"/>
        <v>0</v>
      </c>
      <c r="DM400" s="91">
        <f t="shared" ref="DM400:DM401" si="774">DL400/DK400</f>
        <v>0</v>
      </c>
      <c r="DN400" s="91"/>
      <c r="DO400" s="91">
        <f t="shared" ref="DO400:DO401" si="775">AVERAGE(DM$400:DM$401)</f>
        <v>0</v>
      </c>
      <c r="DP400" s="91"/>
      <c r="DQ400" s="91">
        <f t="shared" ref="DQ400:DQ401" si="776">AVERAGE(DM$396:DM$435)</f>
        <v>0</v>
      </c>
      <c r="DR400" s="91"/>
      <c r="DS400" s="91">
        <f t="shared" ref="DS400:DS401" si="777">AVERAGE(DM$3:DM$435)</f>
        <v>4.5662100456621002E-2</v>
      </c>
      <c r="DT400" s="91"/>
    </row>
    <row r="401" spans="1:124" ht="15.75" hidden="1" customHeight="1" x14ac:dyDescent="0.25">
      <c r="A401" s="87" t="s">
        <v>47</v>
      </c>
      <c r="B401" s="87" t="s">
        <v>214</v>
      </c>
      <c r="C401" s="87" t="s">
        <v>216</v>
      </c>
      <c r="D401" s="87"/>
      <c r="E401" s="87"/>
      <c r="F401" s="87"/>
      <c r="G401" s="87"/>
      <c r="H401" s="87"/>
      <c r="I401" s="87"/>
      <c r="J401" s="87"/>
      <c r="K401" s="87"/>
      <c r="L401" s="87"/>
      <c r="M401" s="88"/>
      <c r="N401" s="88"/>
      <c r="O401" s="88"/>
      <c r="P401" s="87" t="s">
        <v>50</v>
      </c>
      <c r="Q401" s="89"/>
      <c r="R401" s="89"/>
      <c r="S401" s="90"/>
      <c r="T401" s="87"/>
      <c r="U401" s="87"/>
      <c r="V401" s="87"/>
      <c r="W401" s="87"/>
      <c r="X401" s="87"/>
      <c r="Y401" s="87"/>
      <c r="Z401" s="87"/>
      <c r="AA401" s="87"/>
      <c r="AB401" s="87"/>
      <c r="AC401" s="87"/>
      <c r="AD401" s="87"/>
      <c r="AE401" s="87"/>
      <c r="AF401" s="87"/>
      <c r="AG401" s="87"/>
      <c r="AH401" s="87"/>
      <c r="AI401" s="87"/>
      <c r="AJ401" s="87"/>
      <c r="AK401" s="87"/>
      <c r="AL401" s="87"/>
      <c r="AM401" s="87"/>
      <c r="AN401" s="87"/>
      <c r="AO401" s="87"/>
      <c r="AP401" s="87"/>
      <c r="AQ401" s="87"/>
      <c r="AR401" s="87"/>
      <c r="AS401" s="87"/>
      <c r="AT401" s="87"/>
      <c r="AU401" s="87"/>
      <c r="AV401" s="87"/>
      <c r="AW401" s="87"/>
      <c r="AX401" s="87"/>
      <c r="AY401" s="87"/>
      <c r="AZ401" s="87"/>
      <c r="BA401" s="87"/>
      <c r="BB401" s="87"/>
      <c r="BC401" s="87"/>
      <c r="BD401" s="87"/>
      <c r="BE401" s="87"/>
      <c r="BF401" s="87"/>
      <c r="BG401" s="87"/>
      <c r="BH401" s="87"/>
      <c r="BI401" s="87"/>
      <c r="BJ401" s="87"/>
      <c r="BK401" s="87"/>
      <c r="BL401" s="87"/>
      <c r="BM401" s="87"/>
      <c r="BN401" s="87"/>
      <c r="BO401" s="87"/>
      <c r="BP401" s="87"/>
      <c r="BQ401" s="87"/>
      <c r="BR401" s="87"/>
      <c r="BS401" s="87"/>
      <c r="BT401" s="87"/>
      <c r="BU401" s="87"/>
      <c r="BV401" s="87"/>
      <c r="BW401" s="87"/>
      <c r="BX401" s="87"/>
      <c r="BY401" s="87"/>
      <c r="BZ401" s="87"/>
      <c r="CA401" s="87"/>
      <c r="CB401" s="87"/>
      <c r="CC401" s="87"/>
      <c r="CD401" s="87"/>
      <c r="CE401" s="87"/>
      <c r="CF401" s="87"/>
      <c r="CG401" s="87"/>
      <c r="CH401" s="87"/>
      <c r="CI401" s="87"/>
      <c r="CJ401" s="87"/>
      <c r="CK401" s="87"/>
      <c r="CL401" s="87"/>
      <c r="CM401" s="87"/>
      <c r="CN401" s="87"/>
      <c r="CO401" s="87"/>
      <c r="CP401" s="87"/>
      <c r="CQ401" s="87"/>
      <c r="CR401" s="87"/>
      <c r="CS401" s="87"/>
      <c r="CT401" s="87"/>
      <c r="CU401" s="87"/>
      <c r="CV401" s="87"/>
      <c r="CW401" s="87"/>
      <c r="CX401" s="87"/>
      <c r="CY401" s="87"/>
      <c r="CZ401" s="87"/>
      <c r="DA401" s="87"/>
      <c r="DB401" s="87"/>
      <c r="DC401" s="87"/>
      <c r="DD401" s="87"/>
      <c r="DE401" s="87"/>
      <c r="DF401" s="87"/>
      <c r="DG401" s="87"/>
      <c r="DH401" s="87"/>
      <c r="DI401" s="87"/>
      <c r="DJ401" s="87"/>
      <c r="DK401" s="87">
        <v>1</v>
      </c>
      <c r="DL401" s="87">
        <f t="shared" si="513"/>
        <v>0</v>
      </c>
      <c r="DM401" s="91">
        <f t="shared" si="774"/>
        <v>0</v>
      </c>
      <c r="DN401" s="91"/>
      <c r="DO401" s="91">
        <f t="shared" si="775"/>
        <v>0</v>
      </c>
      <c r="DP401" s="91"/>
      <c r="DQ401" s="91">
        <f t="shared" si="776"/>
        <v>0</v>
      </c>
      <c r="DR401" s="91"/>
      <c r="DS401" s="91">
        <f t="shared" si="777"/>
        <v>4.5662100456621002E-2</v>
      </c>
      <c r="DT401" s="91"/>
    </row>
    <row r="402" spans="1:124" ht="15.75" hidden="1" customHeight="1" x14ac:dyDescent="0.25">
      <c r="A402" s="87" t="s">
        <v>47</v>
      </c>
      <c r="B402" s="87" t="s">
        <v>214</v>
      </c>
      <c r="C402" s="87" t="s">
        <v>216</v>
      </c>
      <c r="D402" s="87"/>
      <c r="E402" s="87"/>
      <c r="F402" s="87"/>
      <c r="G402" s="87"/>
      <c r="H402" s="87"/>
      <c r="I402" s="87"/>
      <c r="J402" s="87"/>
      <c r="K402" s="87"/>
      <c r="L402" s="87"/>
      <c r="M402" s="88"/>
      <c r="N402" s="88"/>
      <c r="O402" s="88"/>
      <c r="P402" s="87" t="s">
        <v>51</v>
      </c>
      <c r="Q402" s="89"/>
      <c r="R402" s="89"/>
      <c r="S402" s="90"/>
      <c r="T402" s="87"/>
      <c r="U402" s="87"/>
      <c r="V402" s="87"/>
      <c r="W402" s="87"/>
      <c r="X402" s="87"/>
      <c r="Y402" s="87"/>
      <c r="Z402" s="87"/>
      <c r="AA402" s="87"/>
      <c r="AB402" s="87"/>
      <c r="AC402" s="87"/>
      <c r="AD402" s="87"/>
      <c r="AE402" s="87"/>
      <c r="AF402" s="87"/>
      <c r="AG402" s="87"/>
      <c r="AH402" s="87"/>
      <c r="AI402" s="87"/>
      <c r="AJ402" s="87"/>
      <c r="AK402" s="87"/>
      <c r="AL402" s="87"/>
      <c r="AM402" s="87"/>
      <c r="AN402" s="87"/>
      <c r="AO402" s="87"/>
      <c r="AP402" s="87"/>
      <c r="AQ402" s="87"/>
      <c r="AR402" s="87"/>
      <c r="AS402" s="87"/>
      <c r="AT402" s="87"/>
      <c r="AU402" s="87"/>
      <c r="AV402" s="87"/>
      <c r="AW402" s="87"/>
      <c r="AX402" s="87"/>
      <c r="AY402" s="87"/>
      <c r="AZ402" s="87"/>
      <c r="BA402" s="87"/>
      <c r="BB402" s="87"/>
      <c r="BC402" s="87"/>
      <c r="BD402" s="87"/>
      <c r="BE402" s="87"/>
      <c r="BF402" s="87"/>
      <c r="BG402" s="87"/>
      <c r="BH402" s="87"/>
      <c r="BI402" s="87"/>
      <c r="BJ402" s="87"/>
      <c r="BK402" s="87"/>
      <c r="BL402" s="87"/>
      <c r="BM402" s="87"/>
      <c r="BN402" s="87"/>
      <c r="BO402" s="87"/>
      <c r="BP402" s="87"/>
      <c r="BQ402" s="87"/>
      <c r="BR402" s="87"/>
      <c r="BS402" s="87"/>
      <c r="BT402" s="87"/>
      <c r="BU402" s="87"/>
      <c r="BV402" s="87"/>
      <c r="BW402" s="87"/>
      <c r="BX402" s="87"/>
      <c r="BY402" s="87"/>
      <c r="BZ402" s="87"/>
      <c r="CA402" s="87"/>
      <c r="CB402" s="87"/>
      <c r="CC402" s="87"/>
      <c r="CD402" s="87"/>
      <c r="CE402" s="87"/>
      <c r="CF402" s="87"/>
      <c r="CG402" s="87"/>
      <c r="CH402" s="87"/>
      <c r="CI402" s="87"/>
      <c r="CJ402" s="87"/>
      <c r="CK402" s="87"/>
      <c r="CL402" s="87"/>
      <c r="CM402" s="87"/>
      <c r="CN402" s="87"/>
      <c r="CO402" s="87"/>
      <c r="CP402" s="87"/>
      <c r="CQ402" s="87"/>
      <c r="CR402" s="87"/>
      <c r="CS402" s="87"/>
      <c r="CT402" s="87"/>
      <c r="CU402" s="87"/>
      <c r="CV402" s="87"/>
      <c r="CW402" s="87"/>
      <c r="CX402" s="87"/>
      <c r="CY402" s="87"/>
      <c r="CZ402" s="87"/>
      <c r="DA402" s="87"/>
      <c r="DB402" s="87"/>
      <c r="DC402" s="87"/>
      <c r="DD402" s="87"/>
      <c r="DE402" s="87"/>
      <c r="DF402" s="87"/>
      <c r="DG402" s="87"/>
      <c r="DH402" s="87"/>
      <c r="DI402" s="87"/>
      <c r="DJ402" s="87"/>
      <c r="DK402" s="87">
        <v>1</v>
      </c>
      <c r="DL402" s="87">
        <f t="shared" si="513"/>
        <v>0</v>
      </c>
      <c r="DM402" s="91"/>
      <c r="DN402" s="91">
        <f t="shared" ref="DN402:DN403" si="778">DL402/DK402</f>
        <v>0</v>
      </c>
      <c r="DO402" s="91"/>
      <c r="DP402" s="91">
        <f t="shared" ref="DP402:DP403" si="779">AVERAGE(DN$402:DN$403)</f>
        <v>0</v>
      </c>
      <c r="DQ402" s="91"/>
      <c r="DR402" s="91">
        <f t="shared" ref="DR402:DR403" si="780">AVERAGE(DN$396:DN$435)</f>
        <v>0</v>
      </c>
      <c r="DS402" s="91"/>
      <c r="DT402" s="91">
        <f t="shared" ref="DT402:DT403" si="781">AVERAGE(DN$3:DN$435)</f>
        <v>2.336448598130841E-2</v>
      </c>
    </row>
    <row r="403" spans="1:124" ht="15.75" hidden="1" customHeight="1" x14ac:dyDescent="0.25">
      <c r="A403" s="87" t="s">
        <v>47</v>
      </c>
      <c r="B403" s="87" t="s">
        <v>214</v>
      </c>
      <c r="C403" s="87" t="s">
        <v>216</v>
      </c>
      <c r="D403" s="87"/>
      <c r="E403" s="87"/>
      <c r="F403" s="87"/>
      <c r="G403" s="87"/>
      <c r="H403" s="87"/>
      <c r="I403" s="87"/>
      <c r="J403" s="87"/>
      <c r="K403" s="87"/>
      <c r="L403" s="87"/>
      <c r="M403" s="88"/>
      <c r="N403" s="88"/>
      <c r="O403" s="88"/>
      <c r="P403" s="87" t="s">
        <v>51</v>
      </c>
      <c r="Q403" s="89"/>
      <c r="R403" s="89"/>
      <c r="S403" s="90"/>
      <c r="T403" s="87"/>
      <c r="U403" s="87"/>
      <c r="V403" s="87"/>
      <c r="W403" s="87"/>
      <c r="X403" s="87"/>
      <c r="Y403" s="87"/>
      <c r="Z403" s="87"/>
      <c r="AA403" s="87"/>
      <c r="AB403" s="87"/>
      <c r="AC403" s="87"/>
      <c r="AD403" s="87"/>
      <c r="AE403" s="87"/>
      <c r="AF403" s="87"/>
      <c r="AG403" s="87"/>
      <c r="AH403" s="87"/>
      <c r="AI403" s="87"/>
      <c r="AJ403" s="87"/>
      <c r="AK403" s="87"/>
      <c r="AL403" s="87"/>
      <c r="AM403" s="87"/>
      <c r="AN403" s="87"/>
      <c r="AO403" s="87"/>
      <c r="AP403" s="87"/>
      <c r="AQ403" s="87"/>
      <c r="AR403" s="87"/>
      <c r="AS403" s="87"/>
      <c r="AT403" s="87"/>
      <c r="AU403" s="87"/>
      <c r="AV403" s="87"/>
      <c r="AW403" s="87"/>
      <c r="AX403" s="87"/>
      <c r="AY403" s="87"/>
      <c r="AZ403" s="87"/>
      <c r="BA403" s="87"/>
      <c r="BB403" s="87"/>
      <c r="BC403" s="87"/>
      <c r="BD403" s="87"/>
      <c r="BE403" s="87"/>
      <c r="BF403" s="87"/>
      <c r="BG403" s="87"/>
      <c r="BH403" s="87"/>
      <c r="BI403" s="87"/>
      <c r="BJ403" s="87"/>
      <c r="BK403" s="87"/>
      <c r="BL403" s="87"/>
      <c r="BM403" s="87"/>
      <c r="BN403" s="87"/>
      <c r="BO403" s="87"/>
      <c r="BP403" s="87"/>
      <c r="BQ403" s="87"/>
      <c r="BR403" s="87"/>
      <c r="BS403" s="87"/>
      <c r="BT403" s="87"/>
      <c r="BU403" s="87"/>
      <c r="BV403" s="87"/>
      <c r="BW403" s="87"/>
      <c r="BX403" s="87"/>
      <c r="BY403" s="87"/>
      <c r="BZ403" s="87"/>
      <c r="CA403" s="87"/>
      <c r="CB403" s="87"/>
      <c r="CC403" s="87"/>
      <c r="CD403" s="87"/>
      <c r="CE403" s="87"/>
      <c r="CF403" s="87"/>
      <c r="CG403" s="87"/>
      <c r="CH403" s="87"/>
      <c r="CI403" s="87"/>
      <c r="CJ403" s="87"/>
      <c r="CK403" s="87"/>
      <c r="CL403" s="87"/>
      <c r="CM403" s="87"/>
      <c r="CN403" s="87"/>
      <c r="CO403" s="87"/>
      <c r="CP403" s="87"/>
      <c r="CQ403" s="87"/>
      <c r="CR403" s="87"/>
      <c r="CS403" s="87"/>
      <c r="CT403" s="87"/>
      <c r="CU403" s="87"/>
      <c r="CV403" s="87"/>
      <c r="CW403" s="87"/>
      <c r="CX403" s="87"/>
      <c r="CY403" s="87"/>
      <c r="CZ403" s="87"/>
      <c r="DA403" s="87"/>
      <c r="DB403" s="87"/>
      <c r="DC403" s="87"/>
      <c r="DD403" s="87"/>
      <c r="DE403" s="87"/>
      <c r="DF403" s="87"/>
      <c r="DG403" s="87"/>
      <c r="DH403" s="87"/>
      <c r="DI403" s="87"/>
      <c r="DJ403" s="87"/>
      <c r="DK403" s="87">
        <v>1</v>
      </c>
      <c r="DL403" s="87">
        <f t="shared" si="513"/>
        <v>0</v>
      </c>
      <c r="DM403" s="91"/>
      <c r="DN403" s="91">
        <f t="shared" si="778"/>
        <v>0</v>
      </c>
      <c r="DO403" s="91"/>
      <c r="DP403" s="91">
        <f t="shared" si="779"/>
        <v>0</v>
      </c>
      <c r="DQ403" s="91"/>
      <c r="DR403" s="91">
        <f t="shared" si="780"/>
        <v>0</v>
      </c>
      <c r="DS403" s="91"/>
      <c r="DT403" s="91">
        <f t="shared" si="781"/>
        <v>2.336448598130841E-2</v>
      </c>
    </row>
    <row r="404" spans="1:124" ht="15.75" hidden="1" customHeight="1" x14ac:dyDescent="0.25">
      <c r="A404" s="87" t="s">
        <v>47</v>
      </c>
      <c r="B404" s="87" t="s">
        <v>214</v>
      </c>
      <c r="C404" s="87" t="s">
        <v>217</v>
      </c>
      <c r="D404" s="87"/>
      <c r="E404" s="87"/>
      <c r="F404" s="87"/>
      <c r="G404" s="87"/>
      <c r="H404" s="87"/>
      <c r="I404" s="87"/>
      <c r="J404" s="87"/>
      <c r="K404" s="87"/>
      <c r="L404" s="87"/>
      <c r="M404" s="88"/>
      <c r="N404" s="88"/>
      <c r="O404" s="88"/>
      <c r="P404" s="87" t="s">
        <v>50</v>
      </c>
      <c r="Q404" s="89"/>
      <c r="R404" s="89"/>
      <c r="S404" s="90"/>
      <c r="T404" s="87"/>
      <c r="U404" s="87"/>
      <c r="V404" s="87"/>
      <c r="W404" s="87"/>
      <c r="X404" s="87"/>
      <c r="Y404" s="87"/>
      <c r="Z404" s="87"/>
      <c r="AA404" s="87"/>
      <c r="AB404" s="87"/>
      <c r="AC404" s="87"/>
      <c r="AD404" s="87"/>
      <c r="AE404" s="87"/>
      <c r="AF404" s="87"/>
      <c r="AG404" s="87"/>
      <c r="AH404" s="87"/>
      <c r="AI404" s="87"/>
      <c r="AJ404" s="87"/>
      <c r="AK404" s="87"/>
      <c r="AL404" s="87"/>
      <c r="AM404" s="87"/>
      <c r="AN404" s="87"/>
      <c r="AO404" s="87"/>
      <c r="AP404" s="87"/>
      <c r="AQ404" s="87"/>
      <c r="AR404" s="87"/>
      <c r="AS404" s="87"/>
      <c r="AT404" s="87"/>
      <c r="AU404" s="87"/>
      <c r="AV404" s="87"/>
      <c r="AW404" s="87"/>
      <c r="AX404" s="87"/>
      <c r="AY404" s="87"/>
      <c r="AZ404" s="87"/>
      <c r="BA404" s="87"/>
      <c r="BB404" s="87"/>
      <c r="BC404" s="87"/>
      <c r="BD404" s="87"/>
      <c r="BE404" s="87"/>
      <c r="BF404" s="87"/>
      <c r="BG404" s="87"/>
      <c r="BH404" s="87"/>
      <c r="BI404" s="87"/>
      <c r="BJ404" s="87"/>
      <c r="BK404" s="87"/>
      <c r="BL404" s="87"/>
      <c r="BM404" s="87"/>
      <c r="BN404" s="87"/>
      <c r="BO404" s="87"/>
      <c r="BP404" s="87"/>
      <c r="BQ404" s="87"/>
      <c r="BR404" s="87"/>
      <c r="BS404" s="87"/>
      <c r="BT404" s="87"/>
      <c r="BU404" s="87"/>
      <c r="BV404" s="87"/>
      <c r="BW404" s="87"/>
      <c r="BX404" s="87"/>
      <c r="BY404" s="87"/>
      <c r="BZ404" s="87"/>
      <c r="CA404" s="87"/>
      <c r="CB404" s="87"/>
      <c r="CC404" s="87"/>
      <c r="CD404" s="87"/>
      <c r="CE404" s="87"/>
      <c r="CF404" s="87"/>
      <c r="CG404" s="87"/>
      <c r="CH404" s="87"/>
      <c r="CI404" s="87"/>
      <c r="CJ404" s="87"/>
      <c r="CK404" s="87"/>
      <c r="CL404" s="87"/>
      <c r="CM404" s="87"/>
      <c r="CN404" s="87"/>
      <c r="CO404" s="87"/>
      <c r="CP404" s="87"/>
      <c r="CQ404" s="87"/>
      <c r="CR404" s="87"/>
      <c r="CS404" s="87"/>
      <c r="CT404" s="87"/>
      <c r="CU404" s="87"/>
      <c r="CV404" s="87"/>
      <c r="CW404" s="87"/>
      <c r="CX404" s="87"/>
      <c r="CY404" s="87"/>
      <c r="CZ404" s="87"/>
      <c r="DA404" s="87"/>
      <c r="DB404" s="87"/>
      <c r="DC404" s="87"/>
      <c r="DD404" s="87"/>
      <c r="DE404" s="87"/>
      <c r="DF404" s="87"/>
      <c r="DG404" s="87"/>
      <c r="DH404" s="87"/>
      <c r="DI404" s="87"/>
      <c r="DJ404" s="87"/>
      <c r="DK404" s="87">
        <v>1</v>
      </c>
      <c r="DL404" s="87">
        <f t="shared" si="513"/>
        <v>0</v>
      </c>
      <c r="DM404" s="91">
        <f t="shared" ref="DM404:DM405" si="782">DL404/DK404</f>
        <v>0</v>
      </c>
      <c r="DN404" s="91"/>
      <c r="DO404" s="91">
        <f t="shared" ref="DO404:DO405" si="783">AVERAGE(DM$404:DM$405)</f>
        <v>0</v>
      </c>
      <c r="DP404" s="91"/>
      <c r="DQ404" s="91">
        <f t="shared" ref="DQ404:DQ405" si="784">AVERAGE(DM$396:DM$435)</f>
        <v>0</v>
      </c>
      <c r="DR404" s="91"/>
      <c r="DS404" s="91">
        <f t="shared" ref="DS404:DS405" si="785">AVERAGE(DM$3:DM$435)</f>
        <v>4.5662100456621002E-2</v>
      </c>
      <c r="DT404" s="91"/>
    </row>
    <row r="405" spans="1:124" ht="15.75" hidden="1" customHeight="1" x14ac:dyDescent="0.25">
      <c r="A405" s="87" t="s">
        <v>47</v>
      </c>
      <c r="B405" s="87" t="s">
        <v>214</v>
      </c>
      <c r="C405" s="87" t="s">
        <v>217</v>
      </c>
      <c r="D405" s="87"/>
      <c r="E405" s="87"/>
      <c r="F405" s="87"/>
      <c r="G405" s="87"/>
      <c r="H405" s="87"/>
      <c r="I405" s="87"/>
      <c r="J405" s="87"/>
      <c r="K405" s="87"/>
      <c r="L405" s="87"/>
      <c r="M405" s="88"/>
      <c r="N405" s="88"/>
      <c r="O405" s="88"/>
      <c r="P405" s="87" t="s">
        <v>50</v>
      </c>
      <c r="Q405" s="89"/>
      <c r="R405" s="89"/>
      <c r="S405" s="90"/>
      <c r="T405" s="87"/>
      <c r="U405" s="87"/>
      <c r="V405" s="87"/>
      <c r="W405" s="87"/>
      <c r="X405" s="87"/>
      <c r="Y405" s="87"/>
      <c r="Z405" s="87"/>
      <c r="AA405" s="87"/>
      <c r="AB405" s="87"/>
      <c r="AC405" s="87"/>
      <c r="AD405" s="87"/>
      <c r="AE405" s="87"/>
      <c r="AF405" s="87"/>
      <c r="AG405" s="87"/>
      <c r="AH405" s="87"/>
      <c r="AI405" s="87"/>
      <c r="AJ405" s="87"/>
      <c r="AK405" s="87"/>
      <c r="AL405" s="87"/>
      <c r="AM405" s="87"/>
      <c r="AN405" s="87"/>
      <c r="AO405" s="87"/>
      <c r="AP405" s="87"/>
      <c r="AQ405" s="87"/>
      <c r="AR405" s="87"/>
      <c r="AS405" s="87"/>
      <c r="AT405" s="87"/>
      <c r="AU405" s="87"/>
      <c r="AV405" s="87"/>
      <c r="AW405" s="87"/>
      <c r="AX405" s="87"/>
      <c r="AY405" s="87"/>
      <c r="AZ405" s="87"/>
      <c r="BA405" s="87"/>
      <c r="BB405" s="87"/>
      <c r="BC405" s="87"/>
      <c r="BD405" s="87"/>
      <c r="BE405" s="87"/>
      <c r="BF405" s="87"/>
      <c r="BG405" s="87"/>
      <c r="BH405" s="87"/>
      <c r="BI405" s="87"/>
      <c r="BJ405" s="87"/>
      <c r="BK405" s="87"/>
      <c r="BL405" s="87"/>
      <c r="BM405" s="87"/>
      <c r="BN405" s="87"/>
      <c r="BO405" s="87"/>
      <c r="BP405" s="87"/>
      <c r="BQ405" s="87"/>
      <c r="BR405" s="87"/>
      <c r="BS405" s="87"/>
      <c r="BT405" s="87"/>
      <c r="BU405" s="87"/>
      <c r="BV405" s="87"/>
      <c r="BW405" s="87"/>
      <c r="BX405" s="87"/>
      <c r="BY405" s="87"/>
      <c r="BZ405" s="87"/>
      <c r="CA405" s="87"/>
      <c r="CB405" s="87"/>
      <c r="CC405" s="87"/>
      <c r="CD405" s="87"/>
      <c r="CE405" s="87"/>
      <c r="CF405" s="87"/>
      <c r="CG405" s="87"/>
      <c r="CH405" s="87"/>
      <c r="CI405" s="87"/>
      <c r="CJ405" s="87"/>
      <c r="CK405" s="87"/>
      <c r="CL405" s="87"/>
      <c r="CM405" s="87"/>
      <c r="CN405" s="87"/>
      <c r="CO405" s="87"/>
      <c r="CP405" s="87"/>
      <c r="CQ405" s="87"/>
      <c r="CR405" s="87"/>
      <c r="CS405" s="87"/>
      <c r="CT405" s="87"/>
      <c r="CU405" s="87"/>
      <c r="CV405" s="87"/>
      <c r="CW405" s="87"/>
      <c r="CX405" s="87"/>
      <c r="CY405" s="87"/>
      <c r="CZ405" s="87"/>
      <c r="DA405" s="87"/>
      <c r="DB405" s="87"/>
      <c r="DC405" s="87"/>
      <c r="DD405" s="87"/>
      <c r="DE405" s="87"/>
      <c r="DF405" s="87"/>
      <c r="DG405" s="87"/>
      <c r="DH405" s="87"/>
      <c r="DI405" s="87"/>
      <c r="DJ405" s="87"/>
      <c r="DK405" s="87">
        <v>1</v>
      </c>
      <c r="DL405" s="87">
        <f t="shared" si="513"/>
        <v>0</v>
      </c>
      <c r="DM405" s="91">
        <f t="shared" si="782"/>
        <v>0</v>
      </c>
      <c r="DN405" s="91"/>
      <c r="DO405" s="91">
        <f t="shared" si="783"/>
        <v>0</v>
      </c>
      <c r="DP405" s="91"/>
      <c r="DQ405" s="91">
        <f t="shared" si="784"/>
        <v>0</v>
      </c>
      <c r="DR405" s="91"/>
      <c r="DS405" s="91">
        <f t="shared" si="785"/>
        <v>4.5662100456621002E-2</v>
      </c>
      <c r="DT405" s="91"/>
    </row>
    <row r="406" spans="1:124" ht="15.75" hidden="1" customHeight="1" x14ac:dyDescent="0.25">
      <c r="A406" s="87" t="s">
        <v>47</v>
      </c>
      <c r="B406" s="87" t="s">
        <v>214</v>
      </c>
      <c r="C406" s="87" t="s">
        <v>217</v>
      </c>
      <c r="D406" s="87"/>
      <c r="E406" s="87"/>
      <c r="F406" s="87"/>
      <c r="G406" s="87"/>
      <c r="H406" s="87"/>
      <c r="I406" s="87"/>
      <c r="J406" s="87"/>
      <c r="K406" s="87"/>
      <c r="L406" s="87"/>
      <c r="M406" s="88"/>
      <c r="N406" s="88"/>
      <c r="O406" s="88"/>
      <c r="P406" s="87" t="s">
        <v>51</v>
      </c>
      <c r="Q406" s="89"/>
      <c r="R406" s="89"/>
      <c r="S406" s="90"/>
      <c r="T406" s="87"/>
      <c r="U406" s="87"/>
      <c r="V406" s="87"/>
      <c r="W406" s="87"/>
      <c r="X406" s="87"/>
      <c r="Y406" s="87"/>
      <c r="Z406" s="87"/>
      <c r="AA406" s="87"/>
      <c r="AB406" s="87"/>
      <c r="AC406" s="87"/>
      <c r="AD406" s="87"/>
      <c r="AE406" s="87"/>
      <c r="AF406" s="87"/>
      <c r="AG406" s="87"/>
      <c r="AH406" s="87"/>
      <c r="AI406" s="87"/>
      <c r="AJ406" s="87"/>
      <c r="AK406" s="87"/>
      <c r="AL406" s="87"/>
      <c r="AM406" s="87"/>
      <c r="AN406" s="87"/>
      <c r="AO406" s="87"/>
      <c r="AP406" s="87"/>
      <c r="AQ406" s="87"/>
      <c r="AR406" s="87"/>
      <c r="AS406" s="87"/>
      <c r="AT406" s="87"/>
      <c r="AU406" s="87"/>
      <c r="AV406" s="87"/>
      <c r="AW406" s="87"/>
      <c r="AX406" s="87"/>
      <c r="AY406" s="87"/>
      <c r="AZ406" s="87"/>
      <c r="BA406" s="87"/>
      <c r="BB406" s="87"/>
      <c r="BC406" s="87"/>
      <c r="BD406" s="87"/>
      <c r="BE406" s="87"/>
      <c r="BF406" s="87"/>
      <c r="BG406" s="87"/>
      <c r="BH406" s="87"/>
      <c r="BI406" s="87"/>
      <c r="BJ406" s="87"/>
      <c r="BK406" s="87"/>
      <c r="BL406" s="87"/>
      <c r="BM406" s="87"/>
      <c r="BN406" s="87"/>
      <c r="BO406" s="87"/>
      <c r="BP406" s="87"/>
      <c r="BQ406" s="87"/>
      <c r="BR406" s="87"/>
      <c r="BS406" s="87"/>
      <c r="BT406" s="87"/>
      <c r="BU406" s="87"/>
      <c r="BV406" s="87"/>
      <c r="BW406" s="87"/>
      <c r="BX406" s="87"/>
      <c r="BY406" s="87"/>
      <c r="BZ406" s="87"/>
      <c r="CA406" s="87"/>
      <c r="CB406" s="87"/>
      <c r="CC406" s="87"/>
      <c r="CD406" s="87"/>
      <c r="CE406" s="87"/>
      <c r="CF406" s="87"/>
      <c r="CG406" s="87"/>
      <c r="CH406" s="87"/>
      <c r="CI406" s="87"/>
      <c r="CJ406" s="87"/>
      <c r="CK406" s="87"/>
      <c r="CL406" s="87"/>
      <c r="CM406" s="87"/>
      <c r="CN406" s="87"/>
      <c r="CO406" s="87"/>
      <c r="CP406" s="87"/>
      <c r="CQ406" s="87"/>
      <c r="CR406" s="87"/>
      <c r="CS406" s="87"/>
      <c r="CT406" s="87"/>
      <c r="CU406" s="87"/>
      <c r="CV406" s="87"/>
      <c r="CW406" s="87"/>
      <c r="CX406" s="87"/>
      <c r="CY406" s="87"/>
      <c r="CZ406" s="87"/>
      <c r="DA406" s="87"/>
      <c r="DB406" s="87"/>
      <c r="DC406" s="87"/>
      <c r="DD406" s="87"/>
      <c r="DE406" s="87"/>
      <c r="DF406" s="87"/>
      <c r="DG406" s="87"/>
      <c r="DH406" s="87"/>
      <c r="DI406" s="87"/>
      <c r="DJ406" s="87"/>
      <c r="DK406" s="87">
        <v>1</v>
      </c>
      <c r="DL406" s="87">
        <f t="shared" si="513"/>
        <v>0</v>
      </c>
      <c r="DM406" s="91"/>
      <c r="DN406" s="91">
        <f t="shared" ref="DN406:DN407" si="786">DL406/DK406</f>
        <v>0</v>
      </c>
      <c r="DO406" s="91"/>
      <c r="DP406" s="91">
        <f t="shared" ref="DP406:DP407" si="787">AVERAGE(DN$406:DN$407)</f>
        <v>0</v>
      </c>
      <c r="DQ406" s="91"/>
      <c r="DR406" s="91">
        <f t="shared" ref="DR406:DR407" si="788">AVERAGE(DN$396:DN$435)</f>
        <v>0</v>
      </c>
      <c r="DS406" s="91"/>
      <c r="DT406" s="91">
        <f t="shared" ref="DT406:DT407" si="789">AVERAGE(DN$3:DN$435)</f>
        <v>2.336448598130841E-2</v>
      </c>
    </row>
    <row r="407" spans="1:124" ht="15.75" hidden="1" customHeight="1" x14ac:dyDescent="0.25">
      <c r="A407" s="87" t="s">
        <v>47</v>
      </c>
      <c r="B407" s="87" t="s">
        <v>214</v>
      </c>
      <c r="C407" s="87" t="s">
        <v>217</v>
      </c>
      <c r="D407" s="87"/>
      <c r="E407" s="87"/>
      <c r="F407" s="87"/>
      <c r="G407" s="87"/>
      <c r="H407" s="87"/>
      <c r="I407" s="87"/>
      <c r="J407" s="87"/>
      <c r="K407" s="87"/>
      <c r="L407" s="87"/>
      <c r="M407" s="88"/>
      <c r="N407" s="88"/>
      <c r="O407" s="88"/>
      <c r="P407" s="87" t="s">
        <v>51</v>
      </c>
      <c r="Q407" s="89"/>
      <c r="R407" s="89"/>
      <c r="S407" s="90"/>
      <c r="T407" s="87"/>
      <c r="U407" s="87"/>
      <c r="V407" s="87"/>
      <c r="W407" s="87"/>
      <c r="X407" s="87"/>
      <c r="Y407" s="87"/>
      <c r="Z407" s="87"/>
      <c r="AA407" s="87"/>
      <c r="AB407" s="87"/>
      <c r="AC407" s="87"/>
      <c r="AD407" s="87"/>
      <c r="AE407" s="87"/>
      <c r="AF407" s="87"/>
      <c r="AG407" s="87"/>
      <c r="AH407" s="87"/>
      <c r="AI407" s="87"/>
      <c r="AJ407" s="87"/>
      <c r="AK407" s="87"/>
      <c r="AL407" s="87"/>
      <c r="AM407" s="87"/>
      <c r="AN407" s="87"/>
      <c r="AO407" s="87"/>
      <c r="AP407" s="87"/>
      <c r="AQ407" s="87"/>
      <c r="AR407" s="87"/>
      <c r="AS407" s="87"/>
      <c r="AT407" s="87"/>
      <c r="AU407" s="87"/>
      <c r="AV407" s="87"/>
      <c r="AW407" s="87"/>
      <c r="AX407" s="87"/>
      <c r="AY407" s="87"/>
      <c r="AZ407" s="87"/>
      <c r="BA407" s="87"/>
      <c r="BB407" s="87"/>
      <c r="BC407" s="87"/>
      <c r="BD407" s="87"/>
      <c r="BE407" s="87"/>
      <c r="BF407" s="87"/>
      <c r="BG407" s="87"/>
      <c r="BH407" s="87"/>
      <c r="BI407" s="87"/>
      <c r="BJ407" s="87"/>
      <c r="BK407" s="87"/>
      <c r="BL407" s="87"/>
      <c r="BM407" s="87"/>
      <c r="BN407" s="87"/>
      <c r="BO407" s="87"/>
      <c r="BP407" s="87"/>
      <c r="BQ407" s="87"/>
      <c r="BR407" s="87"/>
      <c r="BS407" s="87"/>
      <c r="BT407" s="87"/>
      <c r="BU407" s="87"/>
      <c r="BV407" s="87"/>
      <c r="BW407" s="87"/>
      <c r="BX407" s="87"/>
      <c r="BY407" s="87"/>
      <c r="BZ407" s="87"/>
      <c r="CA407" s="87"/>
      <c r="CB407" s="87"/>
      <c r="CC407" s="87"/>
      <c r="CD407" s="87"/>
      <c r="CE407" s="87"/>
      <c r="CF407" s="87"/>
      <c r="CG407" s="87"/>
      <c r="CH407" s="87"/>
      <c r="CI407" s="87"/>
      <c r="CJ407" s="87"/>
      <c r="CK407" s="87"/>
      <c r="CL407" s="87"/>
      <c r="CM407" s="87"/>
      <c r="CN407" s="87"/>
      <c r="CO407" s="87"/>
      <c r="CP407" s="87"/>
      <c r="CQ407" s="87"/>
      <c r="CR407" s="87"/>
      <c r="CS407" s="87"/>
      <c r="CT407" s="87"/>
      <c r="CU407" s="87"/>
      <c r="CV407" s="87"/>
      <c r="CW407" s="87"/>
      <c r="CX407" s="87"/>
      <c r="CY407" s="87"/>
      <c r="CZ407" s="87"/>
      <c r="DA407" s="87"/>
      <c r="DB407" s="87"/>
      <c r="DC407" s="87"/>
      <c r="DD407" s="87"/>
      <c r="DE407" s="87"/>
      <c r="DF407" s="87"/>
      <c r="DG407" s="87"/>
      <c r="DH407" s="87"/>
      <c r="DI407" s="87"/>
      <c r="DJ407" s="87"/>
      <c r="DK407" s="87">
        <v>1</v>
      </c>
      <c r="DL407" s="87">
        <f t="shared" si="513"/>
        <v>0</v>
      </c>
      <c r="DM407" s="91"/>
      <c r="DN407" s="91">
        <f t="shared" si="786"/>
        <v>0</v>
      </c>
      <c r="DO407" s="91"/>
      <c r="DP407" s="91">
        <f t="shared" si="787"/>
        <v>0</v>
      </c>
      <c r="DQ407" s="91"/>
      <c r="DR407" s="91">
        <f t="shared" si="788"/>
        <v>0</v>
      </c>
      <c r="DS407" s="91"/>
      <c r="DT407" s="91">
        <f t="shared" si="789"/>
        <v>2.336448598130841E-2</v>
      </c>
    </row>
    <row r="408" spans="1:124" ht="15.75" hidden="1" customHeight="1" x14ac:dyDescent="0.25">
      <c r="A408" s="87" t="s">
        <v>47</v>
      </c>
      <c r="B408" s="87" t="s">
        <v>214</v>
      </c>
      <c r="C408" s="87" t="s">
        <v>218</v>
      </c>
      <c r="D408" s="87"/>
      <c r="E408" s="87"/>
      <c r="F408" s="87"/>
      <c r="G408" s="87"/>
      <c r="H408" s="87"/>
      <c r="I408" s="87"/>
      <c r="J408" s="87"/>
      <c r="K408" s="87"/>
      <c r="L408" s="87"/>
      <c r="M408" s="88"/>
      <c r="N408" s="88"/>
      <c r="O408" s="88"/>
      <c r="P408" s="87" t="s">
        <v>50</v>
      </c>
      <c r="Q408" s="89"/>
      <c r="R408" s="89"/>
      <c r="S408" s="90"/>
      <c r="T408" s="87"/>
      <c r="U408" s="87"/>
      <c r="V408" s="87"/>
      <c r="W408" s="87"/>
      <c r="X408" s="87"/>
      <c r="Y408" s="87"/>
      <c r="Z408" s="87"/>
      <c r="AA408" s="87"/>
      <c r="AB408" s="87"/>
      <c r="AC408" s="87"/>
      <c r="AD408" s="87"/>
      <c r="AE408" s="87"/>
      <c r="AF408" s="87"/>
      <c r="AG408" s="87"/>
      <c r="AH408" s="87"/>
      <c r="AI408" s="87"/>
      <c r="AJ408" s="87"/>
      <c r="AK408" s="87"/>
      <c r="AL408" s="87"/>
      <c r="AM408" s="87"/>
      <c r="AN408" s="87"/>
      <c r="AO408" s="87"/>
      <c r="AP408" s="87"/>
      <c r="AQ408" s="87"/>
      <c r="AR408" s="87"/>
      <c r="AS408" s="87"/>
      <c r="AT408" s="87"/>
      <c r="AU408" s="87"/>
      <c r="AV408" s="87"/>
      <c r="AW408" s="87"/>
      <c r="AX408" s="87"/>
      <c r="AY408" s="87"/>
      <c r="AZ408" s="87"/>
      <c r="BA408" s="87"/>
      <c r="BB408" s="87"/>
      <c r="BC408" s="87"/>
      <c r="BD408" s="87"/>
      <c r="BE408" s="87"/>
      <c r="BF408" s="87"/>
      <c r="BG408" s="87"/>
      <c r="BH408" s="87"/>
      <c r="BI408" s="87"/>
      <c r="BJ408" s="87"/>
      <c r="BK408" s="87"/>
      <c r="BL408" s="87"/>
      <c r="BM408" s="87"/>
      <c r="BN408" s="87"/>
      <c r="BO408" s="87"/>
      <c r="BP408" s="87"/>
      <c r="BQ408" s="87"/>
      <c r="BR408" s="87"/>
      <c r="BS408" s="87"/>
      <c r="BT408" s="87"/>
      <c r="BU408" s="87"/>
      <c r="BV408" s="87"/>
      <c r="BW408" s="87"/>
      <c r="BX408" s="87"/>
      <c r="BY408" s="87"/>
      <c r="BZ408" s="87"/>
      <c r="CA408" s="87"/>
      <c r="CB408" s="87"/>
      <c r="CC408" s="87"/>
      <c r="CD408" s="87"/>
      <c r="CE408" s="87"/>
      <c r="CF408" s="87"/>
      <c r="CG408" s="87"/>
      <c r="CH408" s="87"/>
      <c r="CI408" s="87"/>
      <c r="CJ408" s="87"/>
      <c r="CK408" s="87"/>
      <c r="CL408" s="87"/>
      <c r="CM408" s="87"/>
      <c r="CN408" s="87"/>
      <c r="CO408" s="87"/>
      <c r="CP408" s="87"/>
      <c r="CQ408" s="87"/>
      <c r="CR408" s="87"/>
      <c r="CS408" s="87"/>
      <c r="CT408" s="87"/>
      <c r="CU408" s="87"/>
      <c r="CV408" s="87"/>
      <c r="CW408" s="87"/>
      <c r="CX408" s="87"/>
      <c r="CY408" s="87"/>
      <c r="CZ408" s="87"/>
      <c r="DA408" s="87"/>
      <c r="DB408" s="87"/>
      <c r="DC408" s="87"/>
      <c r="DD408" s="87"/>
      <c r="DE408" s="87"/>
      <c r="DF408" s="87"/>
      <c r="DG408" s="87"/>
      <c r="DH408" s="87"/>
      <c r="DI408" s="87"/>
      <c r="DJ408" s="87"/>
      <c r="DK408" s="87">
        <v>1</v>
      </c>
      <c r="DL408" s="87">
        <f t="shared" si="513"/>
        <v>0</v>
      </c>
      <c r="DM408" s="91">
        <f t="shared" ref="DM408:DM409" si="790">DL408/DK408</f>
        <v>0</v>
      </c>
      <c r="DN408" s="91"/>
      <c r="DO408" s="91">
        <f t="shared" ref="DO408:DO409" si="791">AVERAGE(DM$408:DM$409)</f>
        <v>0</v>
      </c>
      <c r="DP408" s="91"/>
      <c r="DQ408" s="91">
        <f t="shared" ref="DQ408:DQ409" si="792">AVERAGE(DM$396:DM$435)</f>
        <v>0</v>
      </c>
      <c r="DR408" s="91"/>
      <c r="DS408" s="91">
        <f t="shared" ref="DS408:DS409" si="793">AVERAGE(DM$3:DM$435)</f>
        <v>4.5662100456621002E-2</v>
      </c>
      <c r="DT408" s="91"/>
    </row>
    <row r="409" spans="1:124" ht="15.75" hidden="1" customHeight="1" x14ac:dyDescent="0.25">
      <c r="A409" s="87" t="s">
        <v>47</v>
      </c>
      <c r="B409" s="87" t="s">
        <v>214</v>
      </c>
      <c r="C409" s="87" t="s">
        <v>218</v>
      </c>
      <c r="D409" s="87"/>
      <c r="E409" s="87"/>
      <c r="F409" s="87"/>
      <c r="G409" s="87"/>
      <c r="H409" s="87"/>
      <c r="I409" s="87"/>
      <c r="J409" s="87"/>
      <c r="K409" s="87"/>
      <c r="L409" s="87"/>
      <c r="M409" s="88"/>
      <c r="N409" s="88"/>
      <c r="O409" s="88"/>
      <c r="P409" s="87" t="s">
        <v>50</v>
      </c>
      <c r="Q409" s="89"/>
      <c r="R409" s="89"/>
      <c r="S409" s="90"/>
      <c r="T409" s="87"/>
      <c r="U409" s="87"/>
      <c r="V409" s="87"/>
      <c r="W409" s="87"/>
      <c r="X409" s="87"/>
      <c r="Y409" s="87"/>
      <c r="Z409" s="87"/>
      <c r="AA409" s="87"/>
      <c r="AB409" s="87"/>
      <c r="AC409" s="87"/>
      <c r="AD409" s="87"/>
      <c r="AE409" s="87"/>
      <c r="AF409" s="87"/>
      <c r="AG409" s="87"/>
      <c r="AH409" s="87"/>
      <c r="AI409" s="87"/>
      <c r="AJ409" s="87"/>
      <c r="AK409" s="87"/>
      <c r="AL409" s="87"/>
      <c r="AM409" s="87"/>
      <c r="AN409" s="87"/>
      <c r="AO409" s="87"/>
      <c r="AP409" s="87"/>
      <c r="AQ409" s="87"/>
      <c r="AR409" s="87"/>
      <c r="AS409" s="87"/>
      <c r="AT409" s="87"/>
      <c r="AU409" s="87"/>
      <c r="AV409" s="87"/>
      <c r="AW409" s="87"/>
      <c r="AX409" s="87"/>
      <c r="AY409" s="87"/>
      <c r="AZ409" s="87"/>
      <c r="BA409" s="87"/>
      <c r="BB409" s="87"/>
      <c r="BC409" s="87"/>
      <c r="BD409" s="87"/>
      <c r="BE409" s="87"/>
      <c r="BF409" s="87"/>
      <c r="BG409" s="87"/>
      <c r="BH409" s="87"/>
      <c r="BI409" s="87"/>
      <c r="BJ409" s="87"/>
      <c r="BK409" s="87"/>
      <c r="BL409" s="87"/>
      <c r="BM409" s="87"/>
      <c r="BN409" s="87"/>
      <c r="BO409" s="87"/>
      <c r="BP409" s="87"/>
      <c r="BQ409" s="87"/>
      <c r="BR409" s="87"/>
      <c r="BS409" s="87"/>
      <c r="BT409" s="87"/>
      <c r="BU409" s="87"/>
      <c r="BV409" s="87"/>
      <c r="BW409" s="87"/>
      <c r="BX409" s="87"/>
      <c r="BY409" s="87"/>
      <c r="BZ409" s="87"/>
      <c r="CA409" s="87"/>
      <c r="CB409" s="87"/>
      <c r="CC409" s="87"/>
      <c r="CD409" s="87"/>
      <c r="CE409" s="87"/>
      <c r="CF409" s="87"/>
      <c r="CG409" s="87"/>
      <c r="CH409" s="87"/>
      <c r="CI409" s="87"/>
      <c r="CJ409" s="87"/>
      <c r="CK409" s="87"/>
      <c r="CL409" s="87"/>
      <c r="CM409" s="87"/>
      <c r="CN409" s="87"/>
      <c r="CO409" s="87"/>
      <c r="CP409" s="87"/>
      <c r="CQ409" s="87"/>
      <c r="CR409" s="87"/>
      <c r="CS409" s="87"/>
      <c r="CT409" s="87"/>
      <c r="CU409" s="87"/>
      <c r="CV409" s="87"/>
      <c r="CW409" s="87"/>
      <c r="CX409" s="87"/>
      <c r="CY409" s="87"/>
      <c r="CZ409" s="87"/>
      <c r="DA409" s="87"/>
      <c r="DB409" s="87"/>
      <c r="DC409" s="87"/>
      <c r="DD409" s="87"/>
      <c r="DE409" s="87"/>
      <c r="DF409" s="87"/>
      <c r="DG409" s="87"/>
      <c r="DH409" s="87"/>
      <c r="DI409" s="87"/>
      <c r="DJ409" s="87"/>
      <c r="DK409" s="87">
        <v>1</v>
      </c>
      <c r="DL409" s="87">
        <f t="shared" si="513"/>
        <v>0</v>
      </c>
      <c r="DM409" s="91">
        <f t="shared" si="790"/>
        <v>0</v>
      </c>
      <c r="DN409" s="91"/>
      <c r="DO409" s="91">
        <f t="shared" si="791"/>
        <v>0</v>
      </c>
      <c r="DP409" s="91"/>
      <c r="DQ409" s="91">
        <f t="shared" si="792"/>
        <v>0</v>
      </c>
      <c r="DR409" s="91"/>
      <c r="DS409" s="91">
        <f t="shared" si="793"/>
        <v>4.5662100456621002E-2</v>
      </c>
      <c r="DT409" s="91"/>
    </row>
    <row r="410" spans="1:124" ht="15.75" hidden="1" customHeight="1" x14ac:dyDescent="0.25">
      <c r="A410" s="87" t="s">
        <v>47</v>
      </c>
      <c r="B410" s="87" t="s">
        <v>214</v>
      </c>
      <c r="C410" s="87" t="s">
        <v>218</v>
      </c>
      <c r="D410" s="87"/>
      <c r="E410" s="87"/>
      <c r="F410" s="87"/>
      <c r="G410" s="87"/>
      <c r="H410" s="87"/>
      <c r="I410" s="87"/>
      <c r="J410" s="87"/>
      <c r="K410" s="87"/>
      <c r="L410" s="87"/>
      <c r="M410" s="88"/>
      <c r="N410" s="88"/>
      <c r="O410" s="88"/>
      <c r="P410" s="87" t="s">
        <v>51</v>
      </c>
      <c r="Q410" s="89"/>
      <c r="R410" s="89"/>
      <c r="S410" s="90"/>
      <c r="T410" s="87"/>
      <c r="U410" s="87"/>
      <c r="V410" s="87"/>
      <c r="W410" s="87"/>
      <c r="X410" s="87"/>
      <c r="Y410" s="87"/>
      <c r="Z410" s="87"/>
      <c r="AA410" s="87"/>
      <c r="AB410" s="87"/>
      <c r="AC410" s="87"/>
      <c r="AD410" s="87"/>
      <c r="AE410" s="87"/>
      <c r="AF410" s="87"/>
      <c r="AG410" s="87"/>
      <c r="AH410" s="87"/>
      <c r="AI410" s="87"/>
      <c r="AJ410" s="87"/>
      <c r="AK410" s="87"/>
      <c r="AL410" s="87"/>
      <c r="AM410" s="87"/>
      <c r="AN410" s="87"/>
      <c r="AO410" s="87"/>
      <c r="AP410" s="87"/>
      <c r="AQ410" s="87"/>
      <c r="AR410" s="87"/>
      <c r="AS410" s="87"/>
      <c r="AT410" s="87"/>
      <c r="AU410" s="87"/>
      <c r="AV410" s="87"/>
      <c r="AW410" s="87"/>
      <c r="AX410" s="87"/>
      <c r="AY410" s="87"/>
      <c r="AZ410" s="87"/>
      <c r="BA410" s="87"/>
      <c r="BB410" s="87"/>
      <c r="BC410" s="87"/>
      <c r="BD410" s="87"/>
      <c r="BE410" s="87"/>
      <c r="BF410" s="87"/>
      <c r="BG410" s="87"/>
      <c r="BH410" s="87"/>
      <c r="BI410" s="87"/>
      <c r="BJ410" s="87"/>
      <c r="BK410" s="87"/>
      <c r="BL410" s="87"/>
      <c r="BM410" s="87"/>
      <c r="BN410" s="87"/>
      <c r="BO410" s="87"/>
      <c r="BP410" s="87"/>
      <c r="BQ410" s="87"/>
      <c r="BR410" s="87"/>
      <c r="BS410" s="87"/>
      <c r="BT410" s="87"/>
      <c r="BU410" s="87"/>
      <c r="BV410" s="87"/>
      <c r="BW410" s="87"/>
      <c r="BX410" s="87"/>
      <c r="BY410" s="87"/>
      <c r="BZ410" s="87"/>
      <c r="CA410" s="87"/>
      <c r="CB410" s="87"/>
      <c r="CC410" s="87"/>
      <c r="CD410" s="87"/>
      <c r="CE410" s="87"/>
      <c r="CF410" s="87"/>
      <c r="CG410" s="87"/>
      <c r="CH410" s="87"/>
      <c r="CI410" s="87"/>
      <c r="CJ410" s="87"/>
      <c r="CK410" s="87"/>
      <c r="CL410" s="87"/>
      <c r="CM410" s="87"/>
      <c r="CN410" s="87"/>
      <c r="CO410" s="87"/>
      <c r="CP410" s="87"/>
      <c r="CQ410" s="87"/>
      <c r="CR410" s="87"/>
      <c r="CS410" s="87"/>
      <c r="CT410" s="87"/>
      <c r="CU410" s="87"/>
      <c r="CV410" s="87"/>
      <c r="CW410" s="87"/>
      <c r="CX410" s="87"/>
      <c r="CY410" s="87"/>
      <c r="CZ410" s="87"/>
      <c r="DA410" s="87"/>
      <c r="DB410" s="87"/>
      <c r="DC410" s="87"/>
      <c r="DD410" s="87"/>
      <c r="DE410" s="87"/>
      <c r="DF410" s="87"/>
      <c r="DG410" s="87"/>
      <c r="DH410" s="87"/>
      <c r="DI410" s="87"/>
      <c r="DJ410" s="87"/>
      <c r="DK410" s="87">
        <v>1</v>
      </c>
      <c r="DL410" s="87">
        <f t="shared" si="513"/>
        <v>0</v>
      </c>
      <c r="DM410" s="91"/>
      <c r="DN410" s="91">
        <f t="shared" ref="DN410:DN411" si="794">DL410/DK410</f>
        <v>0</v>
      </c>
      <c r="DO410" s="91"/>
      <c r="DP410" s="91">
        <f t="shared" ref="DP410:DP411" si="795">AVERAGE(DN$410:DN$411)</f>
        <v>0</v>
      </c>
      <c r="DQ410" s="91"/>
      <c r="DR410" s="91">
        <f t="shared" ref="DR410:DR411" si="796">AVERAGE(DN$396:DN$435)</f>
        <v>0</v>
      </c>
      <c r="DS410" s="91"/>
      <c r="DT410" s="91">
        <f t="shared" ref="DT410:DT411" si="797">AVERAGE(DN$3:DN$435)</f>
        <v>2.336448598130841E-2</v>
      </c>
    </row>
    <row r="411" spans="1:124" ht="15.75" hidden="1" customHeight="1" x14ac:dyDescent="0.25">
      <c r="A411" s="87" t="s">
        <v>47</v>
      </c>
      <c r="B411" s="87" t="s">
        <v>214</v>
      </c>
      <c r="C411" s="87" t="s">
        <v>218</v>
      </c>
      <c r="D411" s="87"/>
      <c r="E411" s="87"/>
      <c r="F411" s="87"/>
      <c r="G411" s="87"/>
      <c r="H411" s="87"/>
      <c r="I411" s="87"/>
      <c r="J411" s="87"/>
      <c r="K411" s="87"/>
      <c r="L411" s="87"/>
      <c r="M411" s="88"/>
      <c r="N411" s="88"/>
      <c r="O411" s="88"/>
      <c r="P411" s="87" t="s">
        <v>51</v>
      </c>
      <c r="Q411" s="89"/>
      <c r="R411" s="89"/>
      <c r="S411" s="90"/>
      <c r="T411" s="87"/>
      <c r="U411" s="87"/>
      <c r="V411" s="87"/>
      <c r="W411" s="87"/>
      <c r="X411" s="87"/>
      <c r="Y411" s="87"/>
      <c r="Z411" s="87"/>
      <c r="AA411" s="87"/>
      <c r="AB411" s="87"/>
      <c r="AC411" s="87"/>
      <c r="AD411" s="87"/>
      <c r="AE411" s="87"/>
      <c r="AF411" s="87"/>
      <c r="AG411" s="87"/>
      <c r="AH411" s="87"/>
      <c r="AI411" s="87"/>
      <c r="AJ411" s="87"/>
      <c r="AK411" s="87"/>
      <c r="AL411" s="87"/>
      <c r="AM411" s="87"/>
      <c r="AN411" s="87"/>
      <c r="AO411" s="87"/>
      <c r="AP411" s="87"/>
      <c r="AQ411" s="87"/>
      <c r="AR411" s="87"/>
      <c r="AS411" s="87"/>
      <c r="AT411" s="87"/>
      <c r="AU411" s="87"/>
      <c r="AV411" s="87"/>
      <c r="AW411" s="87"/>
      <c r="AX411" s="87"/>
      <c r="AY411" s="87"/>
      <c r="AZ411" s="87"/>
      <c r="BA411" s="87"/>
      <c r="BB411" s="87"/>
      <c r="BC411" s="87"/>
      <c r="BD411" s="87"/>
      <c r="BE411" s="87"/>
      <c r="BF411" s="87"/>
      <c r="BG411" s="87"/>
      <c r="BH411" s="87"/>
      <c r="BI411" s="87"/>
      <c r="BJ411" s="87"/>
      <c r="BK411" s="87"/>
      <c r="BL411" s="87"/>
      <c r="BM411" s="87"/>
      <c r="BN411" s="87"/>
      <c r="BO411" s="87"/>
      <c r="BP411" s="87"/>
      <c r="BQ411" s="87"/>
      <c r="BR411" s="87"/>
      <c r="BS411" s="87"/>
      <c r="BT411" s="87"/>
      <c r="BU411" s="87"/>
      <c r="BV411" s="87"/>
      <c r="BW411" s="87"/>
      <c r="BX411" s="87"/>
      <c r="BY411" s="87"/>
      <c r="BZ411" s="87"/>
      <c r="CA411" s="87"/>
      <c r="CB411" s="87"/>
      <c r="CC411" s="87"/>
      <c r="CD411" s="87"/>
      <c r="CE411" s="87"/>
      <c r="CF411" s="87"/>
      <c r="CG411" s="87"/>
      <c r="CH411" s="87"/>
      <c r="CI411" s="87"/>
      <c r="CJ411" s="87"/>
      <c r="CK411" s="87"/>
      <c r="CL411" s="87"/>
      <c r="CM411" s="87"/>
      <c r="CN411" s="87"/>
      <c r="CO411" s="87"/>
      <c r="CP411" s="87"/>
      <c r="CQ411" s="87"/>
      <c r="CR411" s="87"/>
      <c r="CS411" s="87"/>
      <c r="CT411" s="87"/>
      <c r="CU411" s="87"/>
      <c r="CV411" s="87"/>
      <c r="CW411" s="87"/>
      <c r="CX411" s="87"/>
      <c r="CY411" s="87"/>
      <c r="CZ411" s="87"/>
      <c r="DA411" s="87"/>
      <c r="DB411" s="87"/>
      <c r="DC411" s="87"/>
      <c r="DD411" s="87"/>
      <c r="DE411" s="87"/>
      <c r="DF411" s="87"/>
      <c r="DG411" s="87"/>
      <c r="DH411" s="87"/>
      <c r="DI411" s="87"/>
      <c r="DJ411" s="87"/>
      <c r="DK411" s="87">
        <v>1</v>
      </c>
      <c r="DL411" s="87">
        <f t="shared" si="513"/>
        <v>0</v>
      </c>
      <c r="DM411" s="91"/>
      <c r="DN411" s="91">
        <f t="shared" si="794"/>
        <v>0</v>
      </c>
      <c r="DO411" s="91"/>
      <c r="DP411" s="91">
        <f t="shared" si="795"/>
        <v>0</v>
      </c>
      <c r="DQ411" s="91"/>
      <c r="DR411" s="91">
        <f t="shared" si="796"/>
        <v>0</v>
      </c>
      <c r="DS411" s="91"/>
      <c r="DT411" s="91">
        <f t="shared" si="797"/>
        <v>2.336448598130841E-2</v>
      </c>
    </row>
    <row r="412" spans="1:124" ht="15.75" hidden="1" customHeight="1" x14ac:dyDescent="0.25">
      <c r="A412" s="87" t="s">
        <v>47</v>
      </c>
      <c r="B412" s="87" t="s">
        <v>214</v>
      </c>
      <c r="C412" s="87" t="s">
        <v>219</v>
      </c>
      <c r="D412" s="87"/>
      <c r="E412" s="87"/>
      <c r="F412" s="87"/>
      <c r="G412" s="87"/>
      <c r="H412" s="87"/>
      <c r="I412" s="87"/>
      <c r="J412" s="87"/>
      <c r="K412" s="87"/>
      <c r="L412" s="87"/>
      <c r="M412" s="88"/>
      <c r="N412" s="88"/>
      <c r="O412" s="88"/>
      <c r="P412" s="87" t="s">
        <v>50</v>
      </c>
      <c r="Q412" s="89"/>
      <c r="R412" s="89"/>
      <c r="S412" s="90"/>
      <c r="T412" s="87"/>
      <c r="U412" s="87"/>
      <c r="V412" s="87"/>
      <c r="W412" s="87"/>
      <c r="X412" s="87"/>
      <c r="Y412" s="87"/>
      <c r="Z412" s="87"/>
      <c r="AA412" s="87"/>
      <c r="AB412" s="87"/>
      <c r="AC412" s="87"/>
      <c r="AD412" s="87"/>
      <c r="AE412" s="87"/>
      <c r="AF412" s="87"/>
      <c r="AG412" s="87"/>
      <c r="AH412" s="87"/>
      <c r="AI412" s="87"/>
      <c r="AJ412" s="87"/>
      <c r="AK412" s="87"/>
      <c r="AL412" s="87"/>
      <c r="AM412" s="87"/>
      <c r="AN412" s="87"/>
      <c r="AO412" s="87"/>
      <c r="AP412" s="87"/>
      <c r="AQ412" s="87"/>
      <c r="AR412" s="87"/>
      <c r="AS412" s="87"/>
      <c r="AT412" s="87"/>
      <c r="AU412" s="87"/>
      <c r="AV412" s="87"/>
      <c r="AW412" s="87"/>
      <c r="AX412" s="87"/>
      <c r="AY412" s="87"/>
      <c r="AZ412" s="87"/>
      <c r="BA412" s="87"/>
      <c r="BB412" s="87"/>
      <c r="BC412" s="87"/>
      <c r="BD412" s="87"/>
      <c r="BE412" s="87"/>
      <c r="BF412" s="87"/>
      <c r="BG412" s="87"/>
      <c r="BH412" s="87"/>
      <c r="BI412" s="87"/>
      <c r="BJ412" s="87"/>
      <c r="BK412" s="87"/>
      <c r="BL412" s="87"/>
      <c r="BM412" s="87"/>
      <c r="BN412" s="87"/>
      <c r="BO412" s="87"/>
      <c r="BP412" s="87"/>
      <c r="BQ412" s="87"/>
      <c r="BR412" s="87"/>
      <c r="BS412" s="87"/>
      <c r="BT412" s="87"/>
      <c r="BU412" s="87"/>
      <c r="BV412" s="87"/>
      <c r="BW412" s="87"/>
      <c r="BX412" s="87"/>
      <c r="BY412" s="87"/>
      <c r="BZ412" s="87"/>
      <c r="CA412" s="87"/>
      <c r="CB412" s="87"/>
      <c r="CC412" s="87"/>
      <c r="CD412" s="87"/>
      <c r="CE412" s="87"/>
      <c r="CF412" s="87"/>
      <c r="CG412" s="87"/>
      <c r="CH412" s="87"/>
      <c r="CI412" s="87"/>
      <c r="CJ412" s="87"/>
      <c r="CK412" s="87"/>
      <c r="CL412" s="87"/>
      <c r="CM412" s="87"/>
      <c r="CN412" s="87"/>
      <c r="CO412" s="87"/>
      <c r="CP412" s="87"/>
      <c r="CQ412" s="87"/>
      <c r="CR412" s="87"/>
      <c r="CS412" s="87"/>
      <c r="CT412" s="87"/>
      <c r="CU412" s="87"/>
      <c r="CV412" s="87"/>
      <c r="CW412" s="87"/>
      <c r="CX412" s="87"/>
      <c r="CY412" s="87"/>
      <c r="CZ412" s="87"/>
      <c r="DA412" s="87"/>
      <c r="DB412" s="87"/>
      <c r="DC412" s="87"/>
      <c r="DD412" s="87"/>
      <c r="DE412" s="87"/>
      <c r="DF412" s="87"/>
      <c r="DG412" s="87"/>
      <c r="DH412" s="87"/>
      <c r="DI412" s="87"/>
      <c r="DJ412" s="87"/>
      <c r="DK412" s="87">
        <v>1</v>
      </c>
      <c r="DL412" s="87">
        <f t="shared" si="513"/>
        <v>0</v>
      </c>
      <c r="DM412" s="91">
        <f t="shared" ref="DM412:DM413" si="798">DL412/DK412</f>
        <v>0</v>
      </c>
      <c r="DN412" s="91"/>
      <c r="DO412" s="91">
        <f t="shared" ref="DO412:DO413" si="799">AVERAGE(DM$412:DM$413)</f>
        <v>0</v>
      </c>
      <c r="DP412" s="91"/>
      <c r="DQ412" s="91">
        <f t="shared" ref="DQ412:DQ413" si="800">AVERAGE(DM$396:DM$435)</f>
        <v>0</v>
      </c>
      <c r="DR412" s="91"/>
      <c r="DS412" s="91">
        <f t="shared" ref="DS412:DS413" si="801">AVERAGE(DM$3:DM$435)</f>
        <v>4.5662100456621002E-2</v>
      </c>
      <c r="DT412" s="91"/>
    </row>
    <row r="413" spans="1:124" ht="15.75" hidden="1" customHeight="1" x14ac:dyDescent="0.25">
      <c r="A413" s="87" t="s">
        <v>47</v>
      </c>
      <c r="B413" s="87" t="s">
        <v>214</v>
      </c>
      <c r="C413" s="87" t="s">
        <v>219</v>
      </c>
      <c r="D413" s="87"/>
      <c r="E413" s="87"/>
      <c r="F413" s="87"/>
      <c r="G413" s="87"/>
      <c r="H413" s="87"/>
      <c r="I413" s="87"/>
      <c r="J413" s="87"/>
      <c r="K413" s="87"/>
      <c r="L413" s="87"/>
      <c r="M413" s="88"/>
      <c r="N413" s="88"/>
      <c r="O413" s="88"/>
      <c r="P413" s="87" t="s">
        <v>50</v>
      </c>
      <c r="Q413" s="89"/>
      <c r="R413" s="89"/>
      <c r="S413" s="90"/>
      <c r="T413" s="87"/>
      <c r="U413" s="87"/>
      <c r="V413" s="87"/>
      <c r="W413" s="87"/>
      <c r="X413" s="87"/>
      <c r="Y413" s="87"/>
      <c r="Z413" s="87"/>
      <c r="AA413" s="87"/>
      <c r="AB413" s="87"/>
      <c r="AC413" s="87"/>
      <c r="AD413" s="87"/>
      <c r="AE413" s="87"/>
      <c r="AF413" s="87"/>
      <c r="AG413" s="87"/>
      <c r="AH413" s="87"/>
      <c r="AI413" s="87"/>
      <c r="AJ413" s="87"/>
      <c r="AK413" s="87"/>
      <c r="AL413" s="87"/>
      <c r="AM413" s="87"/>
      <c r="AN413" s="87"/>
      <c r="AO413" s="87"/>
      <c r="AP413" s="87"/>
      <c r="AQ413" s="87"/>
      <c r="AR413" s="87"/>
      <c r="AS413" s="87"/>
      <c r="AT413" s="87"/>
      <c r="AU413" s="87"/>
      <c r="AV413" s="87"/>
      <c r="AW413" s="87"/>
      <c r="AX413" s="87"/>
      <c r="AY413" s="87"/>
      <c r="AZ413" s="87"/>
      <c r="BA413" s="87"/>
      <c r="BB413" s="87"/>
      <c r="BC413" s="87"/>
      <c r="BD413" s="87"/>
      <c r="BE413" s="87"/>
      <c r="BF413" s="87"/>
      <c r="BG413" s="87"/>
      <c r="BH413" s="87"/>
      <c r="BI413" s="87"/>
      <c r="BJ413" s="87"/>
      <c r="BK413" s="87"/>
      <c r="BL413" s="87"/>
      <c r="BM413" s="87"/>
      <c r="BN413" s="87"/>
      <c r="BO413" s="87"/>
      <c r="BP413" s="87"/>
      <c r="BQ413" s="87"/>
      <c r="BR413" s="87"/>
      <c r="BS413" s="87"/>
      <c r="BT413" s="87"/>
      <c r="BU413" s="87"/>
      <c r="BV413" s="87"/>
      <c r="BW413" s="87"/>
      <c r="BX413" s="87"/>
      <c r="BY413" s="87"/>
      <c r="BZ413" s="87"/>
      <c r="CA413" s="87"/>
      <c r="CB413" s="87"/>
      <c r="CC413" s="87"/>
      <c r="CD413" s="87"/>
      <c r="CE413" s="87"/>
      <c r="CF413" s="87"/>
      <c r="CG413" s="87"/>
      <c r="CH413" s="87"/>
      <c r="CI413" s="87"/>
      <c r="CJ413" s="87"/>
      <c r="CK413" s="87"/>
      <c r="CL413" s="87"/>
      <c r="CM413" s="87"/>
      <c r="CN413" s="87"/>
      <c r="CO413" s="87"/>
      <c r="CP413" s="87"/>
      <c r="CQ413" s="87"/>
      <c r="CR413" s="87"/>
      <c r="CS413" s="87"/>
      <c r="CT413" s="87"/>
      <c r="CU413" s="87"/>
      <c r="CV413" s="87"/>
      <c r="CW413" s="87"/>
      <c r="CX413" s="87"/>
      <c r="CY413" s="87"/>
      <c r="CZ413" s="87"/>
      <c r="DA413" s="87"/>
      <c r="DB413" s="87"/>
      <c r="DC413" s="87"/>
      <c r="DD413" s="87"/>
      <c r="DE413" s="87"/>
      <c r="DF413" s="87"/>
      <c r="DG413" s="87"/>
      <c r="DH413" s="87"/>
      <c r="DI413" s="87"/>
      <c r="DJ413" s="87"/>
      <c r="DK413" s="87">
        <v>1</v>
      </c>
      <c r="DL413" s="87">
        <f t="shared" si="513"/>
        <v>0</v>
      </c>
      <c r="DM413" s="91">
        <f t="shared" si="798"/>
        <v>0</v>
      </c>
      <c r="DN413" s="91"/>
      <c r="DO413" s="91">
        <f t="shared" si="799"/>
        <v>0</v>
      </c>
      <c r="DP413" s="91"/>
      <c r="DQ413" s="91">
        <f t="shared" si="800"/>
        <v>0</v>
      </c>
      <c r="DR413" s="91"/>
      <c r="DS413" s="91">
        <f t="shared" si="801"/>
        <v>4.5662100456621002E-2</v>
      </c>
      <c r="DT413" s="91"/>
    </row>
    <row r="414" spans="1:124" ht="15.75" hidden="1" customHeight="1" x14ac:dyDescent="0.25">
      <c r="A414" s="87" t="s">
        <v>47</v>
      </c>
      <c r="B414" s="87" t="s">
        <v>214</v>
      </c>
      <c r="C414" s="87" t="s">
        <v>219</v>
      </c>
      <c r="D414" s="87"/>
      <c r="E414" s="87"/>
      <c r="F414" s="87"/>
      <c r="G414" s="87"/>
      <c r="H414" s="87"/>
      <c r="I414" s="87"/>
      <c r="J414" s="87"/>
      <c r="K414" s="87"/>
      <c r="L414" s="87"/>
      <c r="M414" s="88"/>
      <c r="N414" s="88"/>
      <c r="O414" s="88"/>
      <c r="P414" s="87" t="s">
        <v>51</v>
      </c>
      <c r="Q414" s="89"/>
      <c r="R414" s="89"/>
      <c r="S414" s="90"/>
      <c r="T414" s="87"/>
      <c r="U414" s="87"/>
      <c r="V414" s="87"/>
      <c r="W414" s="87"/>
      <c r="X414" s="87"/>
      <c r="Y414" s="87"/>
      <c r="Z414" s="87"/>
      <c r="AA414" s="87"/>
      <c r="AB414" s="87"/>
      <c r="AC414" s="87"/>
      <c r="AD414" s="87"/>
      <c r="AE414" s="87"/>
      <c r="AF414" s="87"/>
      <c r="AG414" s="87"/>
      <c r="AH414" s="87"/>
      <c r="AI414" s="87"/>
      <c r="AJ414" s="87"/>
      <c r="AK414" s="87"/>
      <c r="AL414" s="87"/>
      <c r="AM414" s="87"/>
      <c r="AN414" s="87"/>
      <c r="AO414" s="87"/>
      <c r="AP414" s="87"/>
      <c r="AQ414" s="87"/>
      <c r="AR414" s="87"/>
      <c r="AS414" s="87"/>
      <c r="AT414" s="87"/>
      <c r="AU414" s="87"/>
      <c r="AV414" s="87"/>
      <c r="AW414" s="87"/>
      <c r="AX414" s="87"/>
      <c r="AY414" s="87"/>
      <c r="AZ414" s="87"/>
      <c r="BA414" s="87"/>
      <c r="BB414" s="87"/>
      <c r="BC414" s="87"/>
      <c r="BD414" s="87"/>
      <c r="BE414" s="87"/>
      <c r="BF414" s="87"/>
      <c r="BG414" s="87"/>
      <c r="BH414" s="87"/>
      <c r="BI414" s="87"/>
      <c r="BJ414" s="87"/>
      <c r="BK414" s="87"/>
      <c r="BL414" s="87"/>
      <c r="BM414" s="87"/>
      <c r="BN414" s="87"/>
      <c r="BO414" s="87"/>
      <c r="BP414" s="87"/>
      <c r="BQ414" s="87"/>
      <c r="BR414" s="87"/>
      <c r="BS414" s="87"/>
      <c r="BT414" s="87"/>
      <c r="BU414" s="87"/>
      <c r="BV414" s="87"/>
      <c r="BW414" s="87"/>
      <c r="BX414" s="87"/>
      <c r="BY414" s="87"/>
      <c r="BZ414" s="87"/>
      <c r="CA414" s="87"/>
      <c r="CB414" s="87"/>
      <c r="CC414" s="87"/>
      <c r="CD414" s="87"/>
      <c r="CE414" s="87"/>
      <c r="CF414" s="87"/>
      <c r="CG414" s="87"/>
      <c r="CH414" s="87"/>
      <c r="CI414" s="87"/>
      <c r="CJ414" s="87"/>
      <c r="CK414" s="87"/>
      <c r="CL414" s="87"/>
      <c r="CM414" s="87"/>
      <c r="CN414" s="87"/>
      <c r="CO414" s="87"/>
      <c r="CP414" s="87"/>
      <c r="CQ414" s="87"/>
      <c r="CR414" s="87"/>
      <c r="CS414" s="87"/>
      <c r="CT414" s="87"/>
      <c r="CU414" s="87"/>
      <c r="CV414" s="87"/>
      <c r="CW414" s="87"/>
      <c r="CX414" s="87"/>
      <c r="CY414" s="87"/>
      <c r="CZ414" s="87"/>
      <c r="DA414" s="87"/>
      <c r="DB414" s="87"/>
      <c r="DC414" s="87"/>
      <c r="DD414" s="87"/>
      <c r="DE414" s="87"/>
      <c r="DF414" s="87"/>
      <c r="DG414" s="87"/>
      <c r="DH414" s="87"/>
      <c r="DI414" s="87"/>
      <c r="DJ414" s="87"/>
      <c r="DK414" s="87">
        <v>1</v>
      </c>
      <c r="DL414" s="87">
        <f t="shared" si="513"/>
        <v>0</v>
      </c>
      <c r="DM414" s="91"/>
      <c r="DN414" s="91">
        <f t="shared" ref="DN414:DN415" si="802">DL414/DK414</f>
        <v>0</v>
      </c>
      <c r="DO414" s="91"/>
      <c r="DP414" s="91">
        <f t="shared" ref="DP414:DP415" si="803">AVERAGE(DN$414:DN$415)</f>
        <v>0</v>
      </c>
      <c r="DQ414" s="91"/>
      <c r="DR414" s="91">
        <f t="shared" ref="DR414:DR415" si="804">AVERAGE(DN$396:DN$435)</f>
        <v>0</v>
      </c>
      <c r="DS414" s="91"/>
      <c r="DT414" s="91">
        <f t="shared" ref="DT414:DT415" si="805">AVERAGE(DN$3:DN$435)</f>
        <v>2.336448598130841E-2</v>
      </c>
    </row>
    <row r="415" spans="1:124" ht="15.75" hidden="1" customHeight="1" x14ac:dyDescent="0.25">
      <c r="A415" s="87" t="s">
        <v>47</v>
      </c>
      <c r="B415" s="87" t="s">
        <v>214</v>
      </c>
      <c r="C415" s="87" t="s">
        <v>219</v>
      </c>
      <c r="D415" s="87"/>
      <c r="E415" s="87"/>
      <c r="F415" s="87"/>
      <c r="G415" s="87"/>
      <c r="H415" s="87"/>
      <c r="I415" s="87"/>
      <c r="J415" s="87"/>
      <c r="K415" s="87"/>
      <c r="L415" s="87"/>
      <c r="M415" s="88"/>
      <c r="N415" s="88"/>
      <c r="O415" s="88"/>
      <c r="P415" s="87" t="s">
        <v>51</v>
      </c>
      <c r="Q415" s="89"/>
      <c r="R415" s="89"/>
      <c r="S415" s="90"/>
      <c r="T415" s="87"/>
      <c r="U415" s="87"/>
      <c r="V415" s="87"/>
      <c r="W415" s="87"/>
      <c r="X415" s="87"/>
      <c r="Y415" s="87"/>
      <c r="Z415" s="87"/>
      <c r="AA415" s="87"/>
      <c r="AB415" s="87"/>
      <c r="AC415" s="87"/>
      <c r="AD415" s="87"/>
      <c r="AE415" s="87"/>
      <c r="AF415" s="87"/>
      <c r="AG415" s="87"/>
      <c r="AH415" s="87"/>
      <c r="AI415" s="87"/>
      <c r="AJ415" s="87"/>
      <c r="AK415" s="87"/>
      <c r="AL415" s="87"/>
      <c r="AM415" s="87"/>
      <c r="AN415" s="87"/>
      <c r="AO415" s="87"/>
      <c r="AP415" s="87"/>
      <c r="AQ415" s="87"/>
      <c r="AR415" s="87"/>
      <c r="AS415" s="87"/>
      <c r="AT415" s="87"/>
      <c r="AU415" s="87"/>
      <c r="AV415" s="87"/>
      <c r="AW415" s="87"/>
      <c r="AX415" s="87"/>
      <c r="AY415" s="87"/>
      <c r="AZ415" s="87"/>
      <c r="BA415" s="87"/>
      <c r="BB415" s="87"/>
      <c r="BC415" s="87"/>
      <c r="BD415" s="87"/>
      <c r="BE415" s="87"/>
      <c r="BF415" s="87"/>
      <c r="BG415" s="87"/>
      <c r="BH415" s="87"/>
      <c r="BI415" s="87"/>
      <c r="BJ415" s="87"/>
      <c r="BK415" s="87"/>
      <c r="BL415" s="87"/>
      <c r="BM415" s="87"/>
      <c r="BN415" s="87"/>
      <c r="BO415" s="87"/>
      <c r="BP415" s="87"/>
      <c r="BQ415" s="87"/>
      <c r="BR415" s="87"/>
      <c r="BS415" s="87"/>
      <c r="BT415" s="87"/>
      <c r="BU415" s="87"/>
      <c r="BV415" s="87"/>
      <c r="BW415" s="87"/>
      <c r="BX415" s="87"/>
      <c r="BY415" s="87"/>
      <c r="BZ415" s="87"/>
      <c r="CA415" s="87"/>
      <c r="CB415" s="87"/>
      <c r="CC415" s="87"/>
      <c r="CD415" s="87"/>
      <c r="CE415" s="87"/>
      <c r="CF415" s="87"/>
      <c r="CG415" s="87"/>
      <c r="CH415" s="87"/>
      <c r="CI415" s="87"/>
      <c r="CJ415" s="87"/>
      <c r="CK415" s="87"/>
      <c r="CL415" s="87"/>
      <c r="CM415" s="87"/>
      <c r="CN415" s="87"/>
      <c r="CO415" s="87"/>
      <c r="CP415" s="87"/>
      <c r="CQ415" s="87"/>
      <c r="CR415" s="87"/>
      <c r="CS415" s="87"/>
      <c r="CT415" s="87"/>
      <c r="CU415" s="87"/>
      <c r="CV415" s="87"/>
      <c r="CW415" s="87"/>
      <c r="CX415" s="87"/>
      <c r="CY415" s="87"/>
      <c r="CZ415" s="87"/>
      <c r="DA415" s="87"/>
      <c r="DB415" s="87"/>
      <c r="DC415" s="87"/>
      <c r="DD415" s="87"/>
      <c r="DE415" s="87"/>
      <c r="DF415" s="87"/>
      <c r="DG415" s="87"/>
      <c r="DH415" s="87"/>
      <c r="DI415" s="87"/>
      <c r="DJ415" s="87"/>
      <c r="DK415" s="87">
        <v>1</v>
      </c>
      <c r="DL415" s="87">
        <f t="shared" si="513"/>
        <v>0</v>
      </c>
      <c r="DM415" s="91"/>
      <c r="DN415" s="91">
        <f t="shared" si="802"/>
        <v>0</v>
      </c>
      <c r="DO415" s="91"/>
      <c r="DP415" s="91">
        <f t="shared" si="803"/>
        <v>0</v>
      </c>
      <c r="DQ415" s="91"/>
      <c r="DR415" s="91">
        <f t="shared" si="804"/>
        <v>0</v>
      </c>
      <c r="DS415" s="91"/>
      <c r="DT415" s="91">
        <f t="shared" si="805"/>
        <v>2.336448598130841E-2</v>
      </c>
    </row>
    <row r="416" spans="1:124" ht="15.75" hidden="1" customHeight="1" x14ac:dyDescent="0.25">
      <c r="A416" s="87" t="s">
        <v>47</v>
      </c>
      <c r="B416" s="87" t="s">
        <v>214</v>
      </c>
      <c r="C416" s="87" t="s">
        <v>220</v>
      </c>
      <c r="D416" s="87"/>
      <c r="E416" s="87"/>
      <c r="F416" s="87"/>
      <c r="G416" s="87"/>
      <c r="H416" s="87"/>
      <c r="I416" s="87"/>
      <c r="J416" s="87"/>
      <c r="K416" s="87"/>
      <c r="L416" s="87"/>
      <c r="M416" s="88"/>
      <c r="N416" s="88"/>
      <c r="O416" s="88"/>
      <c r="P416" s="87" t="s">
        <v>50</v>
      </c>
      <c r="Q416" s="89"/>
      <c r="R416" s="89"/>
      <c r="S416" s="90"/>
      <c r="T416" s="87"/>
      <c r="U416" s="87"/>
      <c r="V416" s="87"/>
      <c r="W416" s="87"/>
      <c r="X416" s="87"/>
      <c r="Y416" s="87"/>
      <c r="Z416" s="87"/>
      <c r="AA416" s="87"/>
      <c r="AB416" s="87"/>
      <c r="AC416" s="87"/>
      <c r="AD416" s="87"/>
      <c r="AE416" s="87"/>
      <c r="AF416" s="87"/>
      <c r="AG416" s="87"/>
      <c r="AH416" s="87"/>
      <c r="AI416" s="87"/>
      <c r="AJ416" s="87"/>
      <c r="AK416" s="87"/>
      <c r="AL416" s="87"/>
      <c r="AM416" s="87"/>
      <c r="AN416" s="87"/>
      <c r="AO416" s="87"/>
      <c r="AP416" s="87"/>
      <c r="AQ416" s="87"/>
      <c r="AR416" s="87"/>
      <c r="AS416" s="87"/>
      <c r="AT416" s="87"/>
      <c r="AU416" s="87"/>
      <c r="AV416" s="87"/>
      <c r="AW416" s="87"/>
      <c r="AX416" s="87"/>
      <c r="AY416" s="87"/>
      <c r="AZ416" s="87"/>
      <c r="BA416" s="87"/>
      <c r="BB416" s="87"/>
      <c r="BC416" s="87"/>
      <c r="BD416" s="87"/>
      <c r="BE416" s="87"/>
      <c r="BF416" s="87"/>
      <c r="BG416" s="87"/>
      <c r="BH416" s="87"/>
      <c r="BI416" s="87"/>
      <c r="BJ416" s="87"/>
      <c r="BK416" s="87"/>
      <c r="BL416" s="87"/>
      <c r="BM416" s="87"/>
      <c r="BN416" s="87"/>
      <c r="BO416" s="87"/>
      <c r="BP416" s="87"/>
      <c r="BQ416" s="87"/>
      <c r="BR416" s="87"/>
      <c r="BS416" s="87"/>
      <c r="BT416" s="87"/>
      <c r="BU416" s="87"/>
      <c r="BV416" s="87"/>
      <c r="BW416" s="87"/>
      <c r="BX416" s="87"/>
      <c r="BY416" s="87"/>
      <c r="BZ416" s="87"/>
      <c r="CA416" s="87"/>
      <c r="CB416" s="87"/>
      <c r="CC416" s="87"/>
      <c r="CD416" s="87"/>
      <c r="CE416" s="87"/>
      <c r="CF416" s="87"/>
      <c r="CG416" s="87"/>
      <c r="CH416" s="87"/>
      <c r="CI416" s="87"/>
      <c r="CJ416" s="87"/>
      <c r="CK416" s="87"/>
      <c r="CL416" s="87"/>
      <c r="CM416" s="87"/>
      <c r="CN416" s="87"/>
      <c r="CO416" s="87"/>
      <c r="CP416" s="87"/>
      <c r="CQ416" s="87"/>
      <c r="CR416" s="87"/>
      <c r="CS416" s="87"/>
      <c r="CT416" s="87"/>
      <c r="CU416" s="87"/>
      <c r="CV416" s="87"/>
      <c r="CW416" s="87"/>
      <c r="CX416" s="87"/>
      <c r="CY416" s="87"/>
      <c r="CZ416" s="87"/>
      <c r="DA416" s="87"/>
      <c r="DB416" s="87"/>
      <c r="DC416" s="87"/>
      <c r="DD416" s="87"/>
      <c r="DE416" s="87"/>
      <c r="DF416" s="87"/>
      <c r="DG416" s="87"/>
      <c r="DH416" s="87"/>
      <c r="DI416" s="87"/>
      <c r="DJ416" s="87"/>
      <c r="DK416" s="87">
        <v>1</v>
      </c>
      <c r="DL416" s="87">
        <f t="shared" si="513"/>
        <v>0</v>
      </c>
      <c r="DM416" s="91">
        <f t="shared" ref="DM416:DM417" si="806">DL416/DK416</f>
        <v>0</v>
      </c>
      <c r="DN416" s="91"/>
      <c r="DO416" s="91">
        <f t="shared" ref="DO416:DO417" si="807">AVERAGE(DM$416:DM$417)</f>
        <v>0</v>
      </c>
      <c r="DP416" s="91"/>
      <c r="DQ416" s="91">
        <f t="shared" ref="DQ416:DQ417" si="808">AVERAGE(DM$396:DM$435)</f>
        <v>0</v>
      </c>
      <c r="DR416" s="91"/>
      <c r="DS416" s="91">
        <f t="shared" ref="DS416:DS417" si="809">AVERAGE(DM$3:DM$435)</f>
        <v>4.5662100456621002E-2</v>
      </c>
      <c r="DT416" s="91"/>
    </row>
    <row r="417" spans="1:124" ht="15.75" hidden="1" customHeight="1" x14ac:dyDescent="0.25">
      <c r="A417" s="87" t="s">
        <v>47</v>
      </c>
      <c r="B417" s="87" t="s">
        <v>214</v>
      </c>
      <c r="C417" s="87" t="s">
        <v>220</v>
      </c>
      <c r="D417" s="87"/>
      <c r="E417" s="87"/>
      <c r="F417" s="87"/>
      <c r="G417" s="87"/>
      <c r="H417" s="87"/>
      <c r="I417" s="87"/>
      <c r="J417" s="87"/>
      <c r="K417" s="87"/>
      <c r="L417" s="87"/>
      <c r="M417" s="88"/>
      <c r="N417" s="88"/>
      <c r="O417" s="88"/>
      <c r="P417" s="87" t="s">
        <v>50</v>
      </c>
      <c r="Q417" s="89"/>
      <c r="R417" s="89"/>
      <c r="S417" s="90"/>
      <c r="T417" s="87"/>
      <c r="U417" s="87"/>
      <c r="V417" s="87"/>
      <c r="W417" s="87"/>
      <c r="X417" s="87"/>
      <c r="Y417" s="87"/>
      <c r="Z417" s="87"/>
      <c r="AA417" s="87"/>
      <c r="AB417" s="87"/>
      <c r="AC417" s="87"/>
      <c r="AD417" s="87"/>
      <c r="AE417" s="87"/>
      <c r="AF417" s="87"/>
      <c r="AG417" s="87"/>
      <c r="AH417" s="87"/>
      <c r="AI417" s="87"/>
      <c r="AJ417" s="87"/>
      <c r="AK417" s="87"/>
      <c r="AL417" s="87"/>
      <c r="AM417" s="87"/>
      <c r="AN417" s="87"/>
      <c r="AO417" s="87"/>
      <c r="AP417" s="87"/>
      <c r="AQ417" s="87"/>
      <c r="AR417" s="87"/>
      <c r="AS417" s="87"/>
      <c r="AT417" s="87"/>
      <c r="AU417" s="87"/>
      <c r="AV417" s="87"/>
      <c r="AW417" s="87"/>
      <c r="AX417" s="87"/>
      <c r="AY417" s="87"/>
      <c r="AZ417" s="87"/>
      <c r="BA417" s="87"/>
      <c r="BB417" s="87"/>
      <c r="BC417" s="87"/>
      <c r="BD417" s="87"/>
      <c r="BE417" s="87"/>
      <c r="BF417" s="87"/>
      <c r="BG417" s="87"/>
      <c r="BH417" s="87"/>
      <c r="BI417" s="87"/>
      <c r="BJ417" s="87"/>
      <c r="BK417" s="87"/>
      <c r="BL417" s="87"/>
      <c r="BM417" s="87"/>
      <c r="BN417" s="87"/>
      <c r="BO417" s="87"/>
      <c r="BP417" s="87"/>
      <c r="BQ417" s="87"/>
      <c r="BR417" s="87"/>
      <c r="BS417" s="87"/>
      <c r="BT417" s="87"/>
      <c r="BU417" s="87"/>
      <c r="BV417" s="87"/>
      <c r="BW417" s="87"/>
      <c r="BX417" s="87"/>
      <c r="BY417" s="87"/>
      <c r="BZ417" s="87"/>
      <c r="CA417" s="87"/>
      <c r="CB417" s="87"/>
      <c r="CC417" s="87"/>
      <c r="CD417" s="87"/>
      <c r="CE417" s="87"/>
      <c r="CF417" s="87"/>
      <c r="CG417" s="87"/>
      <c r="CH417" s="87"/>
      <c r="CI417" s="87"/>
      <c r="CJ417" s="87"/>
      <c r="CK417" s="87"/>
      <c r="CL417" s="87"/>
      <c r="CM417" s="87"/>
      <c r="CN417" s="87"/>
      <c r="CO417" s="87"/>
      <c r="CP417" s="87"/>
      <c r="CQ417" s="87"/>
      <c r="CR417" s="87"/>
      <c r="CS417" s="87"/>
      <c r="CT417" s="87"/>
      <c r="CU417" s="87"/>
      <c r="CV417" s="87"/>
      <c r="CW417" s="87"/>
      <c r="CX417" s="87"/>
      <c r="CY417" s="87"/>
      <c r="CZ417" s="87"/>
      <c r="DA417" s="87"/>
      <c r="DB417" s="87"/>
      <c r="DC417" s="87"/>
      <c r="DD417" s="87"/>
      <c r="DE417" s="87"/>
      <c r="DF417" s="87"/>
      <c r="DG417" s="87"/>
      <c r="DH417" s="87"/>
      <c r="DI417" s="87"/>
      <c r="DJ417" s="87"/>
      <c r="DK417" s="87">
        <v>1</v>
      </c>
      <c r="DL417" s="87">
        <f t="shared" si="513"/>
        <v>0</v>
      </c>
      <c r="DM417" s="91">
        <f t="shared" si="806"/>
        <v>0</v>
      </c>
      <c r="DN417" s="91"/>
      <c r="DO417" s="91">
        <f t="shared" si="807"/>
        <v>0</v>
      </c>
      <c r="DP417" s="91"/>
      <c r="DQ417" s="91">
        <f t="shared" si="808"/>
        <v>0</v>
      </c>
      <c r="DR417" s="91"/>
      <c r="DS417" s="91">
        <f t="shared" si="809"/>
        <v>4.5662100456621002E-2</v>
      </c>
      <c r="DT417" s="91"/>
    </row>
    <row r="418" spans="1:124" ht="15.75" hidden="1" customHeight="1" x14ac:dyDescent="0.25">
      <c r="A418" s="87" t="s">
        <v>47</v>
      </c>
      <c r="B418" s="87" t="s">
        <v>214</v>
      </c>
      <c r="C418" s="87" t="s">
        <v>220</v>
      </c>
      <c r="D418" s="87"/>
      <c r="E418" s="87"/>
      <c r="F418" s="87"/>
      <c r="G418" s="87"/>
      <c r="H418" s="87"/>
      <c r="I418" s="87"/>
      <c r="J418" s="87"/>
      <c r="K418" s="87"/>
      <c r="L418" s="87"/>
      <c r="M418" s="88"/>
      <c r="N418" s="88"/>
      <c r="O418" s="88"/>
      <c r="P418" s="87" t="s">
        <v>51</v>
      </c>
      <c r="Q418" s="89"/>
      <c r="R418" s="89"/>
      <c r="S418" s="90"/>
      <c r="T418" s="87"/>
      <c r="U418" s="87"/>
      <c r="V418" s="87"/>
      <c r="W418" s="87"/>
      <c r="X418" s="87"/>
      <c r="Y418" s="87"/>
      <c r="Z418" s="87"/>
      <c r="AA418" s="87"/>
      <c r="AB418" s="87"/>
      <c r="AC418" s="87"/>
      <c r="AD418" s="87"/>
      <c r="AE418" s="87"/>
      <c r="AF418" s="87"/>
      <c r="AG418" s="87"/>
      <c r="AH418" s="87"/>
      <c r="AI418" s="87"/>
      <c r="AJ418" s="87"/>
      <c r="AK418" s="87"/>
      <c r="AL418" s="87"/>
      <c r="AM418" s="87"/>
      <c r="AN418" s="87"/>
      <c r="AO418" s="87"/>
      <c r="AP418" s="87"/>
      <c r="AQ418" s="87"/>
      <c r="AR418" s="87"/>
      <c r="AS418" s="87"/>
      <c r="AT418" s="87"/>
      <c r="AU418" s="87"/>
      <c r="AV418" s="87"/>
      <c r="AW418" s="87"/>
      <c r="AX418" s="87"/>
      <c r="AY418" s="87"/>
      <c r="AZ418" s="87"/>
      <c r="BA418" s="87"/>
      <c r="BB418" s="87"/>
      <c r="BC418" s="87"/>
      <c r="BD418" s="87"/>
      <c r="BE418" s="87"/>
      <c r="BF418" s="87"/>
      <c r="BG418" s="87"/>
      <c r="BH418" s="87"/>
      <c r="BI418" s="87"/>
      <c r="BJ418" s="87"/>
      <c r="BK418" s="87"/>
      <c r="BL418" s="87"/>
      <c r="BM418" s="87"/>
      <c r="BN418" s="87"/>
      <c r="BO418" s="87"/>
      <c r="BP418" s="87"/>
      <c r="BQ418" s="87"/>
      <c r="BR418" s="87"/>
      <c r="BS418" s="87"/>
      <c r="BT418" s="87"/>
      <c r="BU418" s="87"/>
      <c r="BV418" s="87"/>
      <c r="BW418" s="87"/>
      <c r="BX418" s="87"/>
      <c r="BY418" s="87"/>
      <c r="BZ418" s="87"/>
      <c r="CA418" s="87"/>
      <c r="CB418" s="87"/>
      <c r="CC418" s="87"/>
      <c r="CD418" s="87"/>
      <c r="CE418" s="87"/>
      <c r="CF418" s="87"/>
      <c r="CG418" s="87"/>
      <c r="CH418" s="87"/>
      <c r="CI418" s="87"/>
      <c r="CJ418" s="87"/>
      <c r="CK418" s="87"/>
      <c r="CL418" s="87"/>
      <c r="CM418" s="87"/>
      <c r="CN418" s="87"/>
      <c r="CO418" s="87"/>
      <c r="CP418" s="87"/>
      <c r="CQ418" s="87"/>
      <c r="CR418" s="87"/>
      <c r="CS418" s="87"/>
      <c r="CT418" s="87"/>
      <c r="CU418" s="87"/>
      <c r="CV418" s="87"/>
      <c r="CW418" s="87"/>
      <c r="CX418" s="87"/>
      <c r="CY418" s="87"/>
      <c r="CZ418" s="87"/>
      <c r="DA418" s="87"/>
      <c r="DB418" s="87"/>
      <c r="DC418" s="87"/>
      <c r="DD418" s="87"/>
      <c r="DE418" s="87"/>
      <c r="DF418" s="87"/>
      <c r="DG418" s="87"/>
      <c r="DH418" s="87"/>
      <c r="DI418" s="87"/>
      <c r="DJ418" s="87"/>
      <c r="DK418" s="87">
        <v>1</v>
      </c>
      <c r="DL418" s="87">
        <f t="shared" si="513"/>
        <v>0</v>
      </c>
      <c r="DM418" s="91"/>
      <c r="DN418" s="91">
        <f t="shared" ref="DN418:DN419" si="810">DL418/DK418</f>
        <v>0</v>
      </c>
      <c r="DO418" s="91"/>
      <c r="DP418" s="91">
        <f t="shared" ref="DP418:DP419" si="811">AVERAGE(DN$418:DN$419)</f>
        <v>0</v>
      </c>
      <c r="DQ418" s="91"/>
      <c r="DR418" s="91">
        <f t="shared" ref="DR418:DR419" si="812">AVERAGE(DN$396:DN$435)</f>
        <v>0</v>
      </c>
      <c r="DS418" s="91"/>
      <c r="DT418" s="91">
        <f t="shared" ref="DT418:DT419" si="813">AVERAGE(DN$3:DN$435)</f>
        <v>2.336448598130841E-2</v>
      </c>
    </row>
    <row r="419" spans="1:124" ht="15.75" hidden="1" customHeight="1" x14ac:dyDescent="0.25">
      <c r="A419" s="87" t="s">
        <v>47</v>
      </c>
      <c r="B419" s="87" t="s">
        <v>214</v>
      </c>
      <c r="C419" s="87" t="s">
        <v>220</v>
      </c>
      <c r="D419" s="87"/>
      <c r="E419" s="87"/>
      <c r="F419" s="87"/>
      <c r="G419" s="87"/>
      <c r="H419" s="87"/>
      <c r="I419" s="87"/>
      <c r="J419" s="87"/>
      <c r="K419" s="87"/>
      <c r="L419" s="87"/>
      <c r="M419" s="88"/>
      <c r="N419" s="88"/>
      <c r="O419" s="88"/>
      <c r="P419" s="87" t="s">
        <v>51</v>
      </c>
      <c r="Q419" s="89"/>
      <c r="R419" s="89"/>
      <c r="S419" s="90"/>
      <c r="T419" s="87"/>
      <c r="U419" s="87"/>
      <c r="V419" s="87"/>
      <c r="W419" s="87"/>
      <c r="X419" s="87"/>
      <c r="Y419" s="87"/>
      <c r="Z419" s="87"/>
      <c r="AA419" s="87"/>
      <c r="AB419" s="87"/>
      <c r="AC419" s="87"/>
      <c r="AD419" s="87"/>
      <c r="AE419" s="87"/>
      <c r="AF419" s="87"/>
      <c r="AG419" s="87"/>
      <c r="AH419" s="87"/>
      <c r="AI419" s="87"/>
      <c r="AJ419" s="87"/>
      <c r="AK419" s="87"/>
      <c r="AL419" s="87"/>
      <c r="AM419" s="87"/>
      <c r="AN419" s="87"/>
      <c r="AO419" s="87"/>
      <c r="AP419" s="87"/>
      <c r="AQ419" s="87"/>
      <c r="AR419" s="87"/>
      <c r="AS419" s="87"/>
      <c r="AT419" s="87"/>
      <c r="AU419" s="87"/>
      <c r="AV419" s="87"/>
      <c r="AW419" s="87"/>
      <c r="AX419" s="87"/>
      <c r="AY419" s="87"/>
      <c r="AZ419" s="87"/>
      <c r="BA419" s="87"/>
      <c r="BB419" s="87"/>
      <c r="BC419" s="87"/>
      <c r="BD419" s="87"/>
      <c r="BE419" s="87"/>
      <c r="BF419" s="87"/>
      <c r="BG419" s="87"/>
      <c r="BH419" s="87"/>
      <c r="BI419" s="87"/>
      <c r="BJ419" s="87"/>
      <c r="BK419" s="87"/>
      <c r="BL419" s="87"/>
      <c r="BM419" s="87"/>
      <c r="BN419" s="87"/>
      <c r="BO419" s="87"/>
      <c r="BP419" s="87"/>
      <c r="BQ419" s="87"/>
      <c r="BR419" s="87"/>
      <c r="BS419" s="87"/>
      <c r="BT419" s="87"/>
      <c r="BU419" s="87"/>
      <c r="BV419" s="87"/>
      <c r="BW419" s="87"/>
      <c r="BX419" s="87"/>
      <c r="BY419" s="87"/>
      <c r="BZ419" s="87"/>
      <c r="CA419" s="87"/>
      <c r="CB419" s="87"/>
      <c r="CC419" s="87"/>
      <c r="CD419" s="87"/>
      <c r="CE419" s="87"/>
      <c r="CF419" s="87"/>
      <c r="CG419" s="87"/>
      <c r="CH419" s="87"/>
      <c r="CI419" s="87"/>
      <c r="CJ419" s="87"/>
      <c r="CK419" s="87"/>
      <c r="CL419" s="87"/>
      <c r="CM419" s="87"/>
      <c r="CN419" s="87"/>
      <c r="CO419" s="87"/>
      <c r="CP419" s="87"/>
      <c r="CQ419" s="87"/>
      <c r="CR419" s="87"/>
      <c r="CS419" s="87"/>
      <c r="CT419" s="87"/>
      <c r="CU419" s="87"/>
      <c r="CV419" s="87"/>
      <c r="CW419" s="87"/>
      <c r="CX419" s="87"/>
      <c r="CY419" s="87"/>
      <c r="CZ419" s="87"/>
      <c r="DA419" s="87"/>
      <c r="DB419" s="87"/>
      <c r="DC419" s="87"/>
      <c r="DD419" s="87"/>
      <c r="DE419" s="87"/>
      <c r="DF419" s="87"/>
      <c r="DG419" s="87"/>
      <c r="DH419" s="87"/>
      <c r="DI419" s="87"/>
      <c r="DJ419" s="87"/>
      <c r="DK419" s="87">
        <v>1</v>
      </c>
      <c r="DL419" s="87">
        <f t="shared" si="513"/>
        <v>0</v>
      </c>
      <c r="DM419" s="91"/>
      <c r="DN419" s="91">
        <f t="shared" si="810"/>
        <v>0</v>
      </c>
      <c r="DO419" s="91"/>
      <c r="DP419" s="91">
        <f t="shared" si="811"/>
        <v>0</v>
      </c>
      <c r="DQ419" s="91"/>
      <c r="DR419" s="91">
        <f t="shared" si="812"/>
        <v>0</v>
      </c>
      <c r="DS419" s="91"/>
      <c r="DT419" s="91">
        <f t="shared" si="813"/>
        <v>2.336448598130841E-2</v>
      </c>
    </row>
    <row r="420" spans="1:124" ht="15.75" hidden="1" customHeight="1" x14ac:dyDescent="0.25">
      <c r="A420" s="87" t="s">
        <v>47</v>
      </c>
      <c r="B420" s="87" t="s">
        <v>214</v>
      </c>
      <c r="C420" s="87" t="s">
        <v>221</v>
      </c>
      <c r="D420" s="87"/>
      <c r="E420" s="87"/>
      <c r="F420" s="87"/>
      <c r="G420" s="87"/>
      <c r="H420" s="87"/>
      <c r="I420" s="87"/>
      <c r="J420" s="87"/>
      <c r="K420" s="87"/>
      <c r="L420" s="87"/>
      <c r="M420" s="88"/>
      <c r="N420" s="88"/>
      <c r="O420" s="88"/>
      <c r="P420" s="87" t="s">
        <v>50</v>
      </c>
      <c r="Q420" s="89"/>
      <c r="R420" s="89"/>
      <c r="S420" s="90"/>
      <c r="T420" s="87"/>
      <c r="U420" s="87"/>
      <c r="V420" s="87"/>
      <c r="W420" s="87"/>
      <c r="X420" s="87"/>
      <c r="Y420" s="87"/>
      <c r="Z420" s="87"/>
      <c r="AA420" s="87"/>
      <c r="AB420" s="87"/>
      <c r="AC420" s="87"/>
      <c r="AD420" s="87"/>
      <c r="AE420" s="87"/>
      <c r="AF420" s="87"/>
      <c r="AG420" s="87"/>
      <c r="AH420" s="87"/>
      <c r="AI420" s="87"/>
      <c r="AJ420" s="87"/>
      <c r="AK420" s="87"/>
      <c r="AL420" s="87"/>
      <c r="AM420" s="87"/>
      <c r="AN420" s="87"/>
      <c r="AO420" s="87"/>
      <c r="AP420" s="87"/>
      <c r="AQ420" s="87"/>
      <c r="AR420" s="87"/>
      <c r="AS420" s="87"/>
      <c r="AT420" s="87"/>
      <c r="AU420" s="87"/>
      <c r="AV420" s="87"/>
      <c r="AW420" s="87"/>
      <c r="AX420" s="87"/>
      <c r="AY420" s="87"/>
      <c r="AZ420" s="87"/>
      <c r="BA420" s="87"/>
      <c r="BB420" s="87"/>
      <c r="BC420" s="87"/>
      <c r="BD420" s="87"/>
      <c r="BE420" s="87"/>
      <c r="BF420" s="87"/>
      <c r="BG420" s="87"/>
      <c r="BH420" s="87"/>
      <c r="BI420" s="87"/>
      <c r="BJ420" s="87"/>
      <c r="BK420" s="87"/>
      <c r="BL420" s="87"/>
      <c r="BM420" s="87"/>
      <c r="BN420" s="87"/>
      <c r="BO420" s="87"/>
      <c r="BP420" s="87"/>
      <c r="BQ420" s="87"/>
      <c r="BR420" s="87"/>
      <c r="BS420" s="87"/>
      <c r="BT420" s="87"/>
      <c r="BU420" s="87"/>
      <c r="BV420" s="87"/>
      <c r="BW420" s="87"/>
      <c r="BX420" s="87"/>
      <c r="BY420" s="87"/>
      <c r="BZ420" s="87"/>
      <c r="CA420" s="87"/>
      <c r="CB420" s="87"/>
      <c r="CC420" s="87"/>
      <c r="CD420" s="87"/>
      <c r="CE420" s="87"/>
      <c r="CF420" s="87"/>
      <c r="CG420" s="87"/>
      <c r="CH420" s="87"/>
      <c r="CI420" s="87"/>
      <c r="CJ420" s="87"/>
      <c r="CK420" s="87"/>
      <c r="CL420" s="87"/>
      <c r="CM420" s="87"/>
      <c r="CN420" s="87"/>
      <c r="CO420" s="87"/>
      <c r="CP420" s="87"/>
      <c r="CQ420" s="87"/>
      <c r="CR420" s="87"/>
      <c r="CS420" s="87"/>
      <c r="CT420" s="87"/>
      <c r="CU420" s="87"/>
      <c r="CV420" s="87"/>
      <c r="CW420" s="87"/>
      <c r="CX420" s="87"/>
      <c r="CY420" s="87"/>
      <c r="CZ420" s="87"/>
      <c r="DA420" s="87"/>
      <c r="DB420" s="87"/>
      <c r="DC420" s="87"/>
      <c r="DD420" s="87"/>
      <c r="DE420" s="87"/>
      <c r="DF420" s="87"/>
      <c r="DG420" s="87"/>
      <c r="DH420" s="87"/>
      <c r="DI420" s="87"/>
      <c r="DJ420" s="87"/>
      <c r="DK420" s="87">
        <v>1</v>
      </c>
      <c r="DL420" s="87">
        <f t="shared" si="513"/>
        <v>0</v>
      </c>
      <c r="DM420" s="91">
        <f t="shared" ref="DM420:DM421" si="814">DL420/DK420</f>
        <v>0</v>
      </c>
      <c r="DN420" s="91"/>
      <c r="DO420" s="91">
        <f t="shared" ref="DO420:DO421" si="815">AVERAGE(DM$420:DM$421)</f>
        <v>0</v>
      </c>
      <c r="DP420" s="91"/>
      <c r="DQ420" s="91">
        <f t="shared" ref="DQ420:DQ421" si="816">AVERAGE(DM$396:DM$435)</f>
        <v>0</v>
      </c>
      <c r="DR420" s="91"/>
      <c r="DS420" s="91">
        <f t="shared" ref="DS420:DS421" si="817">AVERAGE(DM$3:DM$435)</f>
        <v>4.5662100456621002E-2</v>
      </c>
      <c r="DT420" s="91"/>
    </row>
    <row r="421" spans="1:124" ht="15.75" hidden="1" customHeight="1" x14ac:dyDescent="0.25">
      <c r="A421" s="87" t="s">
        <v>47</v>
      </c>
      <c r="B421" s="87" t="s">
        <v>214</v>
      </c>
      <c r="C421" s="87" t="s">
        <v>221</v>
      </c>
      <c r="D421" s="87"/>
      <c r="E421" s="87"/>
      <c r="F421" s="87"/>
      <c r="G421" s="87"/>
      <c r="H421" s="87"/>
      <c r="I421" s="87"/>
      <c r="J421" s="87"/>
      <c r="K421" s="87"/>
      <c r="L421" s="87"/>
      <c r="M421" s="88"/>
      <c r="N421" s="88"/>
      <c r="O421" s="88"/>
      <c r="P421" s="87" t="s">
        <v>50</v>
      </c>
      <c r="Q421" s="89"/>
      <c r="R421" s="89"/>
      <c r="S421" s="90"/>
      <c r="T421" s="87"/>
      <c r="U421" s="87"/>
      <c r="V421" s="87"/>
      <c r="W421" s="87"/>
      <c r="X421" s="87"/>
      <c r="Y421" s="87"/>
      <c r="Z421" s="87"/>
      <c r="AA421" s="87"/>
      <c r="AB421" s="87"/>
      <c r="AC421" s="87"/>
      <c r="AD421" s="87"/>
      <c r="AE421" s="87"/>
      <c r="AF421" s="87"/>
      <c r="AG421" s="87"/>
      <c r="AH421" s="87"/>
      <c r="AI421" s="87"/>
      <c r="AJ421" s="87"/>
      <c r="AK421" s="87"/>
      <c r="AL421" s="87"/>
      <c r="AM421" s="87"/>
      <c r="AN421" s="87"/>
      <c r="AO421" s="87"/>
      <c r="AP421" s="87"/>
      <c r="AQ421" s="87"/>
      <c r="AR421" s="87"/>
      <c r="AS421" s="87"/>
      <c r="AT421" s="87"/>
      <c r="AU421" s="87"/>
      <c r="AV421" s="87"/>
      <c r="AW421" s="87"/>
      <c r="AX421" s="87"/>
      <c r="AY421" s="87"/>
      <c r="AZ421" s="87"/>
      <c r="BA421" s="87"/>
      <c r="BB421" s="87"/>
      <c r="BC421" s="87"/>
      <c r="BD421" s="87"/>
      <c r="BE421" s="87"/>
      <c r="BF421" s="87"/>
      <c r="BG421" s="87"/>
      <c r="BH421" s="87"/>
      <c r="BI421" s="87"/>
      <c r="BJ421" s="87"/>
      <c r="BK421" s="87"/>
      <c r="BL421" s="87"/>
      <c r="BM421" s="87"/>
      <c r="BN421" s="87"/>
      <c r="BO421" s="87"/>
      <c r="BP421" s="87"/>
      <c r="BQ421" s="87"/>
      <c r="BR421" s="87"/>
      <c r="BS421" s="87"/>
      <c r="BT421" s="87"/>
      <c r="BU421" s="87"/>
      <c r="BV421" s="87"/>
      <c r="BW421" s="87"/>
      <c r="BX421" s="87"/>
      <c r="BY421" s="87"/>
      <c r="BZ421" s="87"/>
      <c r="CA421" s="87"/>
      <c r="CB421" s="87"/>
      <c r="CC421" s="87"/>
      <c r="CD421" s="87"/>
      <c r="CE421" s="87"/>
      <c r="CF421" s="87"/>
      <c r="CG421" s="87"/>
      <c r="CH421" s="87"/>
      <c r="CI421" s="87"/>
      <c r="CJ421" s="87"/>
      <c r="CK421" s="87"/>
      <c r="CL421" s="87"/>
      <c r="CM421" s="87"/>
      <c r="CN421" s="87"/>
      <c r="CO421" s="87"/>
      <c r="CP421" s="87"/>
      <c r="CQ421" s="87"/>
      <c r="CR421" s="87"/>
      <c r="CS421" s="87"/>
      <c r="CT421" s="87"/>
      <c r="CU421" s="87"/>
      <c r="CV421" s="87"/>
      <c r="CW421" s="87"/>
      <c r="CX421" s="87"/>
      <c r="CY421" s="87"/>
      <c r="CZ421" s="87"/>
      <c r="DA421" s="87"/>
      <c r="DB421" s="87"/>
      <c r="DC421" s="87"/>
      <c r="DD421" s="87"/>
      <c r="DE421" s="87"/>
      <c r="DF421" s="87"/>
      <c r="DG421" s="87"/>
      <c r="DH421" s="87"/>
      <c r="DI421" s="87"/>
      <c r="DJ421" s="87"/>
      <c r="DK421" s="87">
        <v>1</v>
      </c>
      <c r="DL421" s="87">
        <f t="shared" si="513"/>
        <v>0</v>
      </c>
      <c r="DM421" s="91">
        <f t="shared" si="814"/>
        <v>0</v>
      </c>
      <c r="DN421" s="91"/>
      <c r="DO421" s="91">
        <f t="shared" si="815"/>
        <v>0</v>
      </c>
      <c r="DP421" s="91"/>
      <c r="DQ421" s="91">
        <f t="shared" si="816"/>
        <v>0</v>
      </c>
      <c r="DR421" s="91"/>
      <c r="DS421" s="91">
        <f t="shared" si="817"/>
        <v>4.5662100456621002E-2</v>
      </c>
      <c r="DT421" s="91"/>
    </row>
    <row r="422" spans="1:124" ht="15.75" hidden="1" customHeight="1" x14ac:dyDescent="0.25">
      <c r="A422" s="87" t="s">
        <v>47</v>
      </c>
      <c r="B422" s="87" t="s">
        <v>214</v>
      </c>
      <c r="C422" s="87" t="s">
        <v>221</v>
      </c>
      <c r="D422" s="87"/>
      <c r="E422" s="87"/>
      <c r="F422" s="87"/>
      <c r="G422" s="87"/>
      <c r="H422" s="87"/>
      <c r="I422" s="87"/>
      <c r="J422" s="87"/>
      <c r="K422" s="87"/>
      <c r="L422" s="87"/>
      <c r="M422" s="88"/>
      <c r="N422" s="88"/>
      <c r="O422" s="88"/>
      <c r="P422" s="87" t="s">
        <v>51</v>
      </c>
      <c r="Q422" s="89"/>
      <c r="R422" s="89"/>
      <c r="S422" s="90"/>
      <c r="T422" s="87"/>
      <c r="U422" s="87"/>
      <c r="V422" s="87"/>
      <c r="W422" s="87"/>
      <c r="X422" s="87"/>
      <c r="Y422" s="87"/>
      <c r="Z422" s="87"/>
      <c r="AA422" s="87"/>
      <c r="AB422" s="87"/>
      <c r="AC422" s="87"/>
      <c r="AD422" s="87"/>
      <c r="AE422" s="87"/>
      <c r="AF422" s="87"/>
      <c r="AG422" s="87"/>
      <c r="AH422" s="87"/>
      <c r="AI422" s="87"/>
      <c r="AJ422" s="87"/>
      <c r="AK422" s="87"/>
      <c r="AL422" s="87"/>
      <c r="AM422" s="87"/>
      <c r="AN422" s="87"/>
      <c r="AO422" s="87"/>
      <c r="AP422" s="87"/>
      <c r="AQ422" s="87"/>
      <c r="AR422" s="87"/>
      <c r="AS422" s="87"/>
      <c r="AT422" s="87"/>
      <c r="AU422" s="87"/>
      <c r="AV422" s="87"/>
      <c r="AW422" s="87"/>
      <c r="AX422" s="87"/>
      <c r="AY422" s="87"/>
      <c r="AZ422" s="87"/>
      <c r="BA422" s="87"/>
      <c r="BB422" s="87"/>
      <c r="BC422" s="87"/>
      <c r="BD422" s="87"/>
      <c r="BE422" s="87"/>
      <c r="BF422" s="87"/>
      <c r="BG422" s="87"/>
      <c r="BH422" s="87"/>
      <c r="BI422" s="87"/>
      <c r="BJ422" s="87"/>
      <c r="BK422" s="87"/>
      <c r="BL422" s="87"/>
      <c r="BM422" s="87"/>
      <c r="BN422" s="87"/>
      <c r="BO422" s="87"/>
      <c r="BP422" s="87"/>
      <c r="BQ422" s="87"/>
      <c r="BR422" s="87"/>
      <c r="BS422" s="87"/>
      <c r="BT422" s="87"/>
      <c r="BU422" s="87"/>
      <c r="BV422" s="87"/>
      <c r="BW422" s="87"/>
      <c r="BX422" s="87"/>
      <c r="BY422" s="87"/>
      <c r="BZ422" s="87"/>
      <c r="CA422" s="87"/>
      <c r="CB422" s="87"/>
      <c r="CC422" s="87"/>
      <c r="CD422" s="87"/>
      <c r="CE422" s="87"/>
      <c r="CF422" s="87"/>
      <c r="CG422" s="87"/>
      <c r="CH422" s="87"/>
      <c r="CI422" s="87"/>
      <c r="CJ422" s="87"/>
      <c r="CK422" s="87"/>
      <c r="CL422" s="87"/>
      <c r="CM422" s="87"/>
      <c r="CN422" s="87"/>
      <c r="CO422" s="87"/>
      <c r="CP422" s="87"/>
      <c r="CQ422" s="87"/>
      <c r="CR422" s="87"/>
      <c r="CS422" s="87"/>
      <c r="CT422" s="87"/>
      <c r="CU422" s="87"/>
      <c r="CV422" s="87"/>
      <c r="CW422" s="87"/>
      <c r="CX422" s="87"/>
      <c r="CY422" s="87"/>
      <c r="CZ422" s="87"/>
      <c r="DA422" s="87"/>
      <c r="DB422" s="87"/>
      <c r="DC422" s="87"/>
      <c r="DD422" s="87"/>
      <c r="DE422" s="87"/>
      <c r="DF422" s="87"/>
      <c r="DG422" s="87"/>
      <c r="DH422" s="87"/>
      <c r="DI422" s="87"/>
      <c r="DJ422" s="87"/>
      <c r="DK422" s="87">
        <v>1</v>
      </c>
      <c r="DL422" s="87">
        <f t="shared" si="513"/>
        <v>0</v>
      </c>
      <c r="DM422" s="91"/>
      <c r="DN422" s="91">
        <f t="shared" ref="DN422:DN423" si="818">DL422/DK422</f>
        <v>0</v>
      </c>
      <c r="DO422" s="91"/>
      <c r="DP422" s="91">
        <f t="shared" ref="DP422:DP423" si="819">AVERAGE(DN$422:DN$423)</f>
        <v>0</v>
      </c>
      <c r="DQ422" s="91"/>
      <c r="DR422" s="91">
        <f t="shared" ref="DR422:DR423" si="820">AVERAGE(DN$396:DN$435)</f>
        <v>0</v>
      </c>
      <c r="DS422" s="91"/>
      <c r="DT422" s="91">
        <f t="shared" ref="DT422:DT423" si="821">AVERAGE(DN$3:DN$435)</f>
        <v>2.336448598130841E-2</v>
      </c>
    </row>
    <row r="423" spans="1:124" ht="15.75" hidden="1" customHeight="1" x14ac:dyDescent="0.25">
      <c r="A423" s="87" t="s">
        <v>47</v>
      </c>
      <c r="B423" s="87" t="s">
        <v>214</v>
      </c>
      <c r="C423" s="87" t="s">
        <v>221</v>
      </c>
      <c r="D423" s="87"/>
      <c r="E423" s="87"/>
      <c r="F423" s="87"/>
      <c r="G423" s="87"/>
      <c r="H423" s="87"/>
      <c r="I423" s="87"/>
      <c r="J423" s="87"/>
      <c r="K423" s="87"/>
      <c r="L423" s="87"/>
      <c r="M423" s="88"/>
      <c r="N423" s="88"/>
      <c r="O423" s="88"/>
      <c r="P423" s="87" t="s">
        <v>51</v>
      </c>
      <c r="Q423" s="89"/>
      <c r="R423" s="89"/>
      <c r="S423" s="90"/>
      <c r="T423" s="87"/>
      <c r="U423" s="87"/>
      <c r="V423" s="87"/>
      <c r="W423" s="87"/>
      <c r="X423" s="87"/>
      <c r="Y423" s="87"/>
      <c r="Z423" s="87"/>
      <c r="AA423" s="87"/>
      <c r="AB423" s="87"/>
      <c r="AC423" s="87"/>
      <c r="AD423" s="87"/>
      <c r="AE423" s="87"/>
      <c r="AF423" s="87"/>
      <c r="AG423" s="87"/>
      <c r="AH423" s="87"/>
      <c r="AI423" s="87"/>
      <c r="AJ423" s="87"/>
      <c r="AK423" s="87"/>
      <c r="AL423" s="87"/>
      <c r="AM423" s="87"/>
      <c r="AN423" s="87"/>
      <c r="AO423" s="87"/>
      <c r="AP423" s="87"/>
      <c r="AQ423" s="87"/>
      <c r="AR423" s="87"/>
      <c r="AS423" s="87"/>
      <c r="AT423" s="87"/>
      <c r="AU423" s="87"/>
      <c r="AV423" s="87"/>
      <c r="AW423" s="87"/>
      <c r="AX423" s="87"/>
      <c r="AY423" s="87"/>
      <c r="AZ423" s="87"/>
      <c r="BA423" s="87"/>
      <c r="BB423" s="87"/>
      <c r="BC423" s="87"/>
      <c r="BD423" s="87"/>
      <c r="BE423" s="87"/>
      <c r="BF423" s="87"/>
      <c r="BG423" s="87"/>
      <c r="BH423" s="87"/>
      <c r="BI423" s="87"/>
      <c r="BJ423" s="87"/>
      <c r="BK423" s="87"/>
      <c r="BL423" s="87"/>
      <c r="BM423" s="87"/>
      <c r="BN423" s="87"/>
      <c r="BO423" s="87"/>
      <c r="BP423" s="87"/>
      <c r="BQ423" s="87"/>
      <c r="BR423" s="87"/>
      <c r="BS423" s="87"/>
      <c r="BT423" s="87"/>
      <c r="BU423" s="87"/>
      <c r="BV423" s="87"/>
      <c r="BW423" s="87"/>
      <c r="BX423" s="87"/>
      <c r="BY423" s="87"/>
      <c r="BZ423" s="87"/>
      <c r="CA423" s="87"/>
      <c r="CB423" s="87"/>
      <c r="CC423" s="87"/>
      <c r="CD423" s="87"/>
      <c r="CE423" s="87"/>
      <c r="CF423" s="87"/>
      <c r="CG423" s="87"/>
      <c r="CH423" s="87"/>
      <c r="CI423" s="87"/>
      <c r="CJ423" s="87"/>
      <c r="CK423" s="87"/>
      <c r="CL423" s="87"/>
      <c r="CM423" s="87"/>
      <c r="CN423" s="87"/>
      <c r="CO423" s="87"/>
      <c r="CP423" s="87"/>
      <c r="CQ423" s="87"/>
      <c r="CR423" s="87"/>
      <c r="CS423" s="87"/>
      <c r="CT423" s="87"/>
      <c r="CU423" s="87"/>
      <c r="CV423" s="87"/>
      <c r="CW423" s="87"/>
      <c r="CX423" s="87"/>
      <c r="CY423" s="87"/>
      <c r="CZ423" s="87"/>
      <c r="DA423" s="87"/>
      <c r="DB423" s="87"/>
      <c r="DC423" s="87"/>
      <c r="DD423" s="87"/>
      <c r="DE423" s="87"/>
      <c r="DF423" s="87"/>
      <c r="DG423" s="87"/>
      <c r="DH423" s="87"/>
      <c r="DI423" s="87"/>
      <c r="DJ423" s="87"/>
      <c r="DK423" s="87">
        <v>1</v>
      </c>
      <c r="DL423" s="87">
        <f t="shared" si="513"/>
        <v>0</v>
      </c>
      <c r="DM423" s="91"/>
      <c r="DN423" s="91">
        <f t="shared" si="818"/>
        <v>0</v>
      </c>
      <c r="DO423" s="91"/>
      <c r="DP423" s="91">
        <f t="shared" si="819"/>
        <v>0</v>
      </c>
      <c r="DQ423" s="91"/>
      <c r="DR423" s="91">
        <f t="shared" si="820"/>
        <v>0</v>
      </c>
      <c r="DS423" s="91"/>
      <c r="DT423" s="91">
        <f t="shared" si="821"/>
        <v>2.336448598130841E-2</v>
      </c>
    </row>
    <row r="424" spans="1:124" ht="15.75" hidden="1" customHeight="1" x14ac:dyDescent="0.25">
      <c r="A424" s="87" t="s">
        <v>47</v>
      </c>
      <c r="B424" s="87" t="s">
        <v>214</v>
      </c>
      <c r="C424" s="87" t="s">
        <v>222</v>
      </c>
      <c r="D424" s="87"/>
      <c r="E424" s="87"/>
      <c r="F424" s="87"/>
      <c r="G424" s="87"/>
      <c r="H424" s="87"/>
      <c r="I424" s="87"/>
      <c r="J424" s="87"/>
      <c r="K424" s="87"/>
      <c r="L424" s="87"/>
      <c r="M424" s="88"/>
      <c r="N424" s="88"/>
      <c r="O424" s="88"/>
      <c r="P424" s="87" t="s">
        <v>50</v>
      </c>
      <c r="Q424" s="89"/>
      <c r="R424" s="89"/>
      <c r="S424" s="90"/>
      <c r="T424" s="87"/>
      <c r="U424" s="87"/>
      <c r="V424" s="87"/>
      <c r="W424" s="87"/>
      <c r="X424" s="87"/>
      <c r="Y424" s="87"/>
      <c r="Z424" s="87"/>
      <c r="AA424" s="87"/>
      <c r="AB424" s="87"/>
      <c r="AC424" s="87"/>
      <c r="AD424" s="87"/>
      <c r="AE424" s="87"/>
      <c r="AF424" s="87"/>
      <c r="AG424" s="87"/>
      <c r="AH424" s="87"/>
      <c r="AI424" s="87"/>
      <c r="AJ424" s="87"/>
      <c r="AK424" s="87"/>
      <c r="AL424" s="87"/>
      <c r="AM424" s="87"/>
      <c r="AN424" s="87"/>
      <c r="AO424" s="87"/>
      <c r="AP424" s="87"/>
      <c r="AQ424" s="87"/>
      <c r="AR424" s="87"/>
      <c r="AS424" s="87"/>
      <c r="AT424" s="87"/>
      <c r="AU424" s="87"/>
      <c r="AV424" s="87"/>
      <c r="AW424" s="87"/>
      <c r="AX424" s="87"/>
      <c r="AY424" s="87"/>
      <c r="AZ424" s="87"/>
      <c r="BA424" s="87"/>
      <c r="BB424" s="87"/>
      <c r="BC424" s="87"/>
      <c r="BD424" s="87"/>
      <c r="BE424" s="87"/>
      <c r="BF424" s="87"/>
      <c r="BG424" s="87"/>
      <c r="BH424" s="87"/>
      <c r="BI424" s="87"/>
      <c r="BJ424" s="87"/>
      <c r="BK424" s="87"/>
      <c r="BL424" s="87"/>
      <c r="BM424" s="87"/>
      <c r="BN424" s="87"/>
      <c r="BO424" s="87"/>
      <c r="BP424" s="87"/>
      <c r="BQ424" s="87"/>
      <c r="BR424" s="87"/>
      <c r="BS424" s="87"/>
      <c r="BT424" s="87"/>
      <c r="BU424" s="87"/>
      <c r="BV424" s="87"/>
      <c r="BW424" s="87"/>
      <c r="BX424" s="87"/>
      <c r="BY424" s="87"/>
      <c r="BZ424" s="87"/>
      <c r="CA424" s="87"/>
      <c r="CB424" s="87"/>
      <c r="CC424" s="87"/>
      <c r="CD424" s="87"/>
      <c r="CE424" s="87"/>
      <c r="CF424" s="87"/>
      <c r="CG424" s="87"/>
      <c r="CH424" s="87"/>
      <c r="CI424" s="87"/>
      <c r="CJ424" s="87"/>
      <c r="CK424" s="87"/>
      <c r="CL424" s="87"/>
      <c r="CM424" s="87"/>
      <c r="CN424" s="87"/>
      <c r="CO424" s="87"/>
      <c r="CP424" s="87"/>
      <c r="CQ424" s="87"/>
      <c r="CR424" s="87"/>
      <c r="CS424" s="87"/>
      <c r="CT424" s="87"/>
      <c r="CU424" s="87"/>
      <c r="CV424" s="87"/>
      <c r="CW424" s="87"/>
      <c r="CX424" s="87"/>
      <c r="CY424" s="87"/>
      <c r="CZ424" s="87"/>
      <c r="DA424" s="87"/>
      <c r="DB424" s="87"/>
      <c r="DC424" s="87"/>
      <c r="DD424" s="87"/>
      <c r="DE424" s="87"/>
      <c r="DF424" s="87"/>
      <c r="DG424" s="87"/>
      <c r="DH424" s="87"/>
      <c r="DI424" s="87"/>
      <c r="DJ424" s="87"/>
      <c r="DK424" s="87">
        <v>1</v>
      </c>
      <c r="DL424" s="87">
        <f t="shared" si="513"/>
        <v>0</v>
      </c>
      <c r="DM424" s="91">
        <f t="shared" ref="DM424:DM425" si="822">DL424/DK424</f>
        <v>0</v>
      </c>
      <c r="DN424" s="91"/>
      <c r="DO424" s="91">
        <f t="shared" ref="DO424:DO425" si="823">AVERAGE(DM$424:DM$425)</f>
        <v>0</v>
      </c>
      <c r="DP424" s="91"/>
      <c r="DQ424" s="91">
        <f t="shared" ref="DQ424:DQ425" si="824">AVERAGE(DM$396:DM$435)</f>
        <v>0</v>
      </c>
      <c r="DR424" s="91"/>
      <c r="DS424" s="91">
        <f t="shared" ref="DS424:DS425" si="825">AVERAGE(DM$3:DM$435)</f>
        <v>4.5662100456621002E-2</v>
      </c>
      <c r="DT424" s="91"/>
    </row>
    <row r="425" spans="1:124" ht="15.75" hidden="1" customHeight="1" x14ac:dyDescent="0.25">
      <c r="A425" s="87" t="s">
        <v>47</v>
      </c>
      <c r="B425" s="87" t="s">
        <v>214</v>
      </c>
      <c r="C425" s="87" t="s">
        <v>222</v>
      </c>
      <c r="D425" s="87"/>
      <c r="E425" s="87"/>
      <c r="F425" s="87"/>
      <c r="G425" s="87"/>
      <c r="H425" s="87"/>
      <c r="I425" s="87"/>
      <c r="J425" s="87"/>
      <c r="K425" s="87"/>
      <c r="L425" s="87"/>
      <c r="M425" s="88"/>
      <c r="N425" s="88"/>
      <c r="O425" s="88"/>
      <c r="P425" s="87" t="s">
        <v>50</v>
      </c>
      <c r="Q425" s="89"/>
      <c r="R425" s="89"/>
      <c r="S425" s="90"/>
      <c r="T425" s="87"/>
      <c r="U425" s="87"/>
      <c r="V425" s="87"/>
      <c r="W425" s="87"/>
      <c r="X425" s="87"/>
      <c r="Y425" s="87"/>
      <c r="Z425" s="87"/>
      <c r="AA425" s="87"/>
      <c r="AB425" s="87"/>
      <c r="AC425" s="87"/>
      <c r="AD425" s="87"/>
      <c r="AE425" s="87"/>
      <c r="AF425" s="87"/>
      <c r="AG425" s="87"/>
      <c r="AH425" s="87"/>
      <c r="AI425" s="87"/>
      <c r="AJ425" s="87"/>
      <c r="AK425" s="87"/>
      <c r="AL425" s="87"/>
      <c r="AM425" s="87"/>
      <c r="AN425" s="87"/>
      <c r="AO425" s="87"/>
      <c r="AP425" s="87"/>
      <c r="AQ425" s="87"/>
      <c r="AR425" s="87"/>
      <c r="AS425" s="87"/>
      <c r="AT425" s="87"/>
      <c r="AU425" s="87"/>
      <c r="AV425" s="87"/>
      <c r="AW425" s="87"/>
      <c r="AX425" s="87"/>
      <c r="AY425" s="87"/>
      <c r="AZ425" s="87"/>
      <c r="BA425" s="87"/>
      <c r="BB425" s="87"/>
      <c r="BC425" s="87"/>
      <c r="BD425" s="87"/>
      <c r="BE425" s="87"/>
      <c r="BF425" s="87"/>
      <c r="BG425" s="87"/>
      <c r="BH425" s="87"/>
      <c r="BI425" s="87"/>
      <c r="BJ425" s="87"/>
      <c r="BK425" s="87"/>
      <c r="BL425" s="87"/>
      <c r="BM425" s="87"/>
      <c r="BN425" s="87"/>
      <c r="BO425" s="87"/>
      <c r="BP425" s="87"/>
      <c r="BQ425" s="87"/>
      <c r="BR425" s="87"/>
      <c r="BS425" s="87"/>
      <c r="BT425" s="87"/>
      <c r="BU425" s="87"/>
      <c r="BV425" s="87"/>
      <c r="BW425" s="87"/>
      <c r="BX425" s="87"/>
      <c r="BY425" s="87"/>
      <c r="BZ425" s="87"/>
      <c r="CA425" s="87"/>
      <c r="CB425" s="87"/>
      <c r="CC425" s="87"/>
      <c r="CD425" s="87"/>
      <c r="CE425" s="87"/>
      <c r="CF425" s="87"/>
      <c r="CG425" s="87"/>
      <c r="CH425" s="87"/>
      <c r="CI425" s="87"/>
      <c r="CJ425" s="87"/>
      <c r="CK425" s="87"/>
      <c r="CL425" s="87"/>
      <c r="CM425" s="87"/>
      <c r="CN425" s="87"/>
      <c r="CO425" s="87"/>
      <c r="CP425" s="87"/>
      <c r="CQ425" s="87"/>
      <c r="CR425" s="87"/>
      <c r="CS425" s="87"/>
      <c r="CT425" s="87"/>
      <c r="CU425" s="87"/>
      <c r="CV425" s="87"/>
      <c r="CW425" s="87"/>
      <c r="CX425" s="87"/>
      <c r="CY425" s="87"/>
      <c r="CZ425" s="87"/>
      <c r="DA425" s="87"/>
      <c r="DB425" s="87"/>
      <c r="DC425" s="87"/>
      <c r="DD425" s="87"/>
      <c r="DE425" s="87"/>
      <c r="DF425" s="87"/>
      <c r="DG425" s="87"/>
      <c r="DH425" s="87"/>
      <c r="DI425" s="87"/>
      <c r="DJ425" s="87"/>
      <c r="DK425" s="87">
        <v>1</v>
      </c>
      <c r="DL425" s="87">
        <f t="shared" si="513"/>
        <v>0</v>
      </c>
      <c r="DM425" s="91">
        <f t="shared" si="822"/>
        <v>0</v>
      </c>
      <c r="DN425" s="91"/>
      <c r="DO425" s="91">
        <f t="shared" si="823"/>
        <v>0</v>
      </c>
      <c r="DP425" s="91"/>
      <c r="DQ425" s="91">
        <f t="shared" si="824"/>
        <v>0</v>
      </c>
      <c r="DR425" s="91"/>
      <c r="DS425" s="91">
        <f t="shared" si="825"/>
        <v>4.5662100456621002E-2</v>
      </c>
      <c r="DT425" s="91"/>
    </row>
    <row r="426" spans="1:124" ht="15.75" hidden="1" customHeight="1" x14ac:dyDescent="0.25">
      <c r="A426" s="87" t="s">
        <v>47</v>
      </c>
      <c r="B426" s="87" t="s">
        <v>214</v>
      </c>
      <c r="C426" s="87" t="s">
        <v>222</v>
      </c>
      <c r="D426" s="87"/>
      <c r="E426" s="87"/>
      <c r="F426" s="87"/>
      <c r="G426" s="87"/>
      <c r="H426" s="87"/>
      <c r="I426" s="87"/>
      <c r="J426" s="87"/>
      <c r="K426" s="87"/>
      <c r="L426" s="87"/>
      <c r="M426" s="88"/>
      <c r="N426" s="88"/>
      <c r="O426" s="88"/>
      <c r="P426" s="87" t="s">
        <v>51</v>
      </c>
      <c r="Q426" s="89"/>
      <c r="R426" s="89"/>
      <c r="S426" s="90"/>
      <c r="T426" s="87"/>
      <c r="U426" s="87"/>
      <c r="V426" s="87"/>
      <c r="W426" s="87"/>
      <c r="X426" s="87"/>
      <c r="Y426" s="87"/>
      <c r="Z426" s="87"/>
      <c r="AA426" s="87"/>
      <c r="AB426" s="87"/>
      <c r="AC426" s="87"/>
      <c r="AD426" s="87"/>
      <c r="AE426" s="87"/>
      <c r="AF426" s="87"/>
      <c r="AG426" s="87"/>
      <c r="AH426" s="87"/>
      <c r="AI426" s="87"/>
      <c r="AJ426" s="87"/>
      <c r="AK426" s="87"/>
      <c r="AL426" s="87"/>
      <c r="AM426" s="87"/>
      <c r="AN426" s="87"/>
      <c r="AO426" s="87"/>
      <c r="AP426" s="87"/>
      <c r="AQ426" s="87"/>
      <c r="AR426" s="87"/>
      <c r="AS426" s="87"/>
      <c r="AT426" s="87"/>
      <c r="AU426" s="87"/>
      <c r="AV426" s="87"/>
      <c r="AW426" s="87"/>
      <c r="AX426" s="87"/>
      <c r="AY426" s="87"/>
      <c r="AZ426" s="87"/>
      <c r="BA426" s="87"/>
      <c r="BB426" s="87"/>
      <c r="BC426" s="87"/>
      <c r="BD426" s="87"/>
      <c r="BE426" s="87"/>
      <c r="BF426" s="87"/>
      <c r="BG426" s="87"/>
      <c r="BH426" s="87"/>
      <c r="BI426" s="87"/>
      <c r="BJ426" s="87"/>
      <c r="BK426" s="87"/>
      <c r="BL426" s="87"/>
      <c r="BM426" s="87"/>
      <c r="BN426" s="87"/>
      <c r="BO426" s="87"/>
      <c r="BP426" s="87"/>
      <c r="BQ426" s="87"/>
      <c r="BR426" s="87"/>
      <c r="BS426" s="87"/>
      <c r="BT426" s="87"/>
      <c r="BU426" s="87"/>
      <c r="BV426" s="87"/>
      <c r="BW426" s="87"/>
      <c r="BX426" s="87"/>
      <c r="BY426" s="87"/>
      <c r="BZ426" s="87"/>
      <c r="CA426" s="87"/>
      <c r="CB426" s="87"/>
      <c r="CC426" s="87"/>
      <c r="CD426" s="87"/>
      <c r="CE426" s="87"/>
      <c r="CF426" s="87"/>
      <c r="CG426" s="87"/>
      <c r="CH426" s="87"/>
      <c r="CI426" s="87"/>
      <c r="CJ426" s="87"/>
      <c r="CK426" s="87"/>
      <c r="CL426" s="87"/>
      <c r="CM426" s="87"/>
      <c r="CN426" s="87"/>
      <c r="CO426" s="87"/>
      <c r="CP426" s="87"/>
      <c r="CQ426" s="87"/>
      <c r="CR426" s="87"/>
      <c r="CS426" s="87"/>
      <c r="CT426" s="87"/>
      <c r="CU426" s="87"/>
      <c r="CV426" s="87"/>
      <c r="CW426" s="87"/>
      <c r="CX426" s="87"/>
      <c r="CY426" s="87"/>
      <c r="CZ426" s="87"/>
      <c r="DA426" s="87"/>
      <c r="DB426" s="87"/>
      <c r="DC426" s="87"/>
      <c r="DD426" s="87"/>
      <c r="DE426" s="87"/>
      <c r="DF426" s="87"/>
      <c r="DG426" s="87"/>
      <c r="DH426" s="87"/>
      <c r="DI426" s="87"/>
      <c r="DJ426" s="87"/>
      <c r="DK426" s="87">
        <v>1</v>
      </c>
      <c r="DL426" s="87">
        <f t="shared" si="513"/>
        <v>0</v>
      </c>
      <c r="DM426" s="91"/>
      <c r="DN426" s="91">
        <f t="shared" ref="DN426:DN427" si="826">DL426/DK426</f>
        <v>0</v>
      </c>
      <c r="DO426" s="91"/>
      <c r="DP426" s="91">
        <f t="shared" ref="DP426:DP427" si="827">AVERAGE(DN$426:DN$427)</f>
        <v>0</v>
      </c>
      <c r="DQ426" s="91"/>
      <c r="DR426" s="91">
        <f t="shared" ref="DR426:DR427" si="828">AVERAGE(DN$396:DN$435)</f>
        <v>0</v>
      </c>
      <c r="DS426" s="91"/>
      <c r="DT426" s="91">
        <f t="shared" ref="DT426:DT427" si="829">AVERAGE(DN$3:DN$435)</f>
        <v>2.336448598130841E-2</v>
      </c>
    </row>
    <row r="427" spans="1:124" ht="15.75" hidden="1" customHeight="1" x14ac:dyDescent="0.25">
      <c r="A427" s="87" t="s">
        <v>47</v>
      </c>
      <c r="B427" s="87" t="s">
        <v>214</v>
      </c>
      <c r="C427" s="87" t="s">
        <v>222</v>
      </c>
      <c r="D427" s="87"/>
      <c r="E427" s="87"/>
      <c r="F427" s="87"/>
      <c r="G427" s="87"/>
      <c r="H427" s="87"/>
      <c r="I427" s="87"/>
      <c r="J427" s="87"/>
      <c r="K427" s="87"/>
      <c r="L427" s="87"/>
      <c r="M427" s="88"/>
      <c r="N427" s="88"/>
      <c r="O427" s="88"/>
      <c r="P427" s="87" t="s">
        <v>51</v>
      </c>
      <c r="Q427" s="89"/>
      <c r="R427" s="89"/>
      <c r="S427" s="90"/>
      <c r="T427" s="87"/>
      <c r="U427" s="87"/>
      <c r="V427" s="87"/>
      <c r="W427" s="87"/>
      <c r="X427" s="87"/>
      <c r="Y427" s="87"/>
      <c r="Z427" s="87"/>
      <c r="AA427" s="87"/>
      <c r="AB427" s="87"/>
      <c r="AC427" s="87"/>
      <c r="AD427" s="87"/>
      <c r="AE427" s="87"/>
      <c r="AF427" s="87"/>
      <c r="AG427" s="87"/>
      <c r="AH427" s="87"/>
      <c r="AI427" s="87"/>
      <c r="AJ427" s="87"/>
      <c r="AK427" s="87"/>
      <c r="AL427" s="87"/>
      <c r="AM427" s="87"/>
      <c r="AN427" s="87"/>
      <c r="AO427" s="87"/>
      <c r="AP427" s="87"/>
      <c r="AQ427" s="87"/>
      <c r="AR427" s="87"/>
      <c r="AS427" s="87"/>
      <c r="AT427" s="87"/>
      <c r="AU427" s="87"/>
      <c r="AV427" s="87"/>
      <c r="AW427" s="87"/>
      <c r="AX427" s="87"/>
      <c r="AY427" s="87"/>
      <c r="AZ427" s="87"/>
      <c r="BA427" s="87"/>
      <c r="BB427" s="87"/>
      <c r="BC427" s="87"/>
      <c r="BD427" s="87"/>
      <c r="BE427" s="87"/>
      <c r="BF427" s="87"/>
      <c r="BG427" s="87"/>
      <c r="BH427" s="87"/>
      <c r="BI427" s="87"/>
      <c r="BJ427" s="87"/>
      <c r="BK427" s="87"/>
      <c r="BL427" s="87"/>
      <c r="BM427" s="87"/>
      <c r="BN427" s="87"/>
      <c r="BO427" s="87"/>
      <c r="BP427" s="87"/>
      <c r="BQ427" s="87"/>
      <c r="BR427" s="87"/>
      <c r="BS427" s="87"/>
      <c r="BT427" s="87"/>
      <c r="BU427" s="87"/>
      <c r="BV427" s="87"/>
      <c r="BW427" s="87"/>
      <c r="BX427" s="87"/>
      <c r="BY427" s="87"/>
      <c r="BZ427" s="87"/>
      <c r="CA427" s="87"/>
      <c r="CB427" s="87"/>
      <c r="CC427" s="87"/>
      <c r="CD427" s="87"/>
      <c r="CE427" s="87"/>
      <c r="CF427" s="87"/>
      <c r="CG427" s="87"/>
      <c r="CH427" s="87"/>
      <c r="CI427" s="87"/>
      <c r="CJ427" s="87"/>
      <c r="CK427" s="87"/>
      <c r="CL427" s="87"/>
      <c r="CM427" s="87"/>
      <c r="CN427" s="87"/>
      <c r="CO427" s="87"/>
      <c r="CP427" s="87"/>
      <c r="CQ427" s="87"/>
      <c r="CR427" s="87"/>
      <c r="CS427" s="87"/>
      <c r="CT427" s="87"/>
      <c r="CU427" s="87"/>
      <c r="CV427" s="87"/>
      <c r="CW427" s="87"/>
      <c r="CX427" s="87"/>
      <c r="CY427" s="87"/>
      <c r="CZ427" s="87"/>
      <c r="DA427" s="87"/>
      <c r="DB427" s="87"/>
      <c r="DC427" s="87"/>
      <c r="DD427" s="87"/>
      <c r="DE427" s="87"/>
      <c r="DF427" s="87"/>
      <c r="DG427" s="87"/>
      <c r="DH427" s="87"/>
      <c r="DI427" s="87"/>
      <c r="DJ427" s="87"/>
      <c r="DK427" s="87">
        <v>1</v>
      </c>
      <c r="DL427" s="87">
        <f t="shared" si="513"/>
        <v>0</v>
      </c>
      <c r="DM427" s="91"/>
      <c r="DN427" s="91">
        <f t="shared" si="826"/>
        <v>0</v>
      </c>
      <c r="DO427" s="91"/>
      <c r="DP427" s="91">
        <f t="shared" si="827"/>
        <v>0</v>
      </c>
      <c r="DQ427" s="91"/>
      <c r="DR427" s="91">
        <f t="shared" si="828"/>
        <v>0</v>
      </c>
      <c r="DS427" s="91"/>
      <c r="DT427" s="91">
        <f t="shared" si="829"/>
        <v>2.336448598130841E-2</v>
      </c>
    </row>
    <row r="428" spans="1:124" ht="15.75" hidden="1" customHeight="1" x14ac:dyDescent="0.25">
      <c r="A428" s="87" t="s">
        <v>47</v>
      </c>
      <c r="B428" s="87" t="s">
        <v>214</v>
      </c>
      <c r="C428" s="87" t="s">
        <v>223</v>
      </c>
      <c r="D428" s="87"/>
      <c r="E428" s="87"/>
      <c r="F428" s="87"/>
      <c r="G428" s="87"/>
      <c r="H428" s="87"/>
      <c r="I428" s="87"/>
      <c r="J428" s="87"/>
      <c r="K428" s="87"/>
      <c r="L428" s="87"/>
      <c r="M428" s="88"/>
      <c r="N428" s="88"/>
      <c r="O428" s="88"/>
      <c r="P428" s="87" t="s">
        <v>50</v>
      </c>
      <c r="Q428" s="89"/>
      <c r="R428" s="89"/>
      <c r="S428" s="90"/>
      <c r="T428" s="87"/>
      <c r="U428" s="87"/>
      <c r="V428" s="87"/>
      <c r="W428" s="87"/>
      <c r="X428" s="87"/>
      <c r="Y428" s="87"/>
      <c r="Z428" s="87"/>
      <c r="AA428" s="87"/>
      <c r="AB428" s="87"/>
      <c r="AC428" s="87"/>
      <c r="AD428" s="87"/>
      <c r="AE428" s="87"/>
      <c r="AF428" s="87"/>
      <c r="AG428" s="87"/>
      <c r="AH428" s="87"/>
      <c r="AI428" s="87"/>
      <c r="AJ428" s="87"/>
      <c r="AK428" s="87"/>
      <c r="AL428" s="87"/>
      <c r="AM428" s="87"/>
      <c r="AN428" s="87"/>
      <c r="AO428" s="87"/>
      <c r="AP428" s="87"/>
      <c r="AQ428" s="87"/>
      <c r="AR428" s="87"/>
      <c r="AS428" s="87"/>
      <c r="AT428" s="87"/>
      <c r="AU428" s="87"/>
      <c r="AV428" s="87"/>
      <c r="AW428" s="87"/>
      <c r="AX428" s="87"/>
      <c r="AY428" s="87"/>
      <c r="AZ428" s="87"/>
      <c r="BA428" s="87"/>
      <c r="BB428" s="87"/>
      <c r="BC428" s="87"/>
      <c r="BD428" s="87"/>
      <c r="BE428" s="87"/>
      <c r="BF428" s="87"/>
      <c r="BG428" s="87"/>
      <c r="BH428" s="87"/>
      <c r="BI428" s="87"/>
      <c r="BJ428" s="87"/>
      <c r="BK428" s="87"/>
      <c r="BL428" s="87"/>
      <c r="BM428" s="87"/>
      <c r="BN428" s="87"/>
      <c r="BO428" s="87"/>
      <c r="BP428" s="87"/>
      <c r="BQ428" s="87"/>
      <c r="BR428" s="87"/>
      <c r="BS428" s="87"/>
      <c r="BT428" s="87"/>
      <c r="BU428" s="87"/>
      <c r="BV428" s="87"/>
      <c r="BW428" s="87"/>
      <c r="BX428" s="87"/>
      <c r="BY428" s="87"/>
      <c r="BZ428" s="87"/>
      <c r="CA428" s="87"/>
      <c r="CB428" s="87"/>
      <c r="CC428" s="87"/>
      <c r="CD428" s="87"/>
      <c r="CE428" s="87"/>
      <c r="CF428" s="87"/>
      <c r="CG428" s="87"/>
      <c r="CH428" s="87"/>
      <c r="CI428" s="87"/>
      <c r="CJ428" s="87"/>
      <c r="CK428" s="87"/>
      <c r="CL428" s="87"/>
      <c r="CM428" s="87"/>
      <c r="CN428" s="87"/>
      <c r="CO428" s="87"/>
      <c r="CP428" s="87"/>
      <c r="CQ428" s="87"/>
      <c r="CR428" s="87"/>
      <c r="CS428" s="87"/>
      <c r="CT428" s="87"/>
      <c r="CU428" s="87"/>
      <c r="CV428" s="87"/>
      <c r="CW428" s="87"/>
      <c r="CX428" s="87"/>
      <c r="CY428" s="87"/>
      <c r="CZ428" s="87"/>
      <c r="DA428" s="87"/>
      <c r="DB428" s="87"/>
      <c r="DC428" s="87"/>
      <c r="DD428" s="87"/>
      <c r="DE428" s="87"/>
      <c r="DF428" s="87"/>
      <c r="DG428" s="87"/>
      <c r="DH428" s="87"/>
      <c r="DI428" s="87"/>
      <c r="DJ428" s="87"/>
      <c r="DK428" s="87">
        <v>1</v>
      </c>
      <c r="DL428" s="87">
        <f t="shared" si="513"/>
        <v>0</v>
      </c>
      <c r="DM428" s="91">
        <f t="shared" ref="DM428:DM429" si="830">DL428/DK428</f>
        <v>0</v>
      </c>
      <c r="DN428" s="91"/>
      <c r="DO428" s="91">
        <f t="shared" ref="DO428:DO429" si="831">AVERAGE(DM$428:DM$429)</f>
        <v>0</v>
      </c>
      <c r="DP428" s="91"/>
      <c r="DQ428" s="91">
        <f t="shared" ref="DQ428:DQ429" si="832">AVERAGE(DM$396:DM$435)</f>
        <v>0</v>
      </c>
      <c r="DR428" s="91"/>
      <c r="DS428" s="91">
        <f t="shared" ref="DS428:DS429" si="833">AVERAGE(DM$3:DM$435)</f>
        <v>4.5662100456621002E-2</v>
      </c>
      <c r="DT428" s="91"/>
    </row>
    <row r="429" spans="1:124" ht="15.75" hidden="1" customHeight="1" x14ac:dyDescent="0.25">
      <c r="A429" s="87" t="s">
        <v>47</v>
      </c>
      <c r="B429" s="87" t="s">
        <v>214</v>
      </c>
      <c r="C429" s="87" t="s">
        <v>223</v>
      </c>
      <c r="D429" s="87"/>
      <c r="E429" s="87"/>
      <c r="F429" s="87"/>
      <c r="G429" s="87"/>
      <c r="H429" s="87"/>
      <c r="I429" s="87"/>
      <c r="J429" s="87"/>
      <c r="K429" s="87"/>
      <c r="L429" s="87"/>
      <c r="M429" s="88"/>
      <c r="N429" s="88"/>
      <c r="O429" s="88"/>
      <c r="P429" s="87" t="s">
        <v>50</v>
      </c>
      <c r="Q429" s="89"/>
      <c r="R429" s="89"/>
      <c r="S429" s="90"/>
      <c r="T429" s="87"/>
      <c r="U429" s="87"/>
      <c r="V429" s="87"/>
      <c r="W429" s="87"/>
      <c r="X429" s="87"/>
      <c r="Y429" s="87"/>
      <c r="Z429" s="87"/>
      <c r="AA429" s="87"/>
      <c r="AB429" s="87"/>
      <c r="AC429" s="87"/>
      <c r="AD429" s="87"/>
      <c r="AE429" s="87"/>
      <c r="AF429" s="87"/>
      <c r="AG429" s="87"/>
      <c r="AH429" s="87"/>
      <c r="AI429" s="87"/>
      <c r="AJ429" s="87"/>
      <c r="AK429" s="87"/>
      <c r="AL429" s="87"/>
      <c r="AM429" s="87"/>
      <c r="AN429" s="87"/>
      <c r="AO429" s="87"/>
      <c r="AP429" s="87"/>
      <c r="AQ429" s="87"/>
      <c r="AR429" s="87"/>
      <c r="AS429" s="87"/>
      <c r="AT429" s="87"/>
      <c r="AU429" s="87"/>
      <c r="AV429" s="87"/>
      <c r="AW429" s="87"/>
      <c r="AX429" s="87"/>
      <c r="AY429" s="87"/>
      <c r="AZ429" s="87"/>
      <c r="BA429" s="87"/>
      <c r="BB429" s="87"/>
      <c r="BC429" s="87"/>
      <c r="BD429" s="87"/>
      <c r="BE429" s="87"/>
      <c r="BF429" s="87"/>
      <c r="BG429" s="87"/>
      <c r="BH429" s="87"/>
      <c r="BI429" s="87"/>
      <c r="BJ429" s="87"/>
      <c r="BK429" s="87"/>
      <c r="BL429" s="87"/>
      <c r="BM429" s="87"/>
      <c r="BN429" s="87"/>
      <c r="BO429" s="87"/>
      <c r="BP429" s="87"/>
      <c r="BQ429" s="87"/>
      <c r="BR429" s="87"/>
      <c r="BS429" s="87"/>
      <c r="BT429" s="87"/>
      <c r="BU429" s="87"/>
      <c r="BV429" s="87"/>
      <c r="BW429" s="87"/>
      <c r="BX429" s="87"/>
      <c r="BY429" s="87"/>
      <c r="BZ429" s="87"/>
      <c r="CA429" s="87"/>
      <c r="CB429" s="87"/>
      <c r="CC429" s="87"/>
      <c r="CD429" s="87"/>
      <c r="CE429" s="87"/>
      <c r="CF429" s="87"/>
      <c r="CG429" s="87"/>
      <c r="CH429" s="87"/>
      <c r="CI429" s="87"/>
      <c r="CJ429" s="87"/>
      <c r="CK429" s="87"/>
      <c r="CL429" s="87"/>
      <c r="CM429" s="87"/>
      <c r="CN429" s="87"/>
      <c r="CO429" s="87"/>
      <c r="CP429" s="87"/>
      <c r="CQ429" s="87"/>
      <c r="CR429" s="87"/>
      <c r="CS429" s="87"/>
      <c r="CT429" s="87"/>
      <c r="CU429" s="87"/>
      <c r="CV429" s="87"/>
      <c r="CW429" s="87"/>
      <c r="CX429" s="87"/>
      <c r="CY429" s="87"/>
      <c r="CZ429" s="87"/>
      <c r="DA429" s="87"/>
      <c r="DB429" s="87"/>
      <c r="DC429" s="87"/>
      <c r="DD429" s="87"/>
      <c r="DE429" s="87"/>
      <c r="DF429" s="87"/>
      <c r="DG429" s="87"/>
      <c r="DH429" s="87"/>
      <c r="DI429" s="87"/>
      <c r="DJ429" s="87"/>
      <c r="DK429" s="87">
        <v>1</v>
      </c>
      <c r="DL429" s="87">
        <f t="shared" si="513"/>
        <v>0</v>
      </c>
      <c r="DM429" s="91">
        <f t="shared" si="830"/>
        <v>0</v>
      </c>
      <c r="DN429" s="91"/>
      <c r="DO429" s="91">
        <f t="shared" si="831"/>
        <v>0</v>
      </c>
      <c r="DP429" s="91"/>
      <c r="DQ429" s="91">
        <f t="shared" si="832"/>
        <v>0</v>
      </c>
      <c r="DR429" s="91"/>
      <c r="DS429" s="91">
        <f t="shared" si="833"/>
        <v>4.5662100456621002E-2</v>
      </c>
      <c r="DT429" s="91"/>
    </row>
    <row r="430" spans="1:124" ht="15.75" hidden="1" customHeight="1" x14ac:dyDescent="0.25">
      <c r="A430" s="87" t="s">
        <v>47</v>
      </c>
      <c r="B430" s="87" t="s">
        <v>214</v>
      </c>
      <c r="C430" s="87" t="s">
        <v>223</v>
      </c>
      <c r="D430" s="87"/>
      <c r="E430" s="87"/>
      <c r="F430" s="87"/>
      <c r="G430" s="87"/>
      <c r="H430" s="87"/>
      <c r="I430" s="87"/>
      <c r="J430" s="87"/>
      <c r="K430" s="87"/>
      <c r="L430" s="87"/>
      <c r="M430" s="88"/>
      <c r="N430" s="88"/>
      <c r="O430" s="88"/>
      <c r="P430" s="87" t="s">
        <v>51</v>
      </c>
      <c r="Q430" s="89"/>
      <c r="R430" s="89"/>
      <c r="S430" s="90"/>
      <c r="T430" s="87"/>
      <c r="U430" s="87"/>
      <c r="V430" s="87"/>
      <c r="W430" s="87"/>
      <c r="X430" s="87"/>
      <c r="Y430" s="87"/>
      <c r="Z430" s="87"/>
      <c r="AA430" s="87"/>
      <c r="AB430" s="87"/>
      <c r="AC430" s="87"/>
      <c r="AD430" s="87"/>
      <c r="AE430" s="87"/>
      <c r="AF430" s="87"/>
      <c r="AG430" s="87"/>
      <c r="AH430" s="87"/>
      <c r="AI430" s="87"/>
      <c r="AJ430" s="87"/>
      <c r="AK430" s="87"/>
      <c r="AL430" s="87"/>
      <c r="AM430" s="87"/>
      <c r="AN430" s="87"/>
      <c r="AO430" s="87"/>
      <c r="AP430" s="87"/>
      <c r="AQ430" s="87"/>
      <c r="AR430" s="87"/>
      <c r="AS430" s="87"/>
      <c r="AT430" s="87"/>
      <c r="AU430" s="87"/>
      <c r="AV430" s="87"/>
      <c r="AW430" s="87"/>
      <c r="AX430" s="87"/>
      <c r="AY430" s="87"/>
      <c r="AZ430" s="87"/>
      <c r="BA430" s="87"/>
      <c r="BB430" s="87"/>
      <c r="BC430" s="87"/>
      <c r="BD430" s="87"/>
      <c r="BE430" s="87"/>
      <c r="BF430" s="87"/>
      <c r="BG430" s="87"/>
      <c r="BH430" s="87"/>
      <c r="BI430" s="87"/>
      <c r="BJ430" s="87"/>
      <c r="BK430" s="87"/>
      <c r="BL430" s="87"/>
      <c r="BM430" s="87"/>
      <c r="BN430" s="87"/>
      <c r="BO430" s="87"/>
      <c r="BP430" s="87"/>
      <c r="BQ430" s="87"/>
      <c r="BR430" s="87"/>
      <c r="BS430" s="87"/>
      <c r="BT430" s="87"/>
      <c r="BU430" s="87"/>
      <c r="BV430" s="87"/>
      <c r="BW430" s="87"/>
      <c r="BX430" s="87"/>
      <c r="BY430" s="87"/>
      <c r="BZ430" s="87"/>
      <c r="CA430" s="87"/>
      <c r="CB430" s="87"/>
      <c r="CC430" s="87"/>
      <c r="CD430" s="87"/>
      <c r="CE430" s="87"/>
      <c r="CF430" s="87"/>
      <c r="CG430" s="87"/>
      <c r="CH430" s="87"/>
      <c r="CI430" s="87"/>
      <c r="CJ430" s="87"/>
      <c r="CK430" s="87"/>
      <c r="CL430" s="87"/>
      <c r="CM430" s="87"/>
      <c r="CN430" s="87"/>
      <c r="CO430" s="87"/>
      <c r="CP430" s="87"/>
      <c r="CQ430" s="87"/>
      <c r="CR430" s="87"/>
      <c r="CS430" s="87"/>
      <c r="CT430" s="87"/>
      <c r="CU430" s="87"/>
      <c r="CV430" s="87"/>
      <c r="CW430" s="87"/>
      <c r="CX430" s="87"/>
      <c r="CY430" s="87"/>
      <c r="CZ430" s="87"/>
      <c r="DA430" s="87"/>
      <c r="DB430" s="87"/>
      <c r="DC430" s="87"/>
      <c r="DD430" s="87"/>
      <c r="DE430" s="87"/>
      <c r="DF430" s="87"/>
      <c r="DG430" s="87"/>
      <c r="DH430" s="87"/>
      <c r="DI430" s="87"/>
      <c r="DJ430" s="87"/>
      <c r="DK430" s="87">
        <v>1</v>
      </c>
      <c r="DL430" s="87">
        <f t="shared" si="513"/>
        <v>0</v>
      </c>
      <c r="DM430" s="91"/>
      <c r="DN430" s="91">
        <f t="shared" ref="DN430:DN431" si="834">DL430/DK430</f>
        <v>0</v>
      </c>
      <c r="DO430" s="91"/>
      <c r="DP430" s="91">
        <f t="shared" ref="DP430:DP431" si="835">AVERAGE(DN$430:DN$431)</f>
        <v>0</v>
      </c>
      <c r="DQ430" s="91"/>
      <c r="DR430" s="91">
        <f t="shared" ref="DR430:DR431" si="836">AVERAGE(DN$396:DN$435)</f>
        <v>0</v>
      </c>
      <c r="DS430" s="91"/>
      <c r="DT430" s="91">
        <f t="shared" ref="DT430:DT431" si="837">AVERAGE(DN$3:DN$435)</f>
        <v>2.336448598130841E-2</v>
      </c>
    </row>
    <row r="431" spans="1:124" ht="15.75" hidden="1" customHeight="1" x14ac:dyDescent="0.25">
      <c r="A431" s="87" t="s">
        <v>47</v>
      </c>
      <c r="B431" s="87" t="s">
        <v>214</v>
      </c>
      <c r="C431" s="87" t="s">
        <v>223</v>
      </c>
      <c r="D431" s="87"/>
      <c r="E431" s="87"/>
      <c r="F431" s="87"/>
      <c r="G431" s="87"/>
      <c r="H431" s="87"/>
      <c r="I431" s="87"/>
      <c r="J431" s="87"/>
      <c r="K431" s="87"/>
      <c r="L431" s="87"/>
      <c r="M431" s="88"/>
      <c r="N431" s="88"/>
      <c r="O431" s="88"/>
      <c r="P431" s="87" t="s">
        <v>51</v>
      </c>
      <c r="Q431" s="89"/>
      <c r="R431" s="89"/>
      <c r="S431" s="90"/>
      <c r="T431" s="87"/>
      <c r="U431" s="87"/>
      <c r="V431" s="87"/>
      <c r="W431" s="87"/>
      <c r="X431" s="87"/>
      <c r="Y431" s="87"/>
      <c r="Z431" s="87"/>
      <c r="AA431" s="87"/>
      <c r="AB431" s="87"/>
      <c r="AC431" s="87"/>
      <c r="AD431" s="87"/>
      <c r="AE431" s="87"/>
      <c r="AF431" s="87"/>
      <c r="AG431" s="87"/>
      <c r="AH431" s="87"/>
      <c r="AI431" s="87"/>
      <c r="AJ431" s="87"/>
      <c r="AK431" s="87"/>
      <c r="AL431" s="87"/>
      <c r="AM431" s="87"/>
      <c r="AN431" s="87"/>
      <c r="AO431" s="87"/>
      <c r="AP431" s="87"/>
      <c r="AQ431" s="87"/>
      <c r="AR431" s="87"/>
      <c r="AS431" s="87"/>
      <c r="AT431" s="87"/>
      <c r="AU431" s="87"/>
      <c r="AV431" s="87"/>
      <c r="AW431" s="87"/>
      <c r="AX431" s="87"/>
      <c r="AY431" s="87"/>
      <c r="AZ431" s="87"/>
      <c r="BA431" s="87"/>
      <c r="BB431" s="87"/>
      <c r="BC431" s="87"/>
      <c r="BD431" s="87"/>
      <c r="BE431" s="87"/>
      <c r="BF431" s="87"/>
      <c r="BG431" s="87"/>
      <c r="BH431" s="87"/>
      <c r="BI431" s="87"/>
      <c r="BJ431" s="87"/>
      <c r="BK431" s="87"/>
      <c r="BL431" s="87"/>
      <c r="BM431" s="87"/>
      <c r="BN431" s="87"/>
      <c r="BO431" s="87"/>
      <c r="BP431" s="87"/>
      <c r="BQ431" s="87"/>
      <c r="BR431" s="87"/>
      <c r="BS431" s="87"/>
      <c r="BT431" s="87"/>
      <c r="BU431" s="87"/>
      <c r="BV431" s="87"/>
      <c r="BW431" s="87"/>
      <c r="BX431" s="87"/>
      <c r="BY431" s="87"/>
      <c r="BZ431" s="87"/>
      <c r="CA431" s="87"/>
      <c r="CB431" s="87"/>
      <c r="CC431" s="87"/>
      <c r="CD431" s="87"/>
      <c r="CE431" s="87"/>
      <c r="CF431" s="87"/>
      <c r="CG431" s="87"/>
      <c r="CH431" s="87"/>
      <c r="CI431" s="87"/>
      <c r="CJ431" s="87"/>
      <c r="CK431" s="87"/>
      <c r="CL431" s="87"/>
      <c r="CM431" s="87"/>
      <c r="CN431" s="87"/>
      <c r="CO431" s="87"/>
      <c r="CP431" s="87"/>
      <c r="CQ431" s="87"/>
      <c r="CR431" s="87"/>
      <c r="CS431" s="87"/>
      <c r="CT431" s="87"/>
      <c r="CU431" s="87"/>
      <c r="CV431" s="87"/>
      <c r="CW431" s="87"/>
      <c r="CX431" s="87"/>
      <c r="CY431" s="87"/>
      <c r="CZ431" s="87"/>
      <c r="DA431" s="87"/>
      <c r="DB431" s="87"/>
      <c r="DC431" s="87"/>
      <c r="DD431" s="87"/>
      <c r="DE431" s="87"/>
      <c r="DF431" s="87"/>
      <c r="DG431" s="87"/>
      <c r="DH431" s="87"/>
      <c r="DI431" s="87"/>
      <c r="DJ431" s="87"/>
      <c r="DK431" s="87">
        <v>1</v>
      </c>
      <c r="DL431" s="87">
        <f t="shared" si="513"/>
        <v>0</v>
      </c>
      <c r="DM431" s="91"/>
      <c r="DN431" s="91">
        <f t="shared" si="834"/>
        <v>0</v>
      </c>
      <c r="DO431" s="91"/>
      <c r="DP431" s="91">
        <f t="shared" si="835"/>
        <v>0</v>
      </c>
      <c r="DQ431" s="91"/>
      <c r="DR431" s="91">
        <f t="shared" si="836"/>
        <v>0</v>
      </c>
      <c r="DS431" s="91"/>
      <c r="DT431" s="91">
        <f t="shared" si="837"/>
        <v>2.336448598130841E-2</v>
      </c>
    </row>
    <row r="432" spans="1:124" ht="15.75" hidden="1" customHeight="1" x14ac:dyDescent="0.25">
      <c r="A432" s="87" t="s">
        <v>47</v>
      </c>
      <c r="B432" s="87" t="s">
        <v>214</v>
      </c>
      <c r="C432" s="87" t="s">
        <v>224</v>
      </c>
      <c r="D432" s="87"/>
      <c r="E432" s="87"/>
      <c r="F432" s="87"/>
      <c r="G432" s="87"/>
      <c r="H432" s="87"/>
      <c r="I432" s="87"/>
      <c r="J432" s="87"/>
      <c r="K432" s="87"/>
      <c r="L432" s="87"/>
      <c r="M432" s="88"/>
      <c r="N432" s="88"/>
      <c r="O432" s="88"/>
      <c r="P432" s="87" t="s">
        <v>50</v>
      </c>
      <c r="Q432" s="89"/>
      <c r="R432" s="89"/>
      <c r="S432" s="90"/>
      <c r="T432" s="87"/>
      <c r="U432" s="87"/>
      <c r="V432" s="87"/>
      <c r="W432" s="87"/>
      <c r="X432" s="87"/>
      <c r="Y432" s="87"/>
      <c r="Z432" s="87"/>
      <c r="AA432" s="87"/>
      <c r="AB432" s="87"/>
      <c r="AC432" s="87"/>
      <c r="AD432" s="87"/>
      <c r="AE432" s="87"/>
      <c r="AF432" s="87"/>
      <c r="AG432" s="87"/>
      <c r="AH432" s="87"/>
      <c r="AI432" s="87"/>
      <c r="AJ432" s="87"/>
      <c r="AK432" s="87"/>
      <c r="AL432" s="87"/>
      <c r="AM432" s="87"/>
      <c r="AN432" s="87"/>
      <c r="AO432" s="87"/>
      <c r="AP432" s="87"/>
      <c r="AQ432" s="87"/>
      <c r="AR432" s="87"/>
      <c r="AS432" s="87"/>
      <c r="AT432" s="87"/>
      <c r="AU432" s="87"/>
      <c r="AV432" s="87"/>
      <c r="AW432" s="87"/>
      <c r="AX432" s="87"/>
      <c r="AY432" s="87"/>
      <c r="AZ432" s="87"/>
      <c r="BA432" s="87"/>
      <c r="BB432" s="87"/>
      <c r="BC432" s="87"/>
      <c r="BD432" s="87"/>
      <c r="BE432" s="87"/>
      <c r="BF432" s="87"/>
      <c r="BG432" s="87"/>
      <c r="BH432" s="87"/>
      <c r="BI432" s="87"/>
      <c r="BJ432" s="87"/>
      <c r="BK432" s="87"/>
      <c r="BL432" s="87"/>
      <c r="BM432" s="87"/>
      <c r="BN432" s="87"/>
      <c r="BO432" s="87"/>
      <c r="BP432" s="87"/>
      <c r="BQ432" s="87"/>
      <c r="BR432" s="87"/>
      <c r="BS432" s="87"/>
      <c r="BT432" s="87"/>
      <c r="BU432" s="87"/>
      <c r="BV432" s="87"/>
      <c r="BW432" s="87"/>
      <c r="BX432" s="87"/>
      <c r="BY432" s="87"/>
      <c r="BZ432" s="87"/>
      <c r="CA432" s="87"/>
      <c r="CB432" s="87"/>
      <c r="CC432" s="87"/>
      <c r="CD432" s="87"/>
      <c r="CE432" s="87"/>
      <c r="CF432" s="87"/>
      <c r="CG432" s="87"/>
      <c r="CH432" s="87"/>
      <c r="CI432" s="87"/>
      <c r="CJ432" s="87"/>
      <c r="CK432" s="87"/>
      <c r="CL432" s="87"/>
      <c r="CM432" s="87"/>
      <c r="CN432" s="87"/>
      <c r="CO432" s="87"/>
      <c r="CP432" s="87"/>
      <c r="CQ432" s="87"/>
      <c r="CR432" s="87"/>
      <c r="CS432" s="87"/>
      <c r="CT432" s="87"/>
      <c r="CU432" s="87"/>
      <c r="CV432" s="87"/>
      <c r="CW432" s="87"/>
      <c r="CX432" s="87"/>
      <c r="CY432" s="87"/>
      <c r="CZ432" s="87"/>
      <c r="DA432" s="87"/>
      <c r="DB432" s="87"/>
      <c r="DC432" s="87"/>
      <c r="DD432" s="87"/>
      <c r="DE432" s="87"/>
      <c r="DF432" s="87"/>
      <c r="DG432" s="87"/>
      <c r="DH432" s="87"/>
      <c r="DI432" s="87"/>
      <c r="DJ432" s="87"/>
      <c r="DK432" s="87">
        <v>1</v>
      </c>
      <c r="DL432" s="87">
        <f t="shared" si="513"/>
        <v>0</v>
      </c>
      <c r="DM432" s="91">
        <f t="shared" ref="DM432:DM433" si="838">DL432/DK432</f>
        <v>0</v>
      </c>
      <c r="DN432" s="91"/>
      <c r="DO432" s="91">
        <f t="shared" ref="DO432:DO433" si="839">AVERAGE(DM$432:DM$433)</f>
        <v>0</v>
      </c>
      <c r="DP432" s="91"/>
      <c r="DQ432" s="91">
        <f t="shared" ref="DQ432:DQ433" si="840">AVERAGE(DM$396:DM$435)</f>
        <v>0</v>
      </c>
      <c r="DR432" s="91"/>
      <c r="DS432" s="91">
        <f t="shared" ref="DS432:DS433" si="841">AVERAGE(DM$3:DM$435)</f>
        <v>4.5662100456621002E-2</v>
      </c>
      <c r="DT432" s="91"/>
    </row>
    <row r="433" spans="1:124" ht="15.75" hidden="1" customHeight="1" x14ac:dyDescent="0.25">
      <c r="A433" s="87" t="s">
        <v>47</v>
      </c>
      <c r="B433" s="87" t="s">
        <v>214</v>
      </c>
      <c r="C433" s="87" t="s">
        <v>224</v>
      </c>
      <c r="D433" s="87"/>
      <c r="E433" s="87"/>
      <c r="F433" s="87"/>
      <c r="G433" s="87"/>
      <c r="H433" s="87"/>
      <c r="I433" s="87"/>
      <c r="J433" s="87"/>
      <c r="K433" s="87"/>
      <c r="L433" s="87"/>
      <c r="M433" s="88"/>
      <c r="N433" s="88"/>
      <c r="O433" s="88"/>
      <c r="P433" s="87" t="s">
        <v>50</v>
      </c>
      <c r="Q433" s="89"/>
      <c r="R433" s="89"/>
      <c r="S433" s="90"/>
      <c r="T433" s="87"/>
      <c r="U433" s="87"/>
      <c r="V433" s="87"/>
      <c r="W433" s="87"/>
      <c r="X433" s="87"/>
      <c r="Y433" s="87"/>
      <c r="Z433" s="87"/>
      <c r="AA433" s="87"/>
      <c r="AB433" s="87"/>
      <c r="AC433" s="87"/>
      <c r="AD433" s="87"/>
      <c r="AE433" s="87"/>
      <c r="AF433" s="87"/>
      <c r="AG433" s="87"/>
      <c r="AH433" s="87"/>
      <c r="AI433" s="87"/>
      <c r="AJ433" s="87"/>
      <c r="AK433" s="87"/>
      <c r="AL433" s="87"/>
      <c r="AM433" s="87"/>
      <c r="AN433" s="87"/>
      <c r="AO433" s="87"/>
      <c r="AP433" s="87"/>
      <c r="AQ433" s="87"/>
      <c r="AR433" s="87"/>
      <c r="AS433" s="87"/>
      <c r="AT433" s="87"/>
      <c r="AU433" s="87"/>
      <c r="AV433" s="87"/>
      <c r="AW433" s="87"/>
      <c r="AX433" s="87"/>
      <c r="AY433" s="87"/>
      <c r="AZ433" s="87"/>
      <c r="BA433" s="87"/>
      <c r="BB433" s="87"/>
      <c r="BC433" s="87"/>
      <c r="BD433" s="87"/>
      <c r="BE433" s="87"/>
      <c r="BF433" s="87"/>
      <c r="BG433" s="87"/>
      <c r="BH433" s="87"/>
      <c r="BI433" s="87"/>
      <c r="BJ433" s="87"/>
      <c r="BK433" s="87"/>
      <c r="BL433" s="87"/>
      <c r="BM433" s="87"/>
      <c r="BN433" s="87"/>
      <c r="BO433" s="87"/>
      <c r="BP433" s="87"/>
      <c r="BQ433" s="87"/>
      <c r="BR433" s="87"/>
      <c r="BS433" s="87"/>
      <c r="BT433" s="87"/>
      <c r="BU433" s="87"/>
      <c r="BV433" s="87"/>
      <c r="BW433" s="87"/>
      <c r="BX433" s="87"/>
      <c r="BY433" s="87"/>
      <c r="BZ433" s="87"/>
      <c r="CA433" s="87"/>
      <c r="CB433" s="87"/>
      <c r="CC433" s="87"/>
      <c r="CD433" s="87"/>
      <c r="CE433" s="87"/>
      <c r="CF433" s="87"/>
      <c r="CG433" s="87"/>
      <c r="CH433" s="87"/>
      <c r="CI433" s="87"/>
      <c r="CJ433" s="87"/>
      <c r="CK433" s="87"/>
      <c r="CL433" s="87"/>
      <c r="CM433" s="87"/>
      <c r="CN433" s="87"/>
      <c r="CO433" s="87"/>
      <c r="CP433" s="87"/>
      <c r="CQ433" s="87"/>
      <c r="CR433" s="87"/>
      <c r="CS433" s="87"/>
      <c r="CT433" s="87"/>
      <c r="CU433" s="87"/>
      <c r="CV433" s="87"/>
      <c r="CW433" s="87"/>
      <c r="CX433" s="87"/>
      <c r="CY433" s="87"/>
      <c r="CZ433" s="87"/>
      <c r="DA433" s="87"/>
      <c r="DB433" s="87"/>
      <c r="DC433" s="87"/>
      <c r="DD433" s="87"/>
      <c r="DE433" s="87"/>
      <c r="DF433" s="87"/>
      <c r="DG433" s="87"/>
      <c r="DH433" s="87"/>
      <c r="DI433" s="87"/>
      <c r="DJ433" s="87"/>
      <c r="DK433" s="87">
        <v>1</v>
      </c>
      <c r="DL433" s="87">
        <f t="shared" si="513"/>
        <v>0</v>
      </c>
      <c r="DM433" s="91">
        <f t="shared" si="838"/>
        <v>0</v>
      </c>
      <c r="DN433" s="91"/>
      <c r="DO433" s="91">
        <f t="shared" si="839"/>
        <v>0</v>
      </c>
      <c r="DP433" s="91"/>
      <c r="DQ433" s="91">
        <f t="shared" si="840"/>
        <v>0</v>
      </c>
      <c r="DR433" s="91"/>
      <c r="DS433" s="91">
        <f t="shared" si="841"/>
        <v>4.5662100456621002E-2</v>
      </c>
      <c r="DT433" s="91"/>
    </row>
    <row r="434" spans="1:124" ht="15.75" hidden="1" customHeight="1" x14ac:dyDescent="0.25">
      <c r="A434" s="87" t="s">
        <v>47</v>
      </c>
      <c r="B434" s="87" t="s">
        <v>214</v>
      </c>
      <c r="C434" s="87" t="s">
        <v>224</v>
      </c>
      <c r="D434" s="87"/>
      <c r="E434" s="87"/>
      <c r="F434" s="87"/>
      <c r="G434" s="87"/>
      <c r="H434" s="87"/>
      <c r="I434" s="87"/>
      <c r="J434" s="87"/>
      <c r="K434" s="87"/>
      <c r="L434" s="87"/>
      <c r="M434" s="88"/>
      <c r="N434" s="88"/>
      <c r="O434" s="88"/>
      <c r="P434" s="87" t="s">
        <v>51</v>
      </c>
      <c r="Q434" s="89"/>
      <c r="R434" s="89"/>
      <c r="S434" s="90"/>
      <c r="T434" s="87"/>
      <c r="U434" s="87"/>
      <c r="V434" s="87"/>
      <c r="W434" s="87"/>
      <c r="X434" s="87"/>
      <c r="Y434" s="87"/>
      <c r="Z434" s="87"/>
      <c r="AA434" s="87"/>
      <c r="AB434" s="87"/>
      <c r="AC434" s="87"/>
      <c r="AD434" s="87"/>
      <c r="AE434" s="87"/>
      <c r="AF434" s="87"/>
      <c r="AG434" s="87"/>
      <c r="AH434" s="87"/>
      <c r="AI434" s="87"/>
      <c r="AJ434" s="87"/>
      <c r="AK434" s="87"/>
      <c r="AL434" s="87"/>
      <c r="AM434" s="87"/>
      <c r="AN434" s="87"/>
      <c r="AO434" s="87"/>
      <c r="AP434" s="87"/>
      <c r="AQ434" s="87"/>
      <c r="AR434" s="87"/>
      <c r="AS434" s="87"/>
      <c r="AT434" s="87"/>
      <c r="AU434" s="87"/>
      <c r="AV434" s="87"/>
      <c r="AW434" s="87"/>
      <c r="AX434" s="87"/>
      <c r="AY434" s="87"/>
      <c r="AZ434" s="87"/>
      <c r="BA434" s="87"/>
      <c r="BB434" s="87"/>
      <c r="BC434" s="87"/>
      <c r="BD434" s="87"/>
      <c r="BE434" s="87"/>
      <c r="BF434" s="87"/>
      <c r="BG434" s="87"/>
      <c r="BH434" s="87"/>
      <c r="BI434" s="87"/>
      <c r="BJ434" s="87"/>
      <c r="BK434" s="87"/>
      <c r="BL434" s="87"/>
      <c r="BM434" s="87"/>
      <c r="BN434" s="87"/>
      <c r="BO434" s="87"/>
      <c r="BP434" s="87"/>
      <c r="BQ434" s="87"/>
      <c r="BR434" s="87"/>
      <c r="BS434" s="87"/>
      <c r="BT434" s="87"/>
      <c r="BU434" s="87"/>
      <c r="BV434" s="87"/>
      <c r="BW434" s="87"/>
      <c r="BX434" s="87"/>
      <c r="BY434" s="87"/>
      <c r="BZ434" s="87"/>
      <c r="CA434" s="87"/>
      <c r="CB434" s="87"/>
      <c r="CC434" s="87"/>
      <c r="CD434" s="87"/>
      <c r="CE434" s="87"/>
      <c r="CF434" s="87"/>
      <c r="CG434" s="87"/>
      <c r="CH434" s="87"/>
      <c r="CI434" s="87"/>
      <c r="CJ434" s="87"/>
      <c r="CK434" s="87"/>
      <c r="CL434" s="87"/>
      <c r="CM434" s="87"/>
      <c r="CN434" s="87"/>
      <c r="CO434" s="87"/>
      <c r="CP434" s="87"/>
      <c r="CQ434" s="87"/>
      <c r="CR434" s="87"/>
      <c r="CS434" s="87"/>
      <c r="CT434" s="87"/>
      <c r="CU434" s="87"/>
      <c r="CV434" s="87"/>
      <c r="CW434" s="87"/>
      <c r="CX434" s="87"/>
      <c r="CY434" s="87"/>
      <c r="CZ434" s="87"/>
      <c r="DA434" s="87"/>
      <c r="DB434" s="87"/>
      <c r="DC434" s="87"/>
      <c r="DD434" s="87"/>
      <c r="DE434" s="87"/>
      <c r="DF434" s="87"/>
      <c r="DG434" s="87"/>
      <c r="DH434" s="87"/>
      <c r="DI434" s="87"/>
      <c r="DJ434" s="87"/>
      <c r="DK434" s="87">
        <v>1</v>
      </c>
      <c r="DL434" s="87">
        <f t="shared" si="513"/>
        <v>0</v>
      </c>
      <c r="DM434" s="91"/>
      <c r="DN434" s="91">
        <f t="shared" ref="DN434:DN435" si="842">DL434/DK434</f>
        <v>0</v>
      </c>
      <c r="DO434" s="91"/>
      <c r="DP434" s="91">
        <f t="shared" ref="DP434:DP435" si="843">AVERAGE(DN$434:DN$435)</f>
        <v>0</v>
      </c>
      <c r="DQ434" s="91"/>
      <c r="DR434" s="91">
        <f t="shared" ref="DR434:DR435" si="844">AVERAGE(DN$396:DN$435)</f>
        <v>0</v>
      </c>
      <c r="DS434" s="91"/>
      <c r="DT434" s="91">
        <f t="shared" ref="DT434:DT435" si="845">AVERAGE(DN$3:DN$435)</f>
        <v>2.336448598130841E-2</v>
      </c>
    </row>
    <row r="435" spans="1:124" ht="15.75" hidden="1" customHeight="1" x14ac:dyDescent="0.25">
      <c r="A435" s="87" t="s">
        <v>47</v>
      </c>
      <c r="B435" s="87" t="s">
        <v>214</v>
      </c>
      <c r="C435" s="87" t="s">
        <v>224</v>
      </c>
      <c r="D435" s="87"/>
      <c r="E435" s="87"/>
      <c r="F435" s="87"/>
      <c r="G435" s="87"/>
      <c r="H435" s="87"/>
      <c r="I435" s="87"/>
      <c r="J435" s="87"/>
      <c r="K435" s="87"/>
      <c r="L435" s="87"/>
      <c r="M435" s="88"/>
      <c r="N435" s="88"/>
      <c r="O435" s="88"/>
      <c r="P435" s="87" t="s">
        <v>51</v>
      </c>
      <c r="Q435" s="89"/>
      <c r="R435" s="89"/>
      <c r="S435" s="90"/>
      <c r="T435" s="87"/>
      <c r="U435" s="87"/>
      <c r="V435" s="87"/>
      <c r="W435" s="87"/>
      <c r="X435" s="87"/>
      <c r="Y435" s="87"/>
      <c r="Z435" s="87"/>
      <c r="AA435" s="87"/>
      <c r="AB435" s="87"/>
      <c r="AC435" s="87"/>
      <c r="AD435" s="87"/>
      <c r="AE435" s="87"/>
      <c r="AF435" s="87"/>
      <c r="AG435" s="87"/>
      <c r="AH435" s="87"/>
      <c r="AI435" s="87"/>
      <c r="AJ435" s="87"/>
      <c r="AK435" s="87"/>
      <c r="AL435" s="87"/>
      <c r="AM435" s="87"/>
      <c r="AN435" s="87"/>
      <c r="AO435" s="87"/>
      <c r="AP435" s="87"/>
      <c r="AQ435" s="87"/>
      <c r="AR435" s="87"/>
      <c r="AS435" s="87"/>
      <c r="AT435" s="87"/>
      <c r="AU435" s="87"/>
      <c r="AV435" s="87"/>
      <c r="AW435" s="87"/>
      <c r="AX435" s="87"/>
      <c r="AY435" s="87"/>
      <c r="AZ435" s="87"/>
      <c r="BA435" s="87"/>
      <c r="BB435" s="87"/>
      <c r="BC435" s="87"/>
      <c r="BD435" s="87"/>
      <c r="BE435" s="87"/>
      <c r="BF435" s="87"/>
      <c r="BG435" s="87"/>
      <c r="BH435" s="87"/>
      <c r="BI435" s="87"/>
      <c r="BJ435" s="87"/>
      <c r="BK435" s="87"/>
      <c r="BL435" s="87"/>
      <c r="BM435" s="87"/>
      <c r="BN435" s="87"/>
      <c r="BO435" s="87"/>
      <c r="BP435" s="87"/>
      <c r="BQ435" s="87"/>
      <c r="BR435" s="87"/>
      <c r="BS435" s="87"/>
      <c r="BT435" s="87"/>
      <c r="BU435" s="87"/>
      <c r="BV435" s="87"/>
      <c r="BW435" s="87"/>
      <c r="BX435" s="87"/>
      <c r="BY435" s="87"/>
      <c r="BZ435" s="87"/>
      <c r="CA435" s="87"/>
      <c r="CB435" s="87"/>
      <c r="CC435" s="87"/>
      <c r="CD435" s="87"/>
      <c r="CE435" s="87"/>
      <c r="CF435" s="87"/>
      <c r="CG435" s="87"/>
      <c r="CH435" s="87"/>
      <c r="CI435" s="87"/>
      <c r="CJ435" s="87"/>
      <c r="CK435" s="87"/>
      <c r="CL435" s="87"/>
      <c r="CM435" s="87"/>
      <c r="CN435" s="87"/>
      <c r="CO435" s="87"/>
      <c r="CP435" s="87"/>
      <c r="CQ435" s="87"/>
      <c r="CR435" s="87"/>
      <c r="CS435" s="87"/>
      <c r="CT435" s="87"/>
      <c r="CU435" s="87"/>
      <c r="CV435" s="87"/>
      <c r="CW435" s="87"/>
      <c r="CX435" s="87"/>
      <c r="CY435" s="87"/>
      <c r="CZ435" s="87"/>
      <c r="DA435" s="87"/>
      <c r="DB435" s="87"/>
      <c r="DC435" s="87"/>
      <c r="DD435" s="87"/>
      <c r="DE435" s="87"/>
      <c r="DF435" s="87"/>
      <c r="DG435" s="87"/>
      <c r="DH435" s="87"/>
      <c r="DI435" s="87"/>
      <c r="DJ435" s="87"/>
      <c r="DK435" s="87">
        <v>1</v>
      </c>
      <c r="DL435" s="87">
        <f t="shared" si="513"/>
        <v>0</v>
      </c>
      <c r="DM435" s="91"/>
      <c r="DN435" s="91">
        <f t="shared" si="842"/>
        <v>0</v>
      </c>
      <c r="DO435" s="91"/>
      <c r="DP435" s="91">
        <f t="shared" si="843"/>
        <v>0</v>
      </c>
      <c r="DQ435" s="91"/>
      <c r="DR435" s="91">
        <f t="shared" si="844"/>
        <v>0</v>
      </c>
      <c r="DS435" s="91"/>
      <c r="DT435" s="91">
        <f t="shared" si="845"/>
        <v>2.336448598130841E-2</v>
      </c>
    </row>
  </sheetData>
  <autoFilter ref="A2:DL435" xr:uid="{00000000-0009-0000-0000-000000000000}">
    <filterColumn colId="2">
      <filters>
        <filter val="Arbelaez"/>
        <filter val="Cachipay"/>
        <filter val="El Colegio"/>
        <filter val="Granada"/>
        <filter val="La Mesa"/>
        <filter val="Quipile"/>
        <filter val="San Antonio del Tequendama"/>
        <filter val="Silvania"/>
        <filter val="Tena"/>
        <filter val="Tenjo"/>
        <filter val="Viotá"/>
      </filters>
    </filterColumn>
  </autoFilter>
  <mergeCells count="2">
    <mergeCell ref="A1:DJ1"/>
    <mergeCell ref="DK1:DT1"/>
  </mergeCells>
  <hyperlinks>
    <hyperlink ref="F247" r:id="rId1" xr:uid="{00000000-0004-0000-0000-000000000000}"/>
    <hyperlink ref="I247" r:id="rId2" xr:uid="{00000000-0004-0000-0000-000001000000}"/>
    <hyperlink ref="L247" r:id="rId3" xr:uid="{00000000-0004-0000-0000-000002000000}"/>
    <hyperlink ref="F248" r:id="rId4" xr:uid="{00000000-0004-0000-0000-000003000000}"/>
    <hyperlink ref="I248" r:id="rId5" xr:uid="{00000000-0004-0000-0000-000004000000}"/>
    <hyperlink ref="L248" r:id="rId6" xr:uid="{00000000-0004-0000-0000-000005000000}"/>
    <hyperlink ref="F249" r:id="rId7" xr:uid="{00000000-0004-0000-0000-000006000000}"/>
    <hyperlink ref="I249" r:id="rId8" xr:uid="{00000000-0004-0000-0000-000007000000}"/>
    <hyperlink ref="L249" r:id="rId9" xr:uid="{00000000-0004-0000-0000-000008000000}"/>
    <hyperlink ref="F250" r:id="rId10" xr:uid="{00000000-0004-0000-0000-000009000000}"/>
    <hyperlink ref="I250" r:id="rId11" xr:uid="{00000000-0004-0000-0000-00000A000000}"/>
    <hyperlink ref="L250" r:id="rId12" xr:uid="{00000000-0004-0000-0000-00000B000000}"/>
    <hyperlink ref="F303" r:id="rId13" xr:uid="{00000000-0004-0000-0000-00000C000000}"/>
    <hyperlink ref="I303" r:id="rId14" xr:uid="{00000000-0004-0000-0000-00000D000000}"/>
    <hyperlink ref="L303" r:id="rId15" xr:uid="{00000000-0004-0000-0000-00000E000000}"/>
    <hyperlink ref="F304" r:id="rId16" xr:uid="{00000000-0004-0000-0000-00000F000000}"/>
    <hyperlink ref="I304" r:id="rId17" xr:uid="{00000000-0004-0000-0000-000010000000}"/>
    <hyperlink ref="L304" r:id="rId18" xr:uid="{00000000-0004-0000-0000-000011000000}"/>
    <hyperlink ref="F305" r:id="rId19" xr:uid="{00000000-0004-0000-0000-000012000000}"/>
    <hyperlink ref="I305" r:id="rId20" xr:uid="{00000000-0004-0000-0000-000013000000}"/>
    <hyperlink ref="L305" r:id="rId21" xr:uid="{00000000-0004-0000-0000-000014000000}"/>
    <hyperlink ref="F306" r:id="rId22" xr:uid="{00000000-0004-0000-0000-000015000000}"/>
    <hyperlink ref="I306" r:id="rId23" xr:uid="{00000000-0004-0000-0000-000016000000}"/>
    <hyperlink ref="L306" r:id="rId24" xr:uid="{00000000-0004-0000-0000-000017000000}"/>
    <hyperlink ref="F315" r:id="rId25" xr:uid="{00000000-0004-0000-0000-000018000000}"/>
    <hyperlink ref="I315" r:id="rId26" xr:uid="{00000000-0004-0000-0000-000019000000}"/>
    <hyperlink ref="L315" r:id="rId27" xr:uid="{00000000-0004-0000-0000-00001A000000}"/>
    <hyperlink ref="F316" r:id="rId28" xr:uid="{00000000-0004-0000-0000-00001B000000}"/>
    <hyperlink ref="I316" r:id="rId29" xr:uid="{00000000-0004-0000-0000-00001C000000}"/>
    <hyperlink ref="L316" r:id="rId30" xr:uid="{00000000-0004-0000-0000-00001D000000}"/>
    <hyperlink ref="F317" r:id="rId31" xr:uid="{00000000-0004-0000-0000-00001E000000}"/>
    <hyperlink ref="I317" r:id="rId32" xr:uid="{00000000-0004-0000-0000-00001F000000}"/>
    <hyperlink ref="L317" r:id="rId33" xr:uid="{00000000-0004-0000-0000-000020000000}"/>
    <hyperlink ref="F318" r:id="rId34" xr:uid="{00000000-0004-0000-0000-000021000000}"/>
    <hyperlink ref="I318" r:id="rId35" xr:uid="{00000000-0004-0000-0000-000022000000}"/>
    <hyperlink ref="L318" r:id="rId36" xr:uid="{00000000-0004-0000-0000-000023000000}"/>
    <hyperlink ref="F331" r:id="rId37" xr:uid="{00000000-0004-0000-0000-000024000000}"/>
    <hyperlink ref="I331" r:id="rId38" xr:uid="{00000000-0004-0000-0000-000025000000}"/>
    <hyperlink ref="L331" r:id="rId39" xr:uid="{00000000-0004-0000-0000-000026000000}"/>
    <hyperlink ref="F332" r:id="rId40" xr:uid="{00000000-0004-0000-0000-000027000000}"/>
    <hyperlink ref="I332" r:id="rId41" xr:uid="{00000000-0004-0000-0000-000028000000}"/>
    <hyperlink ref="L332" r:id="rId42" xr:uid="{00000000-0004-0000-0000-000029000000}"/>
    <hyperlink ref="F333" r:id="rId43" xr:uid="{00000000-0004-0000-0000-00002A000000}"/>
    <hyperlink ref="I333" r:id="rId44" xr:uid="{00000000-0004-0000-0000-00002B000000}"/>
    <hyperlink ref="L333" r:id="rId45" xr:uid="{00000000-0004-0000-0000-00002C000000}"/>
    <hyperlink ref="F334" r:id="rId46" xr:uid="{00000000-0004-0000-0000-00002D000000}"/>
    <hyperlink ref="I334" r:id="rId47" xr:uid="{00000000-0004-0000-0000-00002E000000}"/>
    <hyperlink ref="L334" r:id="rId48" xr:uid="{00000000-0004-0000-0000-00002F000000}"/>
    <hyperlink ref="F357" r:id="rId49" xr:uid="{00000000-0004-0000-0000-000030000000}"/>
    <hyperlink ref="H357" r:id="rId50" display="mailto:dgambal@car.gov.co3133925964" xr:uid="{00000000-0004-0000-0000-000031000000}"/>
    <hyperlink ref="I357" r:id="rId51" xr:uid="{00000000-0004-0000-0000-000032000000}"/>
    <hyperlink ref="L357" r:id="rId52" xr:uid="{00000000-0004-0000-0000-000033000000}"/>
    <hyperlink ref="F358" r:id="rId53" xr:uid="{00000000-0004-0000-0000-000034000000}"/>
    <hyperlink ref="H358" r:id="rId54" display="mailto:dgambal@car.gov.co3133925964" xr:uid="{00000000-0004-0000-0000-000035000000}"/>
    <hyperlink ref="I358" r:id="rId55" xr:uid="{00000000-0004-0000-0000-000036000000}"/>
    <hyperlink ref="L358" r:id="rId56" xr:uid="{00000000-0004-0000-0000-000037000000}"/>
    <hyperlink ref="F359" r:id="rId57" xr:uid="{00000000-0004-0000-0000-000038000000}"/>
    <hyperlink ref="H359" r:id="rId58" display="mailto:dgambal@car.gov.co3133925964" xr:uid="{00000000-0004-0000-0000-000039000000}"/>
    <hyperlink ref="I359" r:id="rId59" xr:uid="{00000000-0004-0000-0000-00003A000000}"/>
    <hyperlink ref="L359" r:id="rId60" xr:uid="{00000000-0004-0000-0000-00003B000000}"/>
    <hyperlink ref="F360" r:id="rId61" xr:uid="{00000000-0004-0000-0000-00003C000000}"/>
    <hyperlink ref="H360" r:id="rId62" display="mailto:dgambal@car.gov.co3133925964" xr:uid="{00000000-0004-0000-0000-00003D000000}"/>
    <hyperlink ref="I360" r:id="rId63" xr:uid="{00000000-0004-0000-0000-00003E000000}"/>
    <hyperlink ref="L360" r:id="rId64" xr:uid="{00000000-0004-0000-0000-00003F000000}"/>
    <hyperlink ref="F361" r:id="rId65" xr:uid="{00000000-0004-0000-0000-000040000000}"/>
    <hyperlink ref="H361" r:id="rId66" display="mailto:dgambal@car.gov.co3133925964" xr:uid="{00000000-0004-0000-0000-000041000000}"/>
    <hyperlink ref="I361" r:id="rId67" xr:uid="{00000000-0004-0000-0000-000042000000}"/>
    <hyperlink ref="L361" r:id="rId68" xr:uid="{00000000-0004-0000-0000-000043000000}"/>
    <hyperlink ref="F362" r:id="rId69" xr:uid="{00000000-0004-0000-0000-000044000000}"/>
    <hyperlink ref="H362" r:id="rId70" display="mailto:dgambal@car.gov.co3133925964" xr:uid="{00000000-0004-0000-0000-000045000000}"/>
    <hyperlink ref="I362" r:id="rId71" xr:uid="{00000000-0004-0000-0000-000046000000}"/>
    <hyperlink ref="L362" r:id="rId72" xr:uid="{00000000-0004-0000-0000-000047000000}"/>
    <hyperlink ref="F363" r:id="rId73" xr:uid="{00000000-0004-0000-0000-000048000000}"/>
    <hyperlink ref="H363" r:id="rId74" display="mailto:dgambal@car.gov.co3133925964" xr:uid="{00000000-0004-0000-0000-000049000000}"/>
    <hyperlink ref="I363" r:id="rId75" xr:uid="{00000000-0004-0000-0000-00004A000000}"/>
    <hyperlink ref="L363" r:id="rId76" xr:uid="{00000000-0004-0000-0000-00004B000000}"/>
    <hyperlink ref="F364" r:id="rId77" xr:uid="{00000000-0004-0000-0000-00004C000000}"/>
    <hyperlink ref="H364" r:id="rId78" display="mailto:dgambal@car.gov.co3133925964" xr:uid="{00000000-0004-0000-0000-00004D000000}"/>
    <hyperlink ref="I364" r:id="rId79" xr:uid="{00000000-0004-0000-0000-00004E000000}"/>
    <hyperlink ref="L364" r:id="rId80" xr:uid="{00000000-0004-0000-0000-00004F000000}"/>
    <hyperlink ref="F365" r:id="rId81" xr:uid="{00000000-0004-0000-0000-000050000000}"/>
    <hyperlink ref="H365" r:id="rId82" display="mailto:dgambal@car.gov.co3133925964" xr:uid="{00000000-0004-0000-0000-000051000000}"/>
    <hyperlink ref="I365" r:id="rId83" xr:uid="{00000000-0004-0000-0000-000052000000}"/>
    <hyperlink ref="L365" r:id="rId84" xr:uid="{00000000-0004-0000-0000-000053000000}"/>
    <hyperlink ref="F366" r:id="rId85" xr:uid="{00000000-0004-0000-0000-000054000000}"/>
    <hyperlink ref="H366" r:id="rId86" display="mailto:dgambal@car.gov.co3133925964" xr:uid="{00000000-0004-0000-0000-000055000000}"/>
    <hyperlink ref="I366" r:id="rId87" xr:uid="{00000000-0004-0000-0000-000056000000}"/>
    <hyperlink ref="L366" r:id="rId88" xr:uid="{00000000-0004-0000-0000-000057000000}"/>
    <hyperlink ref="F367" r:id="rId89" xr:uid="{00000000-0004-0000-0000-000058000000}"/>
    <hyperlink ref="H367" r:id="rId90" display="mailto:dgambal@car.gov.co3133925964" xr:uid="{00000000-0004-0000-0000-000059000000}"/>
    <hyperlink ref="I367" r:id="rId91" xr:uid="{00000000-0004-0000-0000-00005A000000}"/>
    <hyperlink ref="L367" r:id="rId92" xr:uid="{00000000-0004-0000-0000-00005B000000}"/>
    <hyperlink ref="F368" r:id="rId93" xr:uid="{00000000-0004-0000-0000-00005C000000}"/>
    <hyperlink ref="H368" r:id="rId94" display="mailto:dgambal@car.gov.co3133925964" xr:uid="{00000000-0004-0000-0000-00005D000000}"/>
    <hyperlink ref="I368" r:id="rId95" xr:uid="{00000000-0004-0000-0000-00005E000000}"/>
    <hyperlink ref="L368" r:id="rId96" xr:uid="{00000000-0004-0000-0000-00005F000000}"/>
    <hyperlink ref="F369" r:id="rId97" xr:uid="{00000000-0004-0000-0000-000060000000}"/>
    <hyperlink ref="H369" r:id="rId98" display="mailto:dgambal@car.gov.co3133925964" xr:uid="{00000000-0004-0000-0000-000061000000}"/>
    <hyperlink ref="I369" r:id="rId99" xr:uid="{00000000-0004-0000-0000-000062000000}"/>
    <hyperlink ref="L369" r:id="rId100" xr:uid="{00000000-0004-0000-0000-000063000000}"/>
    <hyperlink ref="F370" r:id="rId101" xr:uid="{00000000-0004-0000-0000-000064000000}"/>
    <hyperlink ref="H370" r:id="rId102" display="mailto:dgambal@car.gov.co3133925964" xr:uid="{00000000-0004-0000-0000-000065000000}"/>
    <hyperlink ref="I370" r:id="rId103" xr:uid="{00000000-0004-0000-0000-000066000000}"/>
    <hyperlink ref="L370" r:id="rId104" xr:uid="{00000000-0004-0000-0000-000067000000}"/>
    <hyperlink ref="F371" r:id="rId105" xr:uid="{00000000-0004-0000-0000-000068000000}"/>
    <hyperlink ref="H371" r:id="rId106" display="mailto:dgambal@car.gov.co3133925964" xr:uid="{00000000-0004-0000-0000-000069000000}"/>
    <hyperlink ref="I371" r:id="rId107" xr:uid="{00000000-0004-0000-0000-00006A000000}"/>
    <hyperlink ref="L371" r:id="rId108" xr:uid="{00000000-0004-0000-0000-00006B000000}"/>
    <hyperlink ref="F372" r:id="rId109" xr:uid="{00000000-0004-0000-0000-00006C000000}"/>
    <hyperlink ref="H372" r:id="rId110" display="mailto:dgambal@car.gov.co3133925964" xr:uid="{00000000-0004-0000-0000-00006D000000}"/>
    <hyperlink ref="I372" r:id="rId111" xr:uid="{00000000-0004-0000-0000-00006E000000}"/>
    <hyperlink ref="L372" r:id="rId112" xr:uid="{00000000-0004-0000-0000-00006F000000}"/>
    <hyperlink ref="F373" r:id="rId113" xr:uid="{00000000-0004-0000-0000-000070000000}"/>
    <hyperlink ref="H373" r:id="rId114" display="mailto:dgambal@car.gov.co3133925964" xr:uid="{00000000-0004-0000-0000-000071000000}"/>
    <hyperlink ref="I373" r:id="rId115" xr:uid="{00000000-0004-0000-0000-000072000000}"/>
    <hyperlink ref="L373" r:id="rId116" xr:uid="{00000000-0004-0000-0000-000073000000}"/>
    <hyperlink ref="W373" r:id="rId117" xr:uid="{00000000-0004-0000-0000-000074000000}"/>
    <hyperlink ref="Z373" r:id="rId118" xr:uid="{00000000-0004-0000-0000-000075000000}"/>
    <hyperlink ref="AE373" r:id="rId119" xr:uid="{00000000-0004-0000-0000-000076000000}"/>
    <hyperlink ref="AH373" r:id="rId120" xr:uid="{00000000-0004-0000-0000-000077000000}"/>
    <hyperlink ref="F374" r:id="rId121" xr:uid="{00000000-0004-0000-0000-000078000000}"/>
    <hyperlink ref="H374" r:id="rId122" display="mailto:dgambal@car.gov.co3133925964" xr:uid="{00000000-0004-0000-0000-000079000000}"/>
    <hyperlink ref="I374" r:id="rId123" xr:uid="{00000000-0004-0000-0000-00007A000000}"/>
    <hyperlink ref="L374" r:id="rId124" xr:uid="{00000000-0004-0000-0000-00007B000000}"/>
    <hyperlink ref="F375" r:id="rId125" xr:uid="{00000000-0004-0000-0000-00007C000000}"/>
    <hyperlink ref="H375" r:id="rId126" display="mailto:dgambal@car.gov.co3133925964" xr:uid="{00000000-0004-0000-0000-00007D000000}"/>
    <hyperlink ref="I375" r:id="rId127" xr:uid="{00000000-0004-0000-0000-00007E000000}"/>
    <hyperlink ref="L375" r:id="rId128" xr:uid="{00000000-0004-0000-0000-00007F000000}"/>
    <hyperlink ref="F376" r:id="rId129" xr:uid="{00000000-0004-0000-0000-000080000000}"/>
    <hyperlink ref="H376" r:id="rId130" display="mailto:dgambal@car.gov.co3133925964" xr:uid="{00000000-0004-0000-0000-000081000000}"/>
    <hyperlink ref="I376" r:id="rId131" xr:uid="{00000000-0004-0000-0000-000082000000}"/>
    <hyperlink ref="L376" r:id="rId132" xr:uid="{00000000-0004-0000-0000-000083000000}"/>
    <hyperlink ref="F377" r:id="rId133" xr:uid="{00000000-0004-0000-0000-000084000000}"/>
    <hyperlink ref="H377" r:id="rId134" display="mailto:dgambal@car.gov.co3133925964" xr:uid="{00000000-0004-0000-0000-000085000000}"/>
    <hyperlink ref="I377" r:id="rId135" xr:uid="{00000000-0004-0000-0000-000086000000}"/>
    <hyperlink ref="L377" r:id="rId136" xr:uid="{00000000-0004-0000-0000-000087000000}"/>
    <hyperlink ref="F378" r:id="rId137" xr:uid="{00000000-0004-0000-0000-000088000000}"/>
    <hyperlink ref="H378" r:id="rId138" display="mailto:dgambal@car.gov.co3133925964" xr:uid="{00000000-0004-0000-0000-000089000000}"/>
    <hyperlink ref="I378" r:id="rId139" xr:uid="{00000000-0004-0000-0000-00008A000000}"/>
    <hyperlink ref="L378" r:id="rId140" xr:uid="{00000000-0004-0000-0000-00008B000000}"/>
    <hyperlink ref="F379" r:id="rId141" xr:uid="{00000000-0004-0000-0000-00008C000000}"/>
    <hyperlink ref="H379" r:id="rId142" display="mailto:dgambal@car.gov.co3133925964" xr:uid="{00000000-0004-0000-0000-00008D000000}"/>
    <hyperlink ref="I379" r:id="rId143" xr:uid="{00000000-0004-0000-0000-00008E000000}"/>
    <hyperlink ref="L379" r:id="rId144" xr:uid="{00000000-0004-0000-0000-00008F000000}"/>
    <hyperlink ref="F380" r:id="rId145" xr:uid="{00000000-0004-0000-0000-000090000000}"/>
    <hyperlink ref="H380" r:id="rId146" display="mailto:dgambal@car.gov.co3133925964" xr:uid="{00000000-0004-0000-0000-000091000000}"/>
    <hyperlink ref="I380" r:id="rId147" xr:uid="{00000000-0004-0000-0000-000092000000}"/>
    <hyperlink ref="L380" r:id="rId148" xr:uid="{00000000-0004-0000-0000-000093000000}"/>
    <hyperlink ref="F381" r:id="rId149" xr:uid="{00000000-0004-0000-0000-000094000000}"/>
    <hyperlink ref="H381" r:id="rId150" display="mailto:dgambal@car.gov.co3133925964" xr:uid="{00000000-0004-0000-0000-000095000000}"/>
    <hyperlink ref="I381" r:id="rId151" xr:uid="{00000000-0004-0000-0000-000096000000}"/>
    <hyperlink ref="L381" r:id="rId152" xr:uid="{00000000-0004-0000-0000-000097000000}"/>
    <hyperlink ref="F382" r:id="rId153" xr:uid="{00000000-0004-0000-0000-000098000000}"/>
    <hyperlink ref="H382" r:id="rId154" display="mailto:dgambal@car.gov.co3133925964" xr:uid="{00000000-0004-0000-0000-000099000000}"/>
    <hyperlink ref="I382" r:id="rId155" xr:uid="{00000000-0004-0000-0000-00009A000000}"/>
    <hyperlink ref="L382" r:id="rId156" xr:uid="{00000000-0004-0000-0000-00009B000000}"/>
    <hyperlink ref="F383" r:id="rId157" xr:uid="{00000000-0004-0000-0000-00009C000000}"/>
    <hyperlink ref="H383" r:id="rId158" display="mailto:dgambal@car.gov.co3133925964" xr:uid="{00000000-0004-0000-0000-00009D000000}"/>
    <hyperlink ref="I383" r:id="rId159" xr:uid="{00000000-0004-0000-0000-00009E000000}"/>
    <hyperlink ref="L383" r:id="rId160" xr:uid="{00000000-0004-0000-0000-00009F000000}"/>
    <hyperlink ref="F384" r:id="rId161" xr:uid="{00000000-0004-0000-0000-0000A0000000}"/>
    <hyperlink ref="H384" r:id="rId162" display="mailto:dgambal@car.gov.co3133925964" xr:uid="{00000000-0004-0000-0000-0000A1000000}"/>
    <hyperlink ref="I384" r:id="rId163" xr:uid="{00000000-0004-0000-0000-0000A2000000}"/>
    <hyperlink ref="L384" r:id="rId164" xr:uid="{00000000-0004-0000-0000-0000A3000000}"/>
    <hyperlink ref="F385" r:id="rId165" xr:uid="{00000000-0004-0000-0000-0000A4000000}"/>
    <hyperlink ref="H385" r:id="rId166" display="mailto:dgambal@car.gov.co3133925964" xr:uid="{00000000-0004-0000-0000-0000A5000000}"/>
    <hyperlink ref="I385" r:id="rId167" xr:uid="{00000000-0004-0000-0000-0000A6000000}"/>
    <hyperlink ref="L385" r:id="rId168" xr:uid="{00000000-0004-0000-0000-0000A7000000}"/>
    <hyperlink ref="F386" r:id="rId169" xr:uid="{00000000-0004-0000-0000-0000A8000000}"/>
    <hyperlink ref="H386" r:id="rId170" display="mailto:dgambal@car.gov.co3133925964" xr:uid="{00000000-0004-0000-0000-0000A9000000}"/>
    <hyperlink ref="I386" r:id="rId171" xr:uid="{00000000-0004-0000-0000-0000AA000000}"/>
    <hyperlink ref="L386" r:id="rId172" xr:uid="{00000000-0004-0000-0000-0000AB000000}"/>
    <hyperlink ref="F387" r:id="rId173" xr:uid="{00000000-0004-0000-0000-0000AC000000}"/>
    <hyperlink ref="H387" r:id="rId174" display="mailto:dgambal@car.gov.co3133925964" xr:uid="{00000000-0004-0000-0000-0000AD000000}"/>
    <hyperlink ref="I387" r:id="rId175" xr:uid="{00000000-0004-0000-0000-0000AE000000}"/>
    <hyperlink ref="L387" r:id="rId176" xr:uid="{00000000-0004-0000-0000-0000AF000000}"/>
    <hyperlink ref="F388" r:id="rId177" xr:uid="{00000000-0004-0000-0000-0000B0000000}"/>
    <hyperlink ref="H388" r:id="rId178" display="mailto:dgambal@car.gov.co3133925964" xr:uid="{00000000-0004-0000-0000-0000B1000000}"/>
    <hyperlink ref="I388" r:id="rId179" xr:uid="{00000000-0004-0000-0000-0000B2000000}"/>
    <hyperlink ref="L388" r:id="rId180" xr:uid="{00000000-0004-0000-0000-0000B3000000}"/>
    <hyperlink ref="M388" r:id="rId181" display="mailto:odama@tena-cundinamarca.gov.co" xr:uid="{00000000-0004-0000-0000-0000B4000000}"/>
    <hyperlink ref="F389" r:id="rId182" xr:uid="{00000000-0004-0000-0000-0000B5000000}"/>
    <hyperlink ref="H389" r:id="rId183" display="mailto:dgambal@car.gov.co3133925964" xr:uid="{00000000-0004-0000-0000-0000B6000000}"/>
    <hyperlink ref="I389" r:id="rId184" xr:uid="{00000000-0004-0000-0000-0000B7000000}"/>
    <hyperlink ref="L389" r:id="rId185" xr:uid="{00000000-0004-0000-0000-0000B8000000}"/>
    <hyperlink ref="F390" r:id="rId186" xr:uid="{00000000-0004-0000-0000-0000B9000000}"/>
    <hyperlink ref="H390" r:id="rId187" display="mailto:dgambal@car.gov.co3133925964" xr:uid="{00000000-0004-0000-0000-0000BA000000}"/>
    <hyperlink ref="I390" r:id="rId188" xr:uid="{00000000-0004-0000-0000-0000BB000000}"/>
    <hyperlink ref="L390" r:id="rId189" xr:uid="{00000000-0004-0000-0000-0000BC000000}"/>
    <hyperlink ref="F391" r:id="rId190" xr:uid="{00000000-0004-0000-0000-0000BD000000}"/>
    <hyperlink ref="H391" r:id="rId191" display="mailto:dgambal@car.gov.co3133925964" xr:uid="{00000000-0004-0000-0000-0000BE000000}"/>
    <hyperlink ref="I391" r:id="rId192" xr:uid="{00000000-0004-0000-0000-0000BF000000}"/>
    <hyperlink ref="L391" r:id="rId193" xr:uid="{00000000-0004-0000-0000-0000C0000000}"/>
    <hyperlink ref="F392" r:id="rId194" xr:uid="{00000000-0004-0000-0000-0000C1000000}"/>
    <hyperlink ref="H392" r:id="rId195" display="mailto:dgambal@car.gov.co3133925964" xr:uid="{00000000-0004-0000-0000-0000C2000000}"/>
    <hyperlink ref="I392" r:id="rId196" xr:uid="{00000000-0004-0000-0000-0000C3000000}"/>
    <hyperlink ref="L392" r:id="rId197" xr:uid="{00000000-0004-0000-0000-0000C4000000}"/>
    <hyperlink ref="F393" r:id="rId198" xr:uid="{00000000-0004-0000-0000-0000C5000000}"/>
    <hyperlink ref="H393" r:id="rId199" display="mailto:dgambal@car.gov.co3133925964" xr:uid="{00000000-0004-0000-0000-0000C6000000}"/>
    <hyperlink ref="I393" r:id="rId200" xr:uid="{00000000-0004-0000-0000-0000C7000000}"/>
    <hyperlink ref="L393" r:id="rId201" xr:uid="{00000000-0004-0000-0000-0000C8000000}"/>
    <hyperlink ref="F394" r:id="rId202" xr:uid="{00000000-0004-0000-0000-0000C9000000}"/>
    <hyperlink ref="H394" r:id="rId203" display="mailto:dgambal@car.gov.co3133925964" xr:uid="{00000000-0004-0000-0000-0000CA000000}"/>
    <hyperlink ref="I394" r:id="rId204" xr:uid="{00000000-0004-0000-0000-0000CB000000}"/>
    <hyperlink ref="L394" r:id="rId205" xr:uid="{00000000-0004-0000-0000-0000CC000000}"/>
    <hyperlink ref="F395" r:id="rId206" xr:uid="{00000000-0004-0000-0000-0000CD000000}"/>
    <hyperlink ref="H395" r:id="rId207" display="mailto:dgambal@car.gov.co3133925964" xr:uid="{00000000-0004-0000-0000-0000CE000000}"/>
    <hyperlink ref="I395" r:id="rId208" xr:uid="{00000000-0004-0000-0000-0000CF000000}"/>
    <hyperlink ref="L395" r:id="rId209" xr:uid="{00000000-0004-0000-0000-0000D0000000}"/>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812A-E704-490B-9EB5-0214B3B78AF5}">
  <dimension ref="A1:BA1240"/>
  <sheetViews>
    <sheetView tabSelected="1" zoomScale="62" zoomScaleNormal="62" workbookViewId="0">
      <pane xSplit="1" topLeftCell="L1" activePane="topRight" state="frozen"/>
      <selection pane="topRight" activeCell="P253" sqref="P253"/>
    </sheetView>
  </sheetViews>
  <sheetFormatPr baseColWidth="10" defaultRowHeight="15" x14ac:dyDescent="0.25"/>
  <cols>
    <col min="1" max="1" width="45.85546875" style="272" customWidth="1"/>
    <col min="2" max="2" width="51.140625" style="272" customWidth="1"/>
    <col min="3" max="3" width="73" style="272" customWidth="1"/>
    <col min="4" max="4" width="33.85546875" style="272" customWidth="1"/>
    <col min="5" max="5" width="39" style="272" customWidth="1"/>
    <col min="6" max="6" width="52.28515625" style="272" customWidth="1"/>
    <col min="7" max="7" width="90" style="272" customWidth="1"/>
    <col min="8" max="8" width="35.85546875" style="272" customWidth="1"/>
    <col min="9" max="9" width="23" style="272" customWidth="1"/>
    <col min="10" max="10" width="52.140625" style="272" customWidth="1"/>
    <col min="11" max="11" width="37.85546875" style="272" customWidth="1"/>
    <col min="12" max="12" width="39" style="272" customWidth="1"/>
    <col min="13" max="15" width="42.28515625" style="272" customWidth="1"/>
    <col min="16" max="16" width="45.140625" style="272" customWidth="1"/>
    <col min="17" max="17" width="90.28515625" style="272" customWidth="1"/>
    <col min="18" max="18" width="25.42578125" style="272" customWidth="1"/>
    <col min="19" max="19" width="28.28515625" style="272" customWidth="1"/>
    <col min="20" max="20" width="31.28515625" style="272" customWidth="1"/>
    <col min="21" max="21" width="33.140625" style="272" customWidth="1"/>
    <col min="22" max="22" width="33.140625" style="348" customWidth="1"/>
    <col min="23" max="23" width="42.140625" style="348" customWidth="1"/>
    <col min="24" max="24" width="47.85546875" style="348" customWidth="1"/>
    <col min="25" max="25" width="35.85546875" style="272" customWidth="1"/>
    <col min="26" max="26" width="25.85546875" style="272" customWidth="1"/>
    <col min="27" max="27" width="59.5703125" style="272" customWidth="1"/>
    <col min="28" max="28" width="26.7109375" style="272" customWidth="1"/>
    <col min="29" max="29" width="30.140625" style="272" customWidth="1"/>
    <col min="30" max="30" width="35.140625" style="272" customWidth="1"/>
    <col min="31" max="31" width="37.140625" style="272" customWidth="1"/>
    <col min="32" max="32" width="49.85546875" style="272" customWidth="1"/>
    <col min="33" max="33" width="24.140625" style="272" customWidth="1"/>
    <col min="34" max="34" width="25.42578125" style="272" customWidth="1"/>
    <col min="35" max="35" width="37.5703125" style="272" customWidth="1"/>
    <col min="36" max="36" width="36.140625" style="349" customWidth="1"/>
    <col min="37" max="37" width="35" style="349" customWidth="1"/>
    <col min="38" max="38" width="41.140625" style="349" customWidth="1"/>
    <col min="39" max="39" width="36.42578125" style="272" customWidth="1"/>
    <col min="40" max="41" width="42.85546875" style="272" customWidth="1"/>
    <col min="42" max="42" width="40" style="272" customWidth="1"/>
    <col min="43" max="43" width="41.140625" style="272" customWidth="1"/>
    <col min="44" max="44" width="40.28515625" style="272" customWidth="1"/>
    <col min="45" max="45" width="33.28515625" style="272" customWidth="1"/>
    <col min="46" max="46" width="26.28515625" style="272" customWidth="1"/>
    <col min="47" max="47" width="50.140625" style="272" customWidth="1"/>
    <col min="48" max="48" width="28.85546875" style="272" customWidth="1"/>
    <col min="49" max="49" width="23" style="272" customWidth="1"/>
    <col min="50" max="50" width="45.42578125" style="272" customWidth="1"/>
    <col min="51" max="51" width="37.5703125" style="272" customWidth="1"/>
    <col min="52" max="52" width="19.42578125" style="272" customWidth="1"/>
    <col min="53" max="53" width="80.85546875" style="272" customWidth="1"/>
    <col min="54" max="16384" width="11.42578125" style="272"/>
  </cols>
  <sheetData>
    <row r="1" spans="1:53" ht="79.5" customHeight="1" x14ac:dyDescent="0.25">
      <c r="A1" s="271" t="s">
        <v>710</v>
      </c>
      <c r="B1" s="415" t="s">
        <v>711</v>
      </c>
      <c r="C1" s="416"/>
      <c r="D1" s="417" t="s">
        <v>712</v>
      </c>
      <c r="E1" s="418"/>
      <c r="F1" s="418"/>
      <c r="G1" s="419"/>
      <c r="H1" s="420" t="s">
        <v>713</v>
      </c>
      <c r="I1" s="421"/>
      <c r="J1" s="421"/>
      <c r="K1" s="421"/>
      <c r="L1" s="422"/>
      <c r="M1" s="423" t="s">
        <v>1399</v>
      </c>
      <c r="N1" s="424"/>
      <c r="O1" s="424"/>
      <c r="P1" s="424"/>
      <c r="Q1" s="425"/>
      <c r="R1" s="426" t="s">
        <v>714</v>
      </c>
      <c r="S1" s="427"/>
      <c r="T1" s="427"/>
      <c r="U1" s="428"/>
      <c r="V1" s="412" t="s">
        <v>715</v>
      </c>
      <c r="W1" s="413"/>
      <c r="X1" s="414"/>
      <c r="Y1" s="400" t="s">
        <v>716</v>
      </c>
      <c r="Z1" s="401"/>
      <c r="AA1" s="402"/>
      <c r="AB1" s="403" t="s">
        <v>717</v>
      </c>
      <c r="AC1" s="403"/>
      <c r="AD1" s="404" t="s">
        <v>718</v>
      </c>
      <c r="AE1" s="405"/>
      <c r="AF1" s="405"/>
      <c r="AG1" s="406" t="s">
        <v>719</v>
      </c>
      <c r="AH1" s="406"/>
      <c r="AI1" s="406"/>
      <c r="AJ1" s="407" t="s">
        <v>720</v>
      </c>
      <c r="AK1" s="407"/>
      <c r="AL1" s="408"/>
      <c r="AM1" s="409" t="s">
        <v>721</v>
      </c>
      <c r="AN1" s="410"/>
      <c r="AO1" s="411"/>
      <c r="AP1" s="391" t="s">
        <v>722</v>
      </c>
      <c r="AQ1" s="392"/>
      <c r="AR1" s="393"/>
      <c r="AS1" s="394" t="s">
        <v>723</v>
      </c>
      <c r="AT1" s="395"/>
      <c r="AU1" s="396"/>
      <c r="AV1" s="397" t="s">
        <v>724</v>
      </c>
      <c r="AW1" s="398"/>
      <c r="AX1" s="399"/>
      <c r="AY1" s="397" t="s">
        <v>725</v>
      </c>
      <c r="AZ1" s="398"/>
      <c r="BA1" s="399"/>
    </row>
    <row r="2" spans="1:53" ht="69" customHeight="1" x14ac:dyDescent="0.25">
      <c r="A2" s="273" t="s">
        <v>726</v>
      </c>
      <c r="B2" s="274" t="s">
        <v>727</v>
      </c>
      <c r="C2" s="274" t="s">
        <v>728</v>
      </c>
      <c r="D2" s="275" t="s">
        <v>729</v>
      </c>
      <c r="E2" s="275" t="s">
        <v>730</v>
      </c>
      <c r="F2" s="275" t="s">
        <v>731</v>
      </c>
      <c r="G2" s="275" t="s">
        <v>732</v>
      </c>
      <c r="H2" s="276" t="s">
        <v>733</v>
      </c>
      <c r="I2" s="276" t="s">
        <v>734</v>
      </c>
      <c r="J2" s="276" t="s">
        <v>735</v>
      </c>
      <c r="K2" s="276" t="s">
        <v>736</v>
      </c>
      <c r="L2" s="276" t="s">
        <v>737</v>
      </c>
      <c r="M2" s="350" t="s">
        <v>1400</v>
      </c>
      <c r="N2" s="350" t="s">
        <v>748</v>
      </c>
      <c r="O2" s="350" t="s">
        <v>1401</v>
      </c>
      <c r="P2" s="350" t="s">
        <v>1402</v>
      </c>
      <c r="Q2" s="350" t="s">
        <v>1403</v>
      </c>
      <c r="R2" s="274" t="s">
        <v>738</v>
      </c>
      <c r="S2" s="274" t="s">
        <v>739</v>
      </c>
      <c r="T2" s="274" t="s">
        <v>740</v>
      </c>
      <c r="U2" s="274" t="s">
        <v>731</v>
      </c>
      <c r="V2" s="277" t="s">
        <v>741</v>
      </c>
      <c r="W2" s="277" t="s">
        <v>742</v>
      </c>
      <c r="X2" s="277" t="s">
        <v>743</v>
      </c>
      <c r="Y2" s="278" t="s">
        <v>739</v>
      </c>
      <c r="Z2" s="278" t="s">
        <v>744</v>
      </c>
      <c r="AA2" s="278" t="s">
        <v>675</v>
      </c>
      <c r="AB2" s="279" t="s">
        <v>745</v>
      </c>
      <c r="AC2" s="279" t="s">
        <v>746</v>
      </c>
      <c r="AD2" s="280" t="s">
        <v>745</v>
      </c>
      <c r="AE2" s="280" t="s">
        <v>739</v>
      </c>
      <c r="AF2" s="281" t="s">
        <v>747</v>
      </c>
      <c r="AG2" s="282" t="s">
        <v>748</v>
      </c>
      <c r="AH2" s="282" t="s">
        <v>739</v>
      </c>
      <c r="AI2" s="283" t="s">
        <v>749</v>
      </c>
      <c r="AJ2" s="284" t="s">
        <v>741</v>
      </c>
      <c r="AK2" s="284" t="s">
        <v>744</v>
      </c>
      <c r="AL2" s="285" t="s">
        <v>675</v>
      </c>
      <c r="AM2" s="286" t="s">
        <v>739</v>
      </c>
      <c r="AN2" s="286" t="s">
        <v>744</v>
      </c>
      <c r="AO2" s="287" t="s">
        <v>675</v>
      </c>
      <c r="AP2" s="288" t="s">
        <v>739</v>
      </c>
      <c r="AQ2" s="288" t="s">
        <v>744</v>
      </c>
      <c r="AR2" s="288" t="s">
        <v>675</v>
      </c>
      <c r="AS2" s="289" t="s">
        <v>739</v>
      </c>
      <c r="AT2" s="289" t="s">
        <v>744</v>
      </c>
      <c r="AU2" s="290" t="s">
        <v>675</v>
      </c>
      <c r="AV2" s="291" t="s">
        <v>739</v>
      </c>
      <c r="AW2" s="291" t="s">
        <v>744</v>
      </c>
      <c r="AX2" s="292" t="s">
        <v>675</v>
      </c>
      <c r="AY2" s="293" t="s">
        <v>750</v>
      </c>
      <c r="AZ2" s="293" t="s">
        <v>748</v>
      </c>
      <c r="BA2" s="293" t="s">
        <v>749</v>
      </c>
    </row>
    <row r="3" spans="1:53" ht="370.5" customHeight="1" x14ac:dyDescent="0.25">
      <c r="A3" s="294" t="s">
        <v>700</v>
      </c>
      <c r="B3" s="295" t="s">
        <v>751</v>
      </c>
      <c r="C3" s="296" t="s">
        <v>752</v>
      </c>
      <c r="D3" s="297" t="s">
        <v>753</v>
      </c>
      <c r="E3" s="297" t="s">
        <v>754</v>
      </c>
      <c r="F3" s="297" t="s">
        <v>755</v>
      </c>
      <c r="G3" s="297" t="s">
        <v>756</v>
      </c>
      <c r="H3" s="298" t="s">
        <v>757</v>
      </c>
      <c r="I3" s="298" t="s">
        <v>758</v>
      </c>
      <c r="J3" s="298" t="s">
        <v>759</v>
      </c>
      <c r="K3" s="298" t="s">
        <v>760</v>
      </c>
      <c r="L3" s="298" t="s">
        <v>761</v>
      </c>
      <c r="M3" s="351" t="s">
        <v>1404</v>
      </c>
      <c r="N3" s="351" t="s">
        <v>1405</v>
      </c>
      <c r="O3" s="351" t="s">
        <v>1406</v>
      </c>
      <c r="P3" s="351" t="s">
        <v>1407</v>
      </c>
      <c r="Q3" s="429" t="s">
        <v>1408</v>
      </c>
      <c r="R3" s="299" t="s">
        <v>762</v>
      </c>
      <c r="S3" s="299" t="s">
        <v>763</v>
      </c>
      <c r="T3" s="299" t="s">
        <v>764</v>
      </c>
      <c r="U3" s="299" t="s">
        <v>765</v>
      </c>
      <c r="V3" s="300" t="s">
        <v>766</v>
      </c>
      <c r="W3" s="300" t="s">
        <v>767</v>
      </c>
      <c r="X3" s="300" t="s">
        <v>768</v>
      </c>
      <c r="Y3" s="301" t="s">
        <v>769</v>
      </c>
      <c r="Z3" s="301" t="s">
        <v>770</v>
      </c>
      <c r="AA3" s="301" t="s">
        <v>771</v>
      </c>
      <c r="AB3" s="301" t="s">
        <v>336</v>
      </c>
      <c r="AC3" s="301" t="s">
        <v>336</v>
      </c>
      <c r="AD3" s="302" t="s">
        <v>772</v>
      </c>
      <c r="AE3" s="302" t="s">
        <v>773</v>
      </c>
      <c r="AF3" s="302" t="s">
        <v>774</v>
      </c>
      <c r="AG3" s="303" t="s">
        <v>775</v>
      </c>
      <c r="AH3" s="303" t="s">
        <v>776</v>
      </c>
      <c r="AI3" s="303" t="s">
        <v>777</v>
      </c>
      <c r="AJ3" s="304" t="s">
        <v>336</v>
      </c>
      <c r="AK3" s="304" t="s">
        <v>336</v>
      </c>
      <c r="AL3" s="304" t="s">
        <v>336</v>
      </c>
      <c r="AM3" s="305" t="s">
        <v>336</v>
      </c>
      <c r="AN3" s="305" t="s">
        <v>336</v>
      </c>
      <c r="AO3" s="305" t="s">
        <v>336</v>
      </c>
      <c r="AP3" s="306"/>
      <c r="AQ3" s="306"/>
      <c r="AR3" s="306"/>
      <c r="AS3" s="307"/>
      <c r="AT3" s="307"/>
      <c r="AU3" s="307"/>
      <c r="AV3" s="308" t="s">
        <v>686</v>
      </c>
      <c r="AW3" s="308" t="s">
        <v>687</v>
      </c>
      <c r="AX3" s="308" t="s">
        <v>778</v>
      </c>
      <c r="AY3" s="309" t="s">
        <v>779</v>
      </c>
      <c r="AZ3" s="309" t="s">
        <v>512</v>
      </c>
      <c r="BA3" s="309" t="s">
        <v>780</v>
      </c>
    </row>
    <row r="4" spans="1:53" ht="256.5" customHeight="1" x14ac:dyDescent="0.25">
      <c r="A4" s="294" t="s">
        <v>700</v>
      </c>
      <c r="B4" s="295" t="s">
        <v>751</v>
      </c>
      <c r="C4" s="296" t="s">
        <v>752</v>
      </c>
      <c r="D4" s="297" t="s">
        <v>753</v>
      </c>
      <c r="E4" s="297" t="s">
        <v>754</v>
      </c>
      <c r="F4" s="297" t="s">
        <v>755</v>
      </c>
      <c r="G4" s="297" t="s">
        <v>756</v>
      </c>
      <c r="H4" s="298" t="s">
        <v>757</v>
      </c>
      <c r="I4" s="298" t="s">
        <v>781</v>
      </c>
      <c r="J4" s="298" t="s">
        <v>782</v>
      </c>
      <c r="K4" s="298" t="s">
        <v>760</v>
      </c>
      <c r="L4" s="298" t="s">
        <v>783</v>
      </c>
      <c r="M4" s="351" t="s">
        <v>1404</v>
      </c>
      <c r="N4" s="351" t="s">
        <v>1405</v>
      </c>
      <c r="O4" s="351" t="s">
        <v>1406</v>
      </c>
      <c r="P4" s="351" t="s">
        <v>1409</v>
      </c>
      <c r="Q4" s="429" t="s">
        <v>1410</v>
      </c>
      <c r="R4" s="299" t="s">
        <v>784</v>
      </c>
      <c r="S4" s="299" t="s">
        <v>785</v>
      </c>
      <c r="T4" s="299" t="s">
        <v>786</v>
      </c>
      <c r="U4" s="299" t="s">
        <v>787</v>
      </c>
      <c r="V4" s="310" t="s">
        <v>427</v>
      </c>
      <c r="W4" s="310" t="s">
        <v>512</v>
      </c>
      <c r="X4" s="310" t="s">
        <v>512</v>
      </c>
      <c r="Y4" s="301" t="s">
        <v>769</v>
      </c>
      <c r="Z4" s="301" t="s">
        <v>770</v>
      </c>
      <c r="AA4" s="301" t="s">
        <v>771</v>
      </c>
      <c r="AB4" s="301" t="s">
        <v>336</v>
      </c>
      <c r="AC4" s="301" t="s">
        <v>336</v>
      </c>
      <c r="AD4" s="302" t="s">
        <v>336</v>
      </c>
      <c r="AE4" s="302" t="s">
        <v>336</v>
      </c>
      <c r="AF4" s="302" t="s">
        <v>336</v>
      </c>
      <c r="AG4" s="311" t="s">
        <v>336</v>
      </c>
      <c r="AH4" s="311" t="s">
        <v>336</v>
      </c>
      <c r="AI4" s="311" t="s">
        <v>336</v>
      </c>
      <c r="AJ4" s="304" t="s">
        <v>336</v>
      </c>
      <c r="AK4" s="304" t="s">
        <v>336</v>
      </c>
      <c r="AL4" s="304" t="s">
        <v>336</v>
      </c>
      <c r="AM4" s="305" t="s">
        <v>336</v>
      </c>
      <c r="AN4" s="305" t="s">
        <v>336</v>
      </c>
      <c r="AO4" s="305" t="s">
        <v>336</v>
      </c>
      <c r="AP4" s="312"/>
      <c r="AQ4" s="312"/>
      <c r="AR4" s="312"/>
      <c r="AS4" s="307"/>
      <c r="AT4" s="307"/>
      <c r="AU4" s="307"/>
      <c r="AV4" s="313" t="s">
        <v>336</v>
      </c>
      <c r="AW4" s="313" t="s">
        <v>336</v>
      </c>
      <c r="AX4" s="313" t="s">
        <v>336</v>
      </c>
      <c r="AY4" s="309" t="s">
        <v>512</v>
      </c>
      <c r="AZ4" s="309" t="s">
        <v>512</v>
      </c>
      <c r="BA4" s="309" t="s">
        <v>512</v>
      </c>
    </row>
    <row r="5" spans="1:53" ht="264.75" customHeight="1" x14ac:dyDescent="0.25">
      <c r="A5" s="294" t="s">
        <v>700</v>
      </c>
      <c r="B5" s="295" t="s">
        <v>751</v>
      </c>
      <c r="C5" s="296" t="s">
        <v>752</v>
      </c>
      <c r="D5" s="297" t="s">
        <v>753</v>
      </c>
      <c r="E5" s="297" t="s">
        <v>754</v>
      </c>
      <c r="F5" s="297" t="s">
        <v>755</v>
      </c>
      <c r="G5" s="297" t="s">
        <v>756</v>
      </c>
      <c r="H5" s="298" t="s">
        <v>757</v>
      </c>
      <c r="I5" s="298" t="s">
        <v>781</v>
      </c>
      <c r="J5" s="298" t="s">
        <v>782</v>
      </c>
      <c r="K5" s="298" t="s">
        <v>760</v>
      </c>
      <c r="L5" s="298" t="s">
        <v>783</v>
      </c>
      <c r="M5" s="351" t="s">
        <v>1404</v>
      </c>
      <c r="N5" s="351" t="s">
        <v>1405</v>
      </c>
      <c r="O5" s="351" t="s">
        <v>1406</v>
      </c>
      <c r="P5" s="351" t="s">
        <v>1411</v>
      </c>
      <c r="Q5" s="429" t="s">
        <v>1412</v>
      </c>
      <c r="R5" s="299" t="s">
        <v>784</v>
      </c>
      <c r="S5" s="299" t="s">
        <v>785</v>
      </c>
      <c r="T5" s="299" t="s">
        <v>786</v>
      </c>
      <c r="U5" s="299" t="s">
        <v>787</v>
      </c>
      <c r="V5" s="310" t="s">
        <v>427</v>
      </c>
      <c r="W5" s="310" t="s">
        <v>512</v>
      </c>
      <c r="X5" s="310" t="s">
        <v>512</v>
      </c>
      <c r="Y5" s="301" t="s">
        <v>769</v>
      </c>
      <c r="Z5" s="301" t="s">
        <v>770</v>
      </c>
      <c r="AA5" s="301" t="s">
        <v>771</v>
      </c>
      <c r="AB5" s="301" t="s">
        <v>788</v>
      </c>
      <c r="AC5" s="301" t="s">
        <v>789</v>
      </c>
      <c r="AD5" s="302" t="s">
        <v>336</v>
      </c>
      <c r="AE5" s="302" t="s">
        <v>336</v>
      </c>
      <c r="AF5" s="302" t="s">
        <v>336</v>
      </c>
      <c r="AG5" s="311" t="s">
        <v>336</v>
      </c>
      <c r="AH5" s="311" t="s">
        <v>336</v>
      </c>
      <c r="AI5" s="311" t="s">
        <v>336</v>
      </c>
      <c r="AJ5" s="304" t="s">
        <v>336</v>
      </c>
      <c r="AK5" s="304" t="s">
        <v>336</v>
      </c>
      <c r="AL5" s="304" t="s">
        <v>336</v>
      </c>
      <c r="AM5" s="305" t="s">
        <v>336</v>
      </c>
      <c r="AN5" s="305" t="s">
        <v>336</v>
      </c>
      <c r="AO5" s="305" t="s">
        <v>336</v>
      </c>
      <c r="AP5" s="312"/>
      <c r="AQ5" s="312"/>
      <c r="AR5" s="312"/>
      <c r="AS5" s="307"/>
      <c r="AT5" s="307"/>
      <c r="AU5" s="307"/>
      <c r="AV5" s="313" t="s">
        <v>336</v>
      </c>
      <c r="AW5" s="313" t="s">
        <v>336</v>
      </c>
      <c r="AX5" s="313" t="s">
        <v>336</v>
      </c>
      <c r="AY5" s="309" t="s">
        <v>512</v>
      </c>
      <c r="AZ5" s="309" t="s">
        <v>512</v>
      </c>
      <c r="BA5" s="309" t="s">
        <v>512</v>
      </c>
    </row>
    <row r="6" spans="1:53" ht="245.25" customHeight="1" x14ac:dyDescent="0.25">
      <c r="A6" s="294" t="s">
        <v>701</v>
      </c>
      <c r="B6" s="295" t="s">
        <v>751</v>
      </c>
      <c r="C6" s="297" t="s">
        <v>790</v>
      </c>
      <c r="D6" s="297" t="s">
        <v>791</v>
      </c>
      <c r="E6" s="297" t="s">
        <v>792</v>
      </c>
      <c r="F6" s="297" t="s">
        <v>793</v>
      </c>
      <c r="G6" s="297" t="s">
        <v>794</v>
      </c>
      <c r="H6" s="298" t="s">
        <v>795</v>
      </c>
      <c r="I6" s="298" t="s">
        <v>796</v>
      </c>
      <c r="J6" s="298" t="s">
        <v>797</v>
      </c>
      <c r="K6" s="298" t="s">
        <v>798</v>
      </c>
      <c r="L6" s="298" t="s">
        <v>799</v>
      </c>
      <c r="M6" s="351" t="s">
        <v>1404</v>
      </c>
      <c r="N6" s="351" t="s">
        <v>1405</v>
      </c>
      <c r="O6" s="351" t="s">
        <v>1406</v>
      </c>
      <c r="P6" s="351" t="s">
        <v>1413</v>
      </c>
      <c r="Q6" s="429" t="s">
        <v>1414</v>
      </c>
      <c r="R6" s="299" t="s">
        <v>784</v>
      </c>
      <c r="S6" s="299" t="s">
        <v>800</v>
      </c>
      <c r="T6" s="299" t="s">
        <v>801</v>
      </c>
      <c r="U6" s="299" t="s">
        <v>802</v>
      </c>
      <c r="V6" s="310" t="s">
        <v>427</v>
      </c>
      <c r="W6" s="310" t="s">
        <v>512</v>
      </c>
      <c r="X6" s="310" t="s">
        <v>512</v>
      </c>
      <c r="Y6" s="314" t="s">
        <v>336</v>
      </c>
      <c r="Z6" s="314" t="s">
        <v>336</v>
      </c>
      <c r="AA6" s="314" t="s">
        <v>336</v>
      </c>
      <c r="AB6" s="314" t="s">
        <v>336</v>
      </c>
      <c r="AC6" s="314" t="s">
        <v>336</v>
      </c>
      <c r="AD6" s="302" t="s">
        <v>336</v>
      </c>
      <c r="AE6" s="302" t="s">
        <v>336</v>
      </c>
      <c r="AF6" s="302" t="s">
        <v>336</v>
      </c>
      <c r="AG6" s="311" t="s">
        <v>336</v>
      </c>
      <c r="AH6" s="311" t="s">
        <v>336</v>
      </c>
      <c r="AI6" s="311" t="s">
        <v>336</v>
      </c>
      <c r="AJ6" s="304" t="s">
        <v>336</v>
      </c>
      <c r="AK6" s="304" t="s">
        <v>336</v>
      </c>
      <c r="AL6" s="304" t="s">
        <v>336</v>
      </c>
      <c r="AM6" s="305" t="s">
        <v>336</v>
      </c>
      <c r="AN6" s="305" t="s">
        <v>336</v>
      </c>
      <c r="AO6" s="305" t="s">
        <v>336</v>
      </c>
      <c r="AP6" s="312"/>
      <c r="AQ6" s="312"/>
      <c r="AR6" s="312"/>
      <c r="AS6" s="315"/>
      <c r="AT6" s="315"/>
      <c r="AU6" s="315"/>
      <c r="AV6" s="313" t="s">
        <v>336</v>
      </c>
      <c r="AW6" s="313" t="s">
        <v>336</v>
      </c>
      <c r="AX6" s="313" t="s">
        <v>336</v>
      </c>
      <c r="AY6" s="309" t="s">
        <v>512</v>
      </c>
      <c r="AZ6" s="309" t="s">
        <v>512</v>
      </c>
      <c r="BA6" s="309" t="s">
        <v>512</v>
      </c>
    </row>
    <row r="7" spans="1:53" ht="221.25" customHeight="1" x14ac:dyDescent="0.25">
      <c r="A7" s="294" t="s">
        <v>701</v>
      </c>
      <c r="B7" s="295" t="s">
        <v>751</v>
      </c>
      <c r="C7" s="297" t="s">
        <v>790</v>
      </c>
      <c r="D7" s="297" t="s">
        <v>791</v>
      </c>
      <c r="E7" s="297" t="s">
        <v>792</v>
      </c>
      <c r="F7" s="297" t="s">
        <v>803</v>
      </c>
      <c r="G7" s="297" t="s">
        <v>804</v>
      </c>
      <c r="H7" s="298" t="s">
        <v>795</v>
      </c>
      <c r="I7" s="298" t="s">
        <v>805</v>
      </c>
      <c r="J7" s="298" t="s">
        <v>806</v>
      </c>
      <c r="K7" s="298" t="s">
        <v>807</v>
      </c>
      <c r="L7" s="298" t="s">
        <v>808</v>
      </c>
      <c r="M7" s="351" t="s">
        <v>1404</v>
      </c>
      <c r="N7" s="351" t="s">
        <v>1405</v>
      </c>
      <c r="O7" s="351" t="s">
        <v>1406</v>
      </c>
      <c r="P7" s="351" t="s">
        <v>1415</v>
      </c>
      <c r="Q7" s="429" t="s">
        <v>1416</v>
      </c>
      <c r="R7" s="299" t="s">
        <v>784</v>
      </c>
      <c r="S7" s="299" t="s">
        <v>800</v>
      </c>
      <c r="T7" s="299" t="s">
        <v>801</v>
      </c>
      <c r="U7" s="299" t="s">
        <v>802</v>
      </c>
      <c r="V7" s="310" t="s">
        <v>427</v>
      </c>
      <c r="W7" s="310" t="s">
        <v>512</v>
      </c>
      <c r="X7" s="310" t="s">
        <v>512</v>
      </c>
      <c r="Y7" s="314" t="s">
        <v>336</v>
      </c>
      <c r="Z7" s="314" t="s">
        <v>336</v>
      </c>
      <c r="AA7" s="314" t="s">
        <v>336</v>
      </c>
      <c r="AB7" s="314" t="s">
        <v>336</v>
      </c>
      <c r="AC7" s="314" t="s">
        <v>336</v>
      </c>
      <c r="AD7" s="302" t="s">
        <v>336</v>
      </c>
      <c r="AE7" s="302" t="s">
        <v>336</v>
      </c>
      <c r="AF7" s="302" t="s">
        <v>336</v>
      </c>
      <c r="AG7" s="311" t="s">
        <v>336</v>
      </c>
      <c r="AH7" s="311" t="s">
        <v>336</v>
      </c>
      <c r="AI7" s="311" t="s">
        <v>336</v>
      </c>
      <c r="AJ7" s="304" t="s">
        <v>336</v>
      </c>
      <c r="AK7" s="304" t="s">
        <v>336</v>
      </c>
      <c r="AL7" s="304" t="s">
        <v>336</v>
      </c>
      <c r="AM7" s="305" t="s">
        <v>336</v>
      </c>
      <c r="AN7" s="305" t="s">
        <v>336</v>
      </c>
      <c r="AO7" s="305" t="s">
        <v>336</v>
      </c>
      <c r="AP7" s="312"/>
      <c r="AQ7" s="312"/>
      <c r="AR7" s="312"/>
      <c r="AS7" s="315"/>
      <c r="AT7" s="315"/>
      <c r="AU7" s="315"/>
      <c r="AV7" s="313" t="s">
        <v>336</v>
      </c>
      <c r="AW7" s="313" t="s">
        <v>336</v>
      </c>
      <c r="AX7" s="313" t="s">
        <v>336</v>
      </c>
      <c r="AY7" s="309" t="s">
        <v>512</v>
      </c>
      <c r="AZ7" s="309" t="s">
        <v>512</v>
      </c>
      <c r="BA7" s="309" t="s">
        <v>512</v>
      </c>
    </row>
    <row r="8" spans="1:53" ht="241.5" customHeight="1" x14ac:dyDescent="0.25">
      <c r="A8" s="294" t="s">
        <v>701</v>
      </c>
      <c r="B8" s="295" t="s">
        <v>809</v>
      </c>
      <c r="C8" s="297" t="s">
        <v>810</v>
      </c>
      <c r="D8" s="297" t="s">
        <v>753</v>
      </c>
      <c r="E8" s="297" t="s">
        <v>811</v>
      </c>
      <c r="F8" s="297" t="s">
        <v>812</v>
      </c>
      <c r="G8" s="297" t="s">
        <v>813</v>
      </c>
      <c r="H8" s="298" t="s">
        <v>814</v>
      </c>
      <c r="I8" s="298" t="s">
        <v>815</v>
      </c>
      <c r="J8" s="298" t="s">
        <v>816</v>
      </c>
      <c r="K8" s="298" t="s">
        <v>817</v>
      </c>
      <c r="L8" s="298" t="s">
        <v>818</v>
      </c>
      <c r="M8" s="351" t="s">
        <v>1404</v>
      </c>
      <c r="N8" s="351" t="s">
        <v>1405</v>
      </c>
      <c r="O8" s="351" t="s">
        <v>1417</v>
      </c>
      <c r="P8" s="351" t="s">
        <v>1418</v>
      </c>
      <c r="Q8" s="429" t="s">
        <v>1419</v>
      </c>
      <c r="R8" s="299" t="s">
        <v>762</v>
      </c>
      <c r="S8" s="299" t="s">
        <v>819</v>
      </c>
      <c r="T8" s="299" t="s">
        <v>820</v>
      </c>
      <c r="U8" s="299" t="s">
        <v>821</v>
      </c>
      <c r="V8" s="300" t="s">
        <v>822</v>
      </c>
      <c r="W8" s="300" t="s">
        <v>823</v>
      </c>
      <c r="X8" s="300" t="s">
        <v>824</v>
      </c>
      <c r="Y8" s="301" t="s">
        <v>769</v>
      </c>
      <c r="Z8" s="301" t="s">
        <v>825</v>
      </c>
      <c r="AA8" s="301" t="s">
        <v>826</v>
      </c>
      <c r="AB8" s="301" t="s">
        <v>827</v>
      </c>
      <c r="AC8" s="301" t="s">
        <v>828</v>
      </c>
      <c r="AD8" s="316" t="s">
        <v>772</v>
      </c>
      <c r="AE8" s="316" t="s">
        <v>829</v>
      </c>
      <c r="AF8" s="316" t="s">
        <v>830</v>
      </c>
      <c r="AG8" s="303" t="s">
        <v>775</v>
      </c>
      <c r="AH8" s="303" t="s">
        <v>831</v>
      </c>
      <c r="AI8" s="303" t="s">
        <v>832</v>
      </c>
      <c r="AJ8" s="304" t="s">
        <v>336</v>
      </c>
      <c r="AK8" s="304" t="s">
        <v>336</v>
      </c>
      <c r="AL8" s="304" t="s">
        <v>336</v>
      </c>
      <c r="AM8" s="305" t="s">
        <v>833</v>
      </c>
      <c r="AN8" s="305" t="s">
        <v>834</v>
      </c>
      <c r="AO8" s="305" t="s">
        <v>835</v>
      </c>
      <c r="AP8" s="306"/>
      <c r="AQ8" s="306"/>
      <c r="AR8" s="306"/>
      <c r="AS8" s="315"/>
      <c r="AT8" s="317"/>
      <c r="AU8" s="307"/>
      <c r="AV8" s="308" t="s">
        <v>688</v>
      </c>
      <c r="AW8" s="308" t="s">
        <v>689</v>
      </c>
      <c r="AX8" s="308" t="s">
        <v>836</v>
      </c>
      <c r="AY8" s="309" t="s">
        <v>837</v>
      </c>
      <c r="AZ8" s="309" t="s">
        <v>512</v>
      </c>
      <c r="BA8" s="309" t="s">
        <v>838</v>
      </c>
    </row>
    <row r="9" spans="1:53" ht="232.5" customHeight="1" x14ac:dyDescent="0.25">
      <c r="A9" s="294" t="s">
        <v>701</v>
      </c>
      <c r="B9" s="295" t="s">
        <v>809</v>
      </c>
      <c r="C9" s="297" t="s">
        <v>810</v>
      </c>
      <c r="D9" s="297" t="s">
        <v>753</v>
      </c>
      <c r="E9" s="297" t="s">
        <v>811</v>
      </c>
      <c r="F9" s="297" t="s">
        <v>812</v>
      </c>
      <c r="G9" s="297" t="s">
        <v>813</v>
      </c>
      <c r="H9" s="298" t="s">
        <v>814</v>
      </c>
      <c r="I9" s="298" t="s">
        <v>815</v>
      </c>
      <c r="J9" s="298" t="s">
        <v>816</v>
      </c>
      <c r="K9" s="298" t="s">
        <v>817</v>
      </c>
      <c r="L9" s="298" t="s">
        <v>818</v>
      </c>
      <c r="M9" s="351" t="s">
        <v>1404</v>
      </c>
      <c r="N9" s="351" t="s">
        <v>1405</v>
      </c>
      <c r="O9" s="351" t="s">
        <v>1417</v>
      </c>
      <c r="P9" s="351" t="s">
        <v>1420</v>
      </c>
      <c r="Q9" s="429" t="s">
        <v>1421</v>
      </c>
      <c r="R9" s="299" t="s">
        <v>762</v>
      </c>
      <c r="S9" s="299" t="s">
        <v>819</v>
      </c>
      <c r="T9" s="299" t="s">
        <v>820</v>
      </c>
      <c r="U9" s="299" t="s">
        <v>821</v>
      </c>
      <c r="V9" s="310" t="s">
        <v>427</v>
      </c>
      <c r="W9" s="310" t="s">
        <v>512</v>
      </c>
      <c r="X9" s="310" t="s">
        <v>512</v>
      </c>
      <c r="Y9" s="301" t="s">
        <v>839</v>
      </c>
      <c r="Z9" s="301" t="s">
        <v>840</v>
      </c>
      <c r="AA9" s="301" t="s">
        <v>841</v>
      </c>
      <c r="AB9" s="301" t="s">
        <v>788</v>
      </c>
      <c r="AC9" s="301" t="s">
        <v>842</v>
      </c>
      <c r="AD9" s="316" t="s">
        <v>772</v>
      </c>
      <c r="AE9" s="316" t="s">
        <v>829</v>
      </c>
      <c r="AF9" s="316" t="s">
        <v>830</v>
      </c>
      <c r="AG9" s="303" t="s">
        <v>775</v>
      </c>
      <c r="AH9" s="303" t="s">
        <v>843</v>
      </c>
      <c r="AI9" s="303" t="s">
        <v>844</v>
      </c>
      <c r="AJ9" s="304" t="s">
        <v>336</v>
      </c>
      <c r="AK9" s="304" t="s">
        <v>336</v>
      </c>
      <c r="AL9" s="304" t="s">
        <v>336</v>
      </c>
      <c r="AM9" s="305" t="s">
        <v>833</v>
      </c>
      <c r="AN9" s="305" t="s">
        <v>834</v>
      </c>
      <c r="AO9" s="305" t="s">
        <v>835</v>
      </c>
      <c r="AP9" s="306"/>
      <c r="AQ9" s="306"/>
      <c r="AR9" s="306"/>
      <c r="AS9" s="315"/>
      <c r="AT9" s="317"/>
      <c r="AU9" s="307"/>
      <c r="AV9" s="313" t="s">
        <v>336</v>
      </c>
      <c r="AW9" s="313" t="s">
        <v>336</v>
      </c>
      <c r="AX9" s="313" t="s">
        <v>336</v>
      </c>
      <c r="AY9" s="309" t="s">
        <v>837</v>
      </c>
      <c r="AZ9" s="309" t="s">
        <v>512</v>
      </c>
      <c r="BA9" s="309" t="s">
        <v>838</v>
      </c>
    </row>
    <row r="10" spans="1:53" ht="206.25" customHeight="1" x14ac:dyDescent="0.25">
      <c r="A10" s="294" t="s">
        <v>701</v>
      </c>
      <c r="B10" s="295" t="s">
        <v>809</v>
      </c>
      <c r="C10" s="297" t="s">
        <v>810</v>
      </c>
      <c r="D10" s="297" t="s">
        <v>753</v>
      </c>
      <c r="E10" s="297" t="s">
        <v>811</v>
      </c>
      <c r="F10" s="297" t="s">
        <v>845</v>
      </c>
      <c r="G10" s="297" t="s">
        <v>846</v>
      </c>
      <c r="H10" s="298" t="s">
        <v>847</v>
      </c>
      <c r="I10" s="298" t="s">
        <v>848</v>
      </c>
      <c r="J10" s="298" t="s">
        <v>849</v>
      </c>
      <c r="K10" s="298" t="s">
        <v>850</v>
      </c>
      <c r="L10" s="298" t="s">
        <v>851</v>
      </c>
      <c r="M10" s="351" t="s">
        <v>1404</v>
      </c>
      <c r="N10" s="351" t="s">
        <v>1405</v>
      </c>
      <c r="O10" s="351" t="s">
        <v>1417</v>
      </c>
      <c r="P10" s="351" t="s">
        <v>1422</v>
      </c>
      <c r="Q10" s="429" t="s">
        <v>1423</v>
      </c>
      <c r="R10" s="299" t="s">
        <v>852</v>
      </c>
      <c r="S10" s="299" t="s">
        <v>853</v>
      </c>
      <c r="T10" s="299" t="s">
        <v>854</v>
      </c>
      <c r="U10" s="299" t="s">
        <v>855</v>
      </c>
      <c r="V10" s="310" t="s">
        <v>427</v>
      </c>
      <c r="W10" s="310" t="s">
        <v>512</v>
      </c>
      <c r="X10" s="310" t="s">
        <v>512</v>
      </c>
      <c r="Y10" s="301" t="s">
        <v>856</v>
      </c>
      <c r="Z10" s="301" t="s">
        <v>857</v>
      </c>
      <c r="AA10" s="301" t="s">
        <v>858</v>
      </c>
      <c r="AB10" s="301" t="s">
        <v>859</v>
      </c>
      <c r="AC10" s="301" t="s">
        <v>860</v>
      </c>
      <c r="AD10" s="302" t="s">
        <v>772</v>
      </c>
      <c r="AE10" s="302" t="s">
        <v>773</v>
      </c>
      <c r="AF10" s="302" t="s">
        <v>861</v>
      </c>
      <c r="AG10" s="311" t="s">
        <v>336</v>
      </c>
      <c r="AH10" s="311" t="s">
        <v>336</v>
      </c>
      <c r="AI10" s="311" t="s">
        <v>336</v>
      </c>
      <c r="AJ10" s="304" t="s">
        <v>336</v>
      </c>
      <c r="AK10" s="304" t="s">
        <v>336</v>
      </c>
      <c r="AL10" s="304" t="s">
        <v>336</v>
      </c>
      <c r="AM10" s="305" t="s">
        <v>336</v>
      </c>
      <c r="AN10" s="305" t="s">
        <v>336</v>
      </c>
      <c r="AO10" s="305" t="s">
        <v>336</v>
      </c>
      <c r="AP10" s="312"/>
      <c r="AQ10" s="312"/>
      <c r="AR10" s="312"/>
      <c r="AS10" s="315"/>
      <c r="AT10" s="317"/>
      <c r="AU10" s="317"/>
      <c r="AV10" s="313" t="s">
        <v>336</v>
      </c>
      <c r="AW10" s="313" t="s">
        <v>336</v>
      </c>
      <c r="AX10" s="313" t="s">
        <v>336</v>
      </c>
      <c r="AY10" s="309" t="s">
        <v>862</v>
      </c>
      <c r="AZ10" s="309" t="s">
        <v>512</v>
      </c>
      <c r="BA10" s="309" t="s">
        <v>863</v>
      </c>
    </row>
    <row r="11" spans="1:53" ht="241.5" customHeight="1" x14ac:dyDescent="0.25">
      <c r="A11" s="294" t="s">
        <v>701</v>
      </c>
      <c r="B11" s="295" t="s">
        <v>809</v>
      </c>
      <c r="C11" s="297" t="s">
        <v>810</v>
      </c>
      <c r="D11" s="297" t="s">
        <v>753</v>
      </c>
      <c r="E11" s="297" t="s">
        <v>811</v>
      </c>
      <c r="F11" s="297" t="s">
        <v>864</v>
      </c>
      <c r="G11" s="297" t="s">
        <v>865</v>
      </c>
      <c r="H11" s="298" t="s">
        <v>866</v>
      </c>
      <c r="I11" s="298" t="s">
        <v>867</v>
      </c>
      <c r="J11" s="298" t="s">
        <v>868</v>
      </c>
      <c r="K11" s="298" t="s">
        <v>336</v>
      </c>
      <c r="L11" s="298" t="s">
        <v>869</v>
      </c>
      <c r="M11" s="351" t="s">
        <v>1404</v>
      </c>
      <c r="N11" s="351" t="s">
        <v>1405</v>
      </c>
      <c r="O11" s="351" t="s">
        <v>1424</v>
      </c>
      <c r="P11" s="351" t="s">
        <v>1425</v>
      </c>
      <c r="Q11" s="429" t="s">
        <v>1426</v>
      </c>
      <c r="R11" s="299" t="s">
        <v>870</v>
      </c>
      <c r="S11" s="299" t="s">
        <v>871</v>
      </c>
      <c r="T11" s="299" t="s">
        <v>872</v>
      </c>
      <c r="U11" s="299" t="s">
        <v>873</v>
      </c>
      <c r="V11" s="300" t="s">
        <v>874</v>
      </c>
      <c r="W11" s="300" t="s">
        <v>875</v>
      </c>
      <c r="X11" s="300" t="s">
        <v>876</v>
      </c>
      <c r="Y11" s="301" t="s">
        <v>769</v>
      </c>
      <c r="Z11" s="301" t="s">
        <v>770</v>
      </c>
      <c r="AA11" s="301" t="s">
        <v>771</v>
      </c>
      <c r="AB11" s="301" t="s">
        <v>877</v>
      </c>
      <c r="AC11" s="301" t="s">
        <v>878</v>
      </c>
      <c r="AD11" s="302" t="s">
        <v>772</v>
      </c>
      <c r="AE11" s="302" t="s">
        <v>879</v>
      </c>
      <c r="AF11" s="318" t="s">
        <v>880</v>
      </c>
      <c r="AG11" s="303" t="s">
        <v>775</v>
      </c>
      <c r="AH11" s="303" t="s">
        <v>776</v>
      </c>
      <c r="AI11" s="303" t="s">
        <v>777</v>
      </c>
      <c r="AJ11" s="304" t="s">
        <v>881</v>
      </c>
      <c r="AK11" s="304" t="s">
        <v>882</v>
      </c>
      <c r="AL11" s="304" t="s">
        <v>883</v>
      </c>
      <c r="AM11" s="305" t="s">
        <v>884</v>
      </c>
      <c r="AN11" s="305" t="s">
        <v>885</v>
      </c>
      <c r="AO11" s="305" t="s">
        <v>886</v>
      </c>
      <c r="AP11" s="306"/>
      <c r="AQ11" s="306"/>
      <c r="AR11" s="306"/>
      <c r="AS11" s="307"/>
      <c r="AT11" s="307"/>
      <c r="AU11" s="307"/>
      <c r="AV11" s="308" t="s">
        <v>676</v>
      </c>
      <c r="AW11" s="308" t="s">
        <v>887</v>
      </c>
      <c r="AX11" s="308" t="s">
        <v>888</v>
      </c>
      <c r="AY11" s="309" t="s">
        <v>837</v>
      </c>
      <c r="AZ11" s="309" t="s">
        <v>512</v>
      </c>
      <c r="BA11" s="309" t="s">
        <v>889</v>
      </c>
    </row>
    <row r="12" spans="1:53" ht="252.75" customHeight="1" x14ac:dyDescent="0.25">
      <c r="A12" s="294" t="s">
        <v>701</v>
      </c>
      <c r="B12" s="295" t="s">
        <v>809</v>
      </c>
      <c r="C12" s="297" t="s">
        <v>810</v>
      </c>
      <c r="D12" s="297" t="s">
        <v>753</v>
      </c>
      <c r="E12" s="297" t="s">
        <v>811</v>
      </c>
      <c r="F12" s="297" t="s">
        <v>864</v>
      </c>
      <c r="G12" s="297" t="s">
        <v>865</v>
      </c>
      <c r="H12" s="298" t="s">
        <v>866</v>
      </c>
      <c r="I12" s="298" t="s">
        <v>867</v>
      </c>
      <c r="J12" s="298" t="s">
        <v>868</v>
      </c>
      <c r="K12" s="298" t="s">
        <v>336</v>
      </c>
      <c r="L12" s="298" t="s">
        <v>869</v>
      </c>
      <c r="M12" s="351" t="s">
        <v>1404</v>
      </c>
      <c r="N12" s="351" t="s">
        <v>1405</v>
      </c>
      <c r="O12" s="351" t="s">
        <v>1427</v>
      </c>
      <c r="P12" s="351" t="s">
        <v>1428</v>
      </c>
      <c r="Q12" s="429" t="s">
        <v>1429</v>
      </c>
      <c r="R12" s="299" t="s">
        <v>870</v>
      </c>
      <c r="S12" s="299" t="s">
        <v>871</v>
      </c>
      <c r="T12" s="299" t="s">
        <v>872</v>
      </c>
      <c r="U12" s="299" t="s">
        <v>873</v>
      </c>
      <c r="V12" s="300" t="s">
        <v>874</v>
      </c>
      <c r="W12" s="300" t="s">
        <v>875</v>
      </c>
      <c r="X12" s="300" t="s">
        <v>890</v>
      </c>
      <c r="Y12" s="301" t="s">
        <v>769</v>
      </c>
      <c r="Z12" s="301" t="s">
        <v>770</v>
      </c>
      <c r="AA12" s="301" t="s">
        <v>771</v>
      </c>
      <c r="AB12" s="301" t="s">
        <v>877</v>
      </c>
      <c r="AC12" s="301" t="s">
        <v>878</v>
      </c>
      <c r="AD12" s="302" t="s">
        <v>891</v>
      </c>
      <c r="AE12" s="302" t="s">
        <v>892</v>
      </c>
      <c r="AF12" s="319" t="s">
        <v>893</v>
      </c>
      <c r="AG12" s="320" t="s">
        <v>894</v>
      </c>
      <c r="AH12" s="320" t="s">
        <v>895</v>
      </c>
      <c r="AI12" s="320" t="s">
        <v>896</v>
      </c>
      <c r="AJ12" s="304" t="s">
        <v>881</v>
      </c>
      <c r="AK12" s="304" t="s">
        <v>882</v>
      </c>
      <c r="AL12" s="304" t="s">
        <v>883</v>
      </c>
      <c r="AM12" s="305" t="s">
        <v>897</v>
      </c>
      <c r="AN12" s="305" t="s">
        <v>885</v>
      </c>
      <c r="AO12" s="305" t="s">
        <v>898</v>
      </c>
      <c r="AP12" s="306"/>
      <c r="AQ12" s="306"/>
      <c r="AR12" s="306"/>
      <c r="AS12" s="307"/>
      <c r="AT12" s="307"/>
      <c r="AU12" s="307"/>
      <c r="AV12" s="308" t="s">
        <v>679</v>
      </c>
      <c r="AW12" s="308" t="s">
        <v>899</v>
      </c>
      <c r="AX12" s="308" t="s">
        <v>900</v>
      </c>
      <c r="AY12" s="309" t="s">
        <v>862</v>
      </c>
      <c r="AZ12" s="309" t="s">
        <v>512</v>
      </c>
      <c r="BA12" s="309" t="s">
        <v>863</v>
      </c>
    </row>
    <row r="13" spans="1:53" ht="206.25" customHeight="1" x14ac:dyDescent="0.25">
      <c r="A13" s="294" t="s">
        <v>701</v>
      </c>
      <c r="B13" s="295" t="s">
        <v>809</v>
      </c>
      <c r="C13" s="297" t="s">
        <v>810</v>
      </c>
      <c r="D13" s="297" t="s">
        <v>753</v>
      </c>
      <c r="E13" s="297" t="s">
        <v>811</v>
      </c>
      <c r="F13" s="297" t="s">
        <v>864</v>
      </c>
      <c r="G13" s="297" t="s">
        <v>901</v>
      </c>
      <c r="H13" s="298" t="s">
        <v>902</v>
      </c>
      <c r="I13" s="298" t="s">
        <v>903</v>
      </c>
      <c r="J13" s="298" t="s">
        <v>904</v>
      </c>
      <c r="K13" s="298" t="s">
        <v>905</v>
      </c>
      <c r="L13" s="298" t="s">
        <v>906</v>
      </c>
      <c r="M13" s="351" t="s">
        <v>1430</v>
      </c>
      <c r="N13" s="351" t="s">
        <v>1431</v>
      </c>
      <c r="O13" s="351" t="s">
        <v>1432</v>
      </c>
      <c r="P13" s="351" t="s">
        <v>1433</v>
      </c>
      <c r="Q13" s="429" t="s">
        <v>1434</v>
      </c>
      <c r="R13" s="299" t="s">
        <v>762</v>
      </c>
      <c r="S13" s="299" t="s">
        <v>819</v>
      </c>
      <c r="T13" s="299" t="s">
        <v>907</v>
      </c>
      <c r="U13" s="299" t="s">
        <v>908</v>
      </c>
      <c r="V13" s="300" t="s">
        <v>874</v>
      </c>
      <c r="W13" s="300" t="s">
        <v>875</v>
      </c>
      <c r="X13" s="300" t="s">
        <v>909</v>
      </c>
      <c r="Y13" s="301" t="s">
        <v>769</v>
      </c>
      <c r="Z13" s="301" t="s">
        <v>770</v>
      </c>
      <c r="AA13" s="301" t="s">
        <v>771</v>
      </c>
      <c r="AB13" s="301" t="s">
        <v>877</v>
      </c>
      <c r="AC13" s="301" t="s">
        <v>878</v>
      </c>
      <c r="AD13" s="302" t="s">
        <v>891</v>
      </c>
      <c r="AE13" s="302" t="s">
        <v>892</v>
      </c>
      <c r="AF13" s="316" t="s">
        <v>910</v>
      </c>
      <c r="AG13" s="320" t="s">
        <v>894</v>
      </c>
      <c r="AH13" s="320" t="s">
        <v>895</v>
      </c>
      <c r="AI13" s="320" t="s">
        <v>896</v>
      </c>
      <c r="AJ13" s="304" t="s">
        <v>881</v>
      </c>
      <c r="AK13" s="304" t="s">
        <v>882</v>
      </c>
      <c r="AL13" s="304" t="s">
        <v>883</v>
      </c>
      <c r="AM13" s="305" t="s">
        <v>884</v>
      </c>
      <c r="AN13" s="305" t="s">
        <v>885</v>
      </c>
      <c r="AO13" s="305" t="s">
        <v>886</v>
      </c>
      <c r="AP13" s="306"/>
      <c r="AQ13" s="306"/>
      <c r="AR13" s="306"/>
      <c r="AS13" s="307"/>
      <c r="AT13" s="307"/>
      <c r="AU13" s="307"/>
      <c r="AV13" s="308" t="s">
        <v>680</v>
      </c>
      <c r="AW13" s="308" t="s">
        <v>681</v>
      </c>
      <c r="AX13" s="308" t="s">
        <v>911</v>
      </c>
      <c r="AY13" s="309" t="s">
        <v>862</v>
      </c>
      <c r="AZ13" s="309" t="s">
        <v>512</v>
      </c>
      <c r="BA13" s="309" t="s">
        <v>863</v>
      </c>
    </row>
    <row r="14" spans="1:53" ht="237.75" customHeight="1" x14ac:dyDescent="0.25">
      <c r="A14" s="294" t="s">
        <v>701</v>
      </c>
      <c r="B14" s="295" t="s">
        <v>809</v>
      </c>
      <c r="C14" s="297" t="s">
        <v>810</v>
      </c>
      <c r="D14" s="297" t="s">
        <v>753</v>
      </c>
      <c r="E14" s="297" t="s">
        <v>811</v>
      </c>
      <c r="F14" s="297" t="s">
        <v>864</v>
      </c>
      <c r="G14" s="297" t="s">
        <v>901</v>
      </c>
      <c r="H14" s="298" t="s">
        <v>902</v>
      </c>
      <c r="I14" s="298" t="s">
        <v>903</v>
      </c>
      <c r="J14" s="298" t="s">
        <v>904</v>
      </c>
      <c r="K14" s="298" t="s">
        <v>905</v>
      </c>
      <c r="L14" s="298" t="s">
        <v>906</v>
      </c>
      <c r="M14" s="351" t="s">
        <v>1430</v>
      </c>
      <c r="N14" s="351" t="s">
        <v>1431</v>
      </c>
      <c r="O14" s="351" t="s">
        <v>1432</v>
      </c>
      <c r="P14" s="351" t="s">
        <v>1435</v>
      </c>
      <c r="Q14" s="429" t="s">
        <v>1436</v>
      </c>
      <c r="R14" s="299" t="s">
        <v>762</v>
      </c>
      <c r="S14" s="299" t="s">
        <v>819</v>
      </c>
      <c r="T14" s="299" t="s">
        <v>907</v>
      </c>
      <c r="U14" s="299" t="s">
        <v>908</v>
      </c>
      <c r="V14" s="310" t="s">
        <v>427</v>
      </c>
      <c r="W14" s="310" t="s">
        <v>512</v>
      </c>
      <c r="X14" s="310" t="s">
        <v>512</v>
      </c>
      <c r="Y14" s="301" t="s">
        <v>769</v>
      </c>
      <c r="Z14" s="301" t="s">
        <v>770</v>
      </c>
      <c r="AA14" s="301" t="s">
        <v>771</v>
      </c>
      <c r="AB14" s="301" t="s">
        <v>877</v>
      </c>
      <c r="AC14" s="301" t="s">
        <v>912</v>
      </c>
      <c r="AD14" s="302" t="s">
        <v>913</v>
      </c>
      <c r="AE14" s="302" t="s">
        <v>914</v>
      </c>
      <c r="AF14" s="318" t="s">
        <v>915</v>
      </c>
      <c r="AG14" s="320" t="s">
        <v>894</v>
      </c>
      <c r="AH14" s="320" t="s">
        <v>895</v>
      </c>
      <c r="AI14" s="320" t="s">
        <v>896</v>
      </c>
      <c r="AJ14" s="304" t="s">
        <v>881</v>
      </c>
      <c r="AK14" s="304" t="s">
        <v>882</v>
      </c>
      <c r="AL14" s="304" t="s">
        <v>883</v>
      </c>
      <c r="AM14" s="305" t="s">
        <v>897</v>
      </c>
      <c r="AN14" s="305" t="s">
        <v>885</v>
      </c>
      <c r="AO14" s="305" t="s">
        <v>898</v>
      </c>
      <c r="AP14" s="306"/>
      <c r="AQ14" s="306"/>
      <c r="AR14" s="306"/>
      <c r="AS14" s="307"/>
      <c r="AT14" s="307"/>
      <c r="AU14" s="307"/>
      <c r="AV14" s="313" t="s">
        <v>336</v>
      </c>
      <c r="AW14" s="313" t="s">
        <v>336</v>
      </c>
      <c r="AX14" s="313" t="s">
        <v>336</v>
      </c>
      <c r="AY14" s="309" t="s">
        <v>862</v>
      </c>
      <c r="AZ14" s="309" t="s">
        <v>512</v>
      </c>
      <c r="BA14" s="309" t="s">
        <v>863</v>
      </c>
    </row>
    <row r="15" spans="1:53" ht="256.5" customHeight="1" x14ac:dyDescent="0.25">
      <c r="A15" s="294" t="s">
        <v>701</v>
      </c>
      <c r="B15" s="295" t="s">
        <v>809</v>
      </c>
      <c r="C15" s="297" t="s">
        <v>810</v>
      </c>
      <c r="D15" s="297" t="s">
        <v>753</v>
      </c>
      <c r="E15" s="297" t="s">
        <v>811</v>
      </c>
      <c r="F15" s="297" t="s">
        <v>864</v>
      </c>
      <c r="G15" s="297" t="s">
        <v>865</v>
      </c>
      <c r="H15" s="298" t="s">
        <v>916</v>
      </c>
      <c r="I15" s="298" t="s">
        <v>917</v>
      </c>
      <c r="J15" s="298" t="s">
        <v>918</v>
      </c>
      <c r="K15" s="298" t="s">
        <v>919</v>
      </c>
      <c r="L15" s="298" t="s">
        <v>920</v>
      </c>
      <c r="M15" s="351" t="s">
        <v>1430</v>
      </c>
      <c r="N15" s="351" t="s">
        <v>1431</v>
      </c>
      <c r="O15" s="351" t="s">
        <v>1437</v>
      </c>
      <c r="P15" s="351" t="s">
        <v>1438</v>
      </c>
      <c r="Q15" s="429" t="s">
        <v>1439</v>
      </c>
      <c r="R15" s="299" t="s">
        <v>762</v>
      </c>
      <c r="S15" s="299" t="s">
        <v>763</v>
      </c>
      <c r="T15" s="299" t="s">
        <v>921</v>
      </c>
      <c r="U15" s="299" t="s">
        <v>922</v>
      </c>
      <c r="V15" s="310" t="s">
        <v>427</v>
      </c>
      <c r="W15" s="310" t="s">
        <v>512</v>
      </c>
      <c r="X15" s="310" t="s">
        <v>512</v>
      </c>
      <c r="Y15" s="301" t="s">
        <v>769</v>
      </c>
      <c r="Z15" s="301" t="s">
        <v>825</v>
      </c>
      <c r="AA15" s="301" t="s">
        <v>923</v>
      </c>
      <c r="AB15" s="301" t="s">
        <v>877</v>
      </c>
      <c r="AC15" s="301" t="s">
        <v>924</v>
      </c>
      <c r="AD15" s="302" t="s">
        <v>891</v>
      </c>
      <c r="AE15" s="302" t="s">
        <v>892</v>
      </c>
      <c r="AF15" s="319" t="s">
        <v>893</v>
      </c>
      <c r="AG15" s="320" t="s">
        <v>894</v>
      </c>
      <c r="AH15" s="320" t="s">
        <v>895</v>
      </c>
      <c r="AI15" s="320" t="s">
        <v>896</v>
      </c>
      <c r="AJ15" s="304" t="s">
        <v>881</v>
      </c>
      <c r="AK15" s="304" t="s">
        <v>882</v>
      </c>
      <c r="AL15" s="304" t="s">
        <v>883</v>
      </c>
      <c r="AM15" s="305" t="s">
        <v>884</v>
      </c>
      <c r="AN15" s="305" t="s">
        <v>885</v>
      </c>
      <c r="AO15" s="305" t="s">
        <v>886</v>
      </c>
      <c r="AP15" s="306"/>
      <c r="AQ15" s="306"/>
      <c r="AR15" s="306"/>
      <c r="AS15" s="315"/>
      <c r="AT15" s="317"/>
      <c r="AU15" s="317"/>
      <c r="AV15" s="308" t="s">
        <v>680</v>
      </c>
      <c r="AW15" s="308" t="s">
        <v>681</v>
      </c>
      <c r="AX15" s="308" t="s">
        <v>911</v>
      </c>
      <c r="AY15" s="309" t="s">
        <v>862</v>
      </c>
      <c r="AZ15" s="309" t="s">
        <v>512</v>
      </c>
      <c r="BA15" s="309" t="s">
        <v>863</v>
      </c>
    </row>
    <row r="16" spans="1:53" ht="183.75" customHeight="1" x14ac:dyDescent="0.25">
      <c r="A16" s="294" t="s">
        <v>701</v>
      </c>
      <c r="B16" s="295" t="s">
        <v>809</v>
      </c>
      <c r="C16" s="297" t="s">
        <v>810</v>
      </c>
      <c r="D16" s="297" t="s">
        <v>753</v>
      </c>
      <c r="E16" s="297" t="s">
        <v>811</v>
      </c>
      <c r="F16" s="297" t="s">
        <v>864</v>
      </c>
      <c r="G16" s="297" t="s">
        <v>865</v>
      </c>
      <c r="H16" s="298" t="s">
        <v>847</v>
      </c>
      <c r="I16" s="298" t="s">
        <v>925</v>
      </c>
      <c r="J16" s="298" t="s">
        <v>926</v>
      </c>
      <c r="K16" s="298" t="s">
        <v>336</v>
      </c>
      <c r="L16" s="298" t="s">
        <v>927</v>
      </c>
      <c r="M16" s="351" t="s">
        <v>1430</v>
      </c>
      <c r="N16" s="351" t="s">
        <v>1431</v>
      </c>
      <c r="O16" s="351" t="s">
        <v>1437</v>
      </c>
      <c r="P16" s="351" t="s">
        <v>1440</v>
      </c>
      <c r="Q16" s="429" t="s">
        <v>1441</v>
      </c>
      <c r="R16" s="299" t="s">
        <v>784</v>
      </c>
      <c r="S16" s="299" t="s">
        <v>928</v>
      </c>
      <c r="T16" s="299" t="s">
        <v>929</v>
      </c>
      <c r="U16" s="299" t="s">
        <v>930</v>
      </c>
      <c r="V16" s="310" t="s">
        <v>427</v>
      </c>
      <c r="W16" s="310" t="s">
        <v>512</v>
      </c>
      <c r="X16" s="310" t="s">
        <v>512</v>
      </c>
      <c r="Y16" s="301" t="s">
        <v>769</v>
      </c>
      <c r="Z16" s="301" t="s">
        <v>825</v>
      </c>
      <c r="AA16" s="301" t="s">
        <v>923</v>
      </c>
      <c r="AB16" s="301" t="s">
        <v>877</v>
      </c>
      <c r="AC16" s="301" t="s">
        <v>924</v>
      </c>
      <c r="AD16" s="302" t="s">
        <v>891</v>
      </c>
      <c r="AE16" s="302" t="s">
        <v>892</v>
      </c>
      <c r="AF16" s="316" t="s">
        <v>910</v>
      </c>
      <c r="AG16" s="320" t="s">
        <v>894</v>
      </c>
      <c r="AH16" s="320" t="s">
        <v>895</v>
      </c>
      <c r="AI16" s="320" t="s">
        <v>896</v>
      </c>
      <c r="AJ16" s="304" t="s">
        <v>881</v>
      </c>
      <c r="AK16" s="304" t="s">
        <v>882</v>
      </c>
      <c r="AL16" s="304" t="s">
        <v>883</v>
      </c>
      <c r="AM16" s="305" t="s">
        <v>897</v>
      </c>
      <c r="AN16" s="305" t="s">
        <v>885</v>
      </c>
      <c r="AO16" s="305" t="s">
        <v>898</v>
      </c>
      <c r="AP16" s="306"/>
      <c r="AQ16" s="306"/>
      <c r="AR16" s="306"/>
      <c r="AS16" s="315"/>
      <c r="AT16" s="317"/>
      <c r="AU16" s="317"/>
      <c r="AV16" s="308" t="s">
        <v>679</v>
      </c>
      <c r="AW16" s="308" t="s">
        <v>899</v>
      </c>
      <c r="AX16" s="308" t="s">
        <v>900</v>
      </c>
      <c r="AY16" s="309" t="s">
        <v>862</v>
      </c>
      <c r="AZ16" s="309" t="s">
        <v>512</v>
      </c>
      <c r="BA16" s="309" t="s">
        <v>863</v>
      </c>
    </row>
    <row r="17" spans="1:53" ht="221.25" customHeight="1" x14ac:dyDescent="0.25">
      <c r="A17" s="294" t="s">
        <v>701</v>
      </c>
      <c r="B17" s="295" t="s">
        <v>809</v>
      </c>
      <c r="C17" s="297" t="s">
        <v>810</v>
      </c>
      <c r="D17" s="297" t="s">
        <v>753</v>
      </c>
      <c r="E17" s="297" t="s">
        <v>811</v>
      </c>
      <c r="F17" s="297" t="s">
        <v>864</v>
      </c>
      <c r="G17" s="297" t="s">
        <v>865</v>
      </c>
      <c r="H17" s="298" t="s">
        <v>847</v>
      </c>
      <c r="I17" s="298" t="s">
        <v>925</v>
      </c>
      <c r="J17" s="298" t="s">
        <v>926</v>
      </c>
      <c r="K17" s="298" t="s">
        <v>336</v>
      </c>
      <c r="L17" s="298" t="s">
        <v>927</v>
      </c>
      <c r="M17" s="351" t="s">
        <v>1430</v>
      </c>
      <c r="N17" s="351" t="s">
        <v>1431</v>
      </c>
      <c r="O17" s="351" t="s">
        <v>1437</v>
      </c>
      <c r="P17" s="351" t="s">
        <v>1442</v>
      </c>
      <c r="Q17" s="429" t="s">
        <v>1443</v>
      </c>
      <c r="R17" s="299" t="s">
        <v>784</v>
      </c>
      <c r="S17" s="299" t="s">
        <v>928</v>
      </c>
      <c r="T17" s="299" t="s">
        <v>929</v>
      </c>
      <c r="U17" s="299" t="s">
        <v>930</v>
      </c>
      <c r="V17" s="310" t="s">
        <v>427</v>
      </c>
      <c r="W17" s="310" t="s">
        <v>512</v>
      </c>
      <c r="X17" s="310" t="s">
        <v>512</v>
      </c>
      <c r="Y17" s="321" t="s">
        <v>931</v>
      </c>
      <c r="Z17" s="321" t="s">
        <v>932</v>
      </c>
      <c r="AA17" s="321" t="s">
        <v>933</v>
      </c>
      <c r="AB17" s="301" t="s">
        <v>877</v>
      </c>
      <c r="AC17" s="301" t="s">
        <v>912</v>
      </c>
      <c r="AD17" s="302" t="s">
        <v>891</v>
      </c>
      <c r="AE17" s="302" t="s">
        <v>892</v>
      </c>
      <c r="AF17" s="318" t="s">
        <v>934</v>
      </c>
      <c r="AG17" s="320" t="s">
        <v>894</v>
      </c>
      <c r="AH17" s="320" t="s">
        <v>895</v>
      </c>
      <c r="AI17" s="320" t="s">
        <v>896</v>
      </c>
      <c r="AJ17" s="304" t="s">
        <v>881</v>
      </c>
      <c r="AK17" s="304" t="s">
        <v>882</v>
      </c>
      <c r="AL17" s="304" t="s">
        <v>883</v>
      </c>
      <c r="AM17" s="305" t="s">
        <v>884</v>
      </c>
      <c r="AN17" s="305" t="s">
        <v>885</v>
      </c>
      <c r="AO17" s="305" t="s">
        <v>886</v>
      </c>
      <c r="AP17" s="306"/>
      <c r="AQ17" s="306"/>
      <c r="AR17" s="306"/>
      <c r="AS17" s="315"/>
      <c r="AT17" s="317"/>
      <c r="AU17" s="317"/>
      <c r="AV17" s="313" t="s">
        <v>336</v>
      </c>
      <c r="AW17" s="313" t="s">
        <v>336</v>
      </c>
      <c r="AX17" s="313" t="s">
        <v>336</v>
      </c>
      <c r="AY17" s="309" t="s">
        <v>862</v>
      </c>
      <c r="AZ17" s="309" t="s">
        <v>512</v>
      </c>
      <c r="BA17" s="309" t="s">
        <v>863</v>
      </c>
    </row>
    <row r="18" spans="1:53" ht="197.25" customHeight="1" x14ac:dyDescent="0.25">
      <c r="A18" s="294" t="s">
        <v>701</v>
      </c>
      <c r="B18" s="295" t="s">
        <v>935</v>
      </c>
      <c r="C18" s="296" t="s">
        <v>936</v>
      </c>
      <c r="D18" s="296" t="s">
        <v>753</v>
      </c>
      <c r="E18" s="296" t="s">
        <v>754</v>
      </c>
      <c r="F18" s="296" t="s">
        <v>937</v>
      </c>
      <c r="G18" s="296" t="s">
        <v>938</v>
      </c>
      <c r="H18" s="298" t="s">
        <v>939</v>
      </c>
      <c r="I18" s="298" t="s">
        <v>940</v>
      </c>
      <c r="J18" s="298" t="s">
        <v>941</v>
      </c>
      <c r="K18" s="298" t="s">
        <v>336</v>
      </c>
      <c r="L18" s="298" t="s">
        <v>942</v>
      </c>
      <c r="M18" s="351" t="s">
        <v>1430</v>
      </c>
      <c r="N18" s="351" t="s">
        <v>1431</v>
      </c>
      <c r="O18" s="351" t="s">
        <v>1444</v>
      </c>
      <c r="P18" s="351" t="s">
        <v>1445</v>
      </c>
      <c r="Q18" s="429" t="s">
        <v>1446</v>
      </c>
      <c r="R18" s="299" t="s">
        <v>852</v>
      </c>
      <c r="S18" s="299" t="s">
        <v>853</v>
      </c>
      <c r="T18" s="299" t="s">
        <v>943</v>
      </c>
      <c r="U18" s="299" t="s">
        <v>944</v>
      </c>
      <c r="V18" s="310" t="s">
        <v>945</v>
      </c>
      <c r="W18" s="310" t="s">
        <v>946</v>
      </c>
      <c r="X18" s="310" t="s">
        <v>947</v>
      </c>
      <c r="Y18" s="301" t="s">
        <v>769</v>
      </c>
      <c r="Z18" s="301" t="s">
        <v>948</v>
      </c>
      <c r="AA18" s="301" t="s">
        <v>949</v>
      </c>
      <c r="AB18" s="301" t="s">
        <v>336</v>
      </c>
      <c r="AC18" s="301" t="s">
        <v>336</v>
      </c>
      <c r="AD18" s="302" t="s">
        <v>336</v>
      </c>
      <c r="AE18" s="318" t="s">
        <v>336</v>
      </c>
      <c r="AF18" s="318" t="s">
        <v>336</v>
      </c>
      <c r="AG18" s="311" t="s">
        <v>336</v>
      </c>
      <c r="AH18" s="311" t="s">
        <v>336</v>
      </c>
      <c r="AI18" s="311" t="s">
        <v>336</v>
      </c>
      <c r="AJ18" s="304" t="s">
        <v>336</v>
      </c>
      <c r="AK18" s="304" t="s">
        <v>336</v>
      </c>
      <c r="AL18" s="304" t="s">
        <v>336</v>
      </c>
      <c r="AM18" s="305" t="s">
        <v>336</v>
      </c>
      <c r="AN18" s="305" t="s">
        <v>336</v>
      </c>
      <c r="AO18" s="305" t="s">
        <v>336</v>
      </c>
      <c r="AP18" s="312"/>
      <c r="AQ18" s="312"/>
      <c r="AR18" s="312"/>
      <c r="AS18" s="315"/>
      <c r="AT18" s="315"/>
      <c r="AU18" s="315"/>
      <c r="AV18" s="313" t="s">
        <v>336</v>
      </c>
      <c r="AW18" s="313" t="s">
        <v>336</v>
      </c>
      <c r="AX18" s="313" t="s">
        <v>336</v>
      </c>
      <c r="AY18" s="309" t="s">
        <v>512</v>
      </c>
      <c r="AZ18" s="309" t="s">
        <v>512</v>
      </c>
      <c r="BA18" s="309" t="s">
        <v>512</v>
      </c>
    </row>
    <row r="19" spans="1:53" ht="191.25" customHeight="1" x14ac:dyDescent="0.25">
      <c r="A19" s="294" t="s">
        <v>701</v>
      </c>
      <c r="B19" s="295" t="s">
        <v>935</v>
      </c>
      <c r="C19" s="296" t="s">
        <v>936</v>
      </c>
      <c r="D19" s="296" t="s">
        <v>753</v>
      </c>
      <c r="E19" s="296" t="s">
        <v>754</v>
      </c>
      <c r="F19" s="296" t="s">
        <v>937</v>
      </c>
      <c r="G19" s="296" t="s">
        <v>938</v>
      </c>
      <c r="H19" s="298" t="s">
        <v>939</v>
      </c>
      <c r="I19" s="298" t="s">
        <v>940</v>
      </c>
      <c r="J19" s="298" t="s">
        <v>941</v>
      </c>
      <c r="K19" s="298" t="s">
        <v>336</v>
      </c>
      <c r="L19" s="298" t="s">
        <v>942</v>
      </c>
      <c r="M19" s="351" t="s">
        <v>1447</v>
      </c>
      <c r="N19" s="351" t="s">
        <v>1448</v>
      </c>
      <c r="O19" s="353" t="s">
        <v>1360</v>
      </c>
      <c r="P19" s="353" t="s">
        <v>1360</v>
      </c>
      <c r="Q19" s="432" t="s">
        <v>1360</v>
      </c>
      <c r="R19" s="299" t="s">
        <v>852</v>
      </c>
      <c r="S19" s="299" t="s">
        <v>853</v>
      </c>
      <c r="T19" s="299" t="s">
        <v>943</v>
      </c>
      <c r="U19" s="299" t="s">
        <v>944</v>
      </c>
      <c r="V19" s="310" t="s">
        <v>945</v>
      </c>
      <c r="W19" s="310" t="s">
        <v>946</v>
      </c>
      <c r="X19" s="310" t="s">
        <v>950</v>
      </c>
      <c r="Y19" s="301" t="s">
        <v>769</v>
      </c>
      <c r="Z19" s="301" t="s">
        <v>948</v>
      </c>
      <c r="AA19" s="301" t="s">
        <v>951</v>
      </c>
      <c r="AB19" s="301" t="s">
        <v>336</v>
      </c>
      <c r="AC19" s="301" t="s">
        <v>336</v>
      </c>
      <c r="AD19" s="302" t="s">
        <v>336</v>
      </c>
      <c r="AE19" s="318" t="s">
        <v>336</v>
      </c>
      <c r="AF19" s="318" t="s">
        <v>336</v>
      </c>
      <c r="AG19" s="311" t="s">
        <v>336</v>
      </c>
      <c r="AH19" s="311" t="s">
        <v>336</v>
      </c>
      <c r="AI19" s="311" t="s">
        <v>336</v>
      </c>
      <c r="AJ19" s="304" t="s">
        <v>336</v>
      </c>
      <c r="AK19" s="304" t="s">
        <v>336</v>
      </c>
      <c r="AL19" s="304" t="s">
        <v>336</v>
      </c>
      <c r="AM19" s="305" t="s">
        <v>336</v>
      </c>
      <c r="AN19" s="305" t="s">
        <v>336</v>
      </c>
      <c r="AO19" s="305" t="s">
        <v>336</v>
      </c>
      <c r="AP19" s="312"/>
      <c r="AQ19" s="312"/>
      <c r="AR19" s="312"/>
      <c r="AS19" s="315"/>
      <c r="AT19" s="315"/>
      <c r="AU19" s="315"/>
      <c r="AV19" s="313" t="s">
        <v>336</v>
      </c>
      <c r="AW19" s="313" t="s">
        <v>336</v>
      </c>
      <c r="AX19" s="313" t="s">
        <v>336</v>
      </c>
      <c r="AY19" s="309" t="s">
        <v>512</v>
      </c>
      <c r="AZ19" s="309" t="s">
        <v>512</v>
      </c>
      <c r="BA19" s="309" t="s">
        <v>512</v>
      </c>
    </row>
    <row r="20" spans="1:53" ht="246" customHeight="1" x14ac:dyDescent="0.25">
      <c r="A20" s="294" t="s">
        <v>701</v>
      </c>
      <c r="B20" s="295" t="s">
        <v>935</v>
      </c>
      <c r="C20" s="296" t="s">
        <v>752</v>
      </c>
      <c r="D20" s="296" t="s">
        <v>753</v>
      </c>
      <c r="E20" s="296" t="s">
        <v>754</v>
      </c>
      <c r="F20" s="296" t="s">
        <v>755</v>
      </c>
      <c r="G20" s="296" t="s">
        <v>756</v>
      </c>
      <c r="H20" s="298" t="s">
        <v>757</v>
      </c>
      <c r="I20" s="298" t="s">
        <v>952</v>
      </c>
      <c r="J20" s="298" t="s">
        <v>953</v>
      </c>
      <c r="K20" s="298" t="s">
        <v>760</v>
      </c>
      <c r="L20" s="298" t="s">
        <v>954</v>
      </c>
      <c r="M20" s="351" t="s">
        <v>1449</v>
      </c>
      <c r="N20" s="351" t="s">
        <v>1450</v>
      </c>
      <c r="O20" s="351" t="s">
        <v>1451</v>
      </c>
      <c r="P20" s="351" t="s">
        <v>1452</v>
      </c>
      <c r="Q20" s="429" t="s">
        <v>1453</v>
      </c>
      <c r="R20" s="299" t="s">
        <v>870</v>
      </c>
      <c r="S20" s="299" t="s">
        <v>871</v>
      </c>
      <c r="T20" s="299" t="s">
        <v>872</v>
      </c>
      <c r="U20" s="299" t="s">
        <v>873</v>
      </c>
      <c r="V20" s="310" t="s">
        <v>945</v>
      </c>
      <c r="W20" s="310" t="s">
        <v>946</v>
      </c>
      <c r="X20" s="310" t="s">
        <v>955</v>
      </c>
      <c r="Y20" s="301" t="s">
        <v>769</v>
      </c>
      <c r="Z20" s="301" t="s">
        <v>770</v>
      </c>
      <c r="AA20" s="301" t="s">
        <v>771</v>
      </c>
      <c r="AB20" s="301" t="s">
        <v>336</v>
      </c>
      <c r="AC20" s="301" t="s">
        <v>336</v>
      </c>
      <c r="AD20" s="302" t="s">
        <v>772</v>
      </c>
      <c r="AE20" s="302" t="s">
        <v>773</v>
      </c>
      <c r="AF20" s="302" t="s">
        <v>774</v>
      </c>
      <c r="AG20" s="303" t="s">
        <v>775</v>
      </c>
      <c r="AH20" s="303" t="s">
        <v>776</v>
      </c>
      <c r="AI20" s="303" t="s">
        <v>777</v>
      </c>
      <c r="AJ20" s="304" t="s">
        <v>336</v>
      </c>
      <c r="AK20" s="304" t="s">
        <v>336</v>
      </c>
      <c r="AL20" s="304" t="s">
        <v>336</v>
      </c>
      <c r="AM20" s="305" t="s">
        <v>336</v>
      </c>
      <c r="AN20" s="305" t="s">
        <v>336</v>
      </c>
      <c r="AO20" s="305" t="s">
        <v>336</v>
      </c>
      <c r="AP20" s="306"/>
      <c r="AQ20" s="306"/>
      <c r="AR20" s="306"/>
      <c r="AS20" s="307"/>
      <c r="AT20" s="307"/>
      <c r="AU20" s="307"/>
      <c r="AV20" s="308" t="s">
        <v>686</v>
      </c>
      <c r="AW20" s="308" t="s">
        <v>687</v>
      </c>
      <c r="AX20" s="308" t="s">
        <v>778</v>
      </c>
      <c r="AY20" s="309" t="s">
        <v>779</v>
      </c>
      <c r="AZ20" s="309" t="s">
        <v>512</v>
      </c>
      <c r="BA20" s="309" t="s">
        <v>780</v>
      </c>
    </row>
    <row r="21" spans="1:53" ht="238.5" customHeight="1" x14ac:dyDescent="0.25">
      <c r="A21" s="294" t="s">
        <v>701</v>
      </c>
      <c r="B21" s="295" t="s">
        <v>751</v>
      </c>
      <c r="C21" s="296" t="s">
        <v>752</v>
      </c>
      <c r="D21" s="297" t="s">
        <v>753</v>
      </c>
      <c r="E21" s="297" t="s">
        <v>754</v>
      </c>
      <c r="F21" s="297" t="s">
        <v>956</v>
      </c>
      <c r="G21" s="297" t="s">
        <v>957</v>
      </c>
      <c r="H21" s="298" t="s">
        <v>958</v>
      </c>
      <c r="I21" s="298" t="s">
        <v>959</v>
      </c>
      <c r="J21" s="298" t="s">
        <v>960</v>
      </c>
      <c r="K21" s="298" t="s">
        <v>336</v>
      </c>
      <c r="L21" s="298" t="s">
        <v>961</v>
      </c>
      <c r="M21" s="351" t="s">
        <v>1449</v>
      </c>
      <c r="N21" s="351" t="s">
        <v>1450</v>
      </c>
      <c r="O21" s="351" t="s">
        <v>1451</v>
      </c>
      <c r="P21" s="351" t="s">
        <v>1454</v>
      </c>
      <c r="Q21" s="429" t="s">
        <v>1455</v>
      </c>
      <c r="R21" s="299" t="s">
        <v>870</v>
      </c>
      <c r="S21" s="299" t="s">
        <v>871</v>
      </c>
      <c r="T21" s="299" t="s">
        <v>872</v>
      </c>
      <c r="U21" s="299" t="s">
        <v>873</v>
      </c>
      <c r="V21" s="310" t="s">
        <v>427</v>
      </c>
      <c r="W21" s="310" t="s">
        <v>512</v>
      </c>
      <c r="X21" s="310" t="s">
        <v>512</v>
      </c>
      <c r="Y21" s="301" t="s">
        <v>769</v>
      </c>
      <c r="Z21" s="301" t="s">
        <v>770</v>
      </c>
      <c r="AA21" s="301" t="s">
        <v>771</v>
      </c>
      <c r="AB21" s="301" t="s">
        <v>962</v>
      </c>
      <c r="AC21" s="301" t="s">
        <v>963</v>
      </c>
      <c r="AD21" s="302" t="s">
        <v>336</v>
      </c>
      <c r="AE21" s="318" t="s">
        <v>336</v>
      </c>
      <c r="AF21" s="318" t="s">
        <v>336</v>
      </c>
      <c r="AG21" s="311" t="s">
        <v>336</v>
      </c>
      <c r="AH21" s="311" t="s">
        <v>336</v>
      </c>
      <c r="AI21" s="311" t="s">
        <v>336</v>
      </c>
      <c r="AJ21" s="304" t="s">
        <v>336</v>
      </c>
      <c r="AK21" s="304" t="s">
        <v>336</v>
      </c>
      <c r="AL21" s="304" t="s">
        <v>336</v>
      </c>
      <c r="AM21" s="305" t="s">
        <v>336</v>
      </c>
      <c r="AN21" s="305" t="s">
        <v>336</v>
      </c>
      <c r="AO21" s="305" t="s">
        <v>336</v>
      </c>
      <c r="AP21" s="306"/>
      <c r="AQ21" s="306"/>
      <c r="AR21" s="306"/>
      <c r="AS21" s="307"/>
      <c r="AT21" s="307"/>
      <c r="AU21" s="307"/>
      <c r="AV21" s="313" t="s">
        <v>336</v>
      </c>
      <c r="AW21" s="313" t="s">
        <v>336</v>
      </c>
      <c r="AX21" s="313" t="s">
        <v>336</v>
      </c>
      <c r="AY21" s="309" t="s">
        <v>512</v>
      </c>
      <c r="AZ21" s="309" t="s">
        <v>512</v>
      </c>
      <c r="BA21" s="309" t="s">
        <v>512</v>
      </c>
    </row>
    <row r="22" spans="1:53" ht="253.5" customHeight="1" x14ac:dyDescent="0.25">
      <c r="A22" s="294" t="s">
        <v>701</v>
      </c>
      <c r="B22" s="295" t="s">
        <v>751</v>
      </c>
      <c r="C22" s="296" t="s">
        <v>752</v>
      </c>
      <c r="D22" s="297" t="s">
        <v>753</v>
      </c>
      <c r="E22" s="297" t="s">
        <v>754</v>
      </c>
      <c r="F22" s="297" t="s">
        <v>956</v>
      </c>
      <c r="G22" s="297" t="s">
        <v>957</v>
      </c>
      <c r="H22" s="298" t="s">
        <v>958</v>
      </c>
      <c r="I22" s="298" t="s">
        <v>959</v>
      </c>
      <c r="J22" s="298" t="s">
        <v>960</v>
      </c>
      <c r="K22" s="298" t="s">
        <v>336</v>
      </c>
      <c r="L22" s="298" t="s">
        <v>961</v>
      </c>
      <c r="M22" s="351" t="s">
        <v>1449</v>
      </c>
      <c r="N22" s="351" t="s">
        <v>1450</v>
      </c>
      <c r="O22" s="351" t="s">
        <v>1451</v>
      </c>
      <c r="P22" s="351" t="s">
        <v>1456</v>
      </c>
      <c r="Q22" s="429" t="s">
        <v>1457</v>
      </c>
      <c r="R22" s="299" t="s">
        <v>870</v>
      </c>
      <c r="S22" s="299" t="s">
        <v>871</v>
      </c>
      <c r="T22" s="299" t="s">
        <v>872</v>
      </c>
      <c r="U22" s="299" t="s">
        <v>873</v>
      </c>
      <c r="V22" s="310" t="s">
        <v>427</v>
      </c>
      <c r="W22" s="310" t="s">
        <v>512</v>
      </c>
      <c r="X22" s="310" t="s">
        <v>512</v>
      </c>
      <c r="Y22" s="301" t="s">
        <v>769</v>
      </c>
      <c r="Z22" s="301" t="s">
        <v>770</v>
      </c>
      <c r="AA22" s="301" t="s">
        <v>771</v>
      </c>
      <c r="AB22" s="301" t="s">
        <v>962</v>
      </c>
      <c r="AC22" s="301" t="s">
        <v>963</v>
      </c>
      <c r="AD22" s="302" t="s">
        <v>336</v>
      </c>
      <c r="AE22" s="318" t="s">
        <v>336</v>
      </c>
      <c r="AF22" s="318" t="s">
        <v>336</v>
      </c>
      <c r="AG22" s="311" t="s">
        <v>336</v>
      </c>
      <c r="AH22" s="311" t="s">
        <v>336</v>
      </c>
      <c r="AI22" s="311" t="s">
        <v>336</v>
      </c>
      <c r="AJ22" s="304" t="s">
        <v>336</v>
      </c>
      <c r="AK22" s="304" t="s">
        <v>336</v>
      </c>
      <c r="AL22" s="304" t="s">
        <v>336</v>
      </c>
      <c r="AM22" s="305" t="s">
        <v>336</v>
      </c>
      <c r="AN22" s="305" t="s">
        <v>336</v>
      </c>
      <c r="AO22" s="305" t="s">
        <v>336</v>
      </c>
      <c r="AP22" s="306"/>
      <c r="AQ22" s="306"/>
      <c r="AR22" s="306"/>
      <c r="AS22" s="307"/>
      <c r="AT22" s="307"/>
      <c r="AU22" s="307"/>
      <c r="AV22" s="313" t="s">
        <v>336</v>
      </c>
      <c r="AW22" s="313" t="s">
        <v>336</v>
      </c>
      <c r="AX22" s="313" t="s">
        <v>336</v>
      </c>
      <c r="AY22" s="309" t="s">
        <v>512</v>
      </c>
      <c r="AZ22" s="309" t="s">
        <v>512</v>
      </c>
      <c r="BA22" s="309" t="s">
        <v>512</v>
      </c>
    </row>
    <row r="23" spans="1:53" ht="264" customHeight="1" x14ac:dyDescent="0.25">
      <c r="A23" s="294" t="s">
        <v>701</v>
      </c>
      <c r="B23" s="295" t="s">
        <v>935</v>
      </c>
      <c r="C23" s="296" t="s">
        <v>964</v>
      </c>
      <c r="D23" s="297" t="s">
        <v>753</v>
      </c>
      <c r="E23" s="297" t="s">
        <v>754</v>
      </c>
      <c r="F23" s="297" t="s">
        <v>965</v>
      </c>
      <c r="G23" s="322" t="s">
        <v>966</v>
      </c>
      <c r="H23" s="298" t="s">
        <v>795</v>
      </c>
      <c r="I23" s="298" t="s">
        <v>796</v>
      </c>
      <c r="J23" s="298" t="s">
        <v>797</v>
      </c>
      <c r="K23" s="298" t="s">
        <v>967</v>
      </c>
      <c r="L23" s="298" t="s">
        <v>968</v>
      </c>
      <c r="M23" s="351" t="s">
        <v>1449</v>
      </c>
      <c r="N23" s="351" t="s">
        <v>1450</v>
      </c>
      <c r="O23" s="351" t="s">
        <v>1451</v>
      </c>
      <c r="P23" s="351" t="s">
        <v>1458</v>
      </c>
      <c r="Q23" s="429" t="s">
        <v>1459</v>
      </c>
      <c r="R23" s="299" t="s">
        <v>762</v>
      </c>
      <c r="S23" s="299" t="s">
        <v>969</v>
      </c>
      <c r="T23" s="299" t="s">
        <v>970</v>
      </c>
      <c r="U23" s="299" t="s">
        <v>971</v>
      </c>
      <c r="V23" s="300" t="s">
        <v>972</v>
      </c>
      <c r="W23" s="300" t="s">
        <v>973</v>
      </c>
      <c r="X23" s="300" t="s">
        <v>974</v>
      </c>
      <c r="Y23" s="301" t="s">
        <v>975</v>
      </c>
      <c r="Z23" s="301" t="s">
        <v>976</v>
      </c>
      <c r="AA23" s="301" t="s">
        <v>977</v>
      </c>
      <c r="AB23" s="301" t="s">
        <v>962</v>
      </c>
      <c r="AC23" s="301" t="s">
        <v>963</v>
      </c>
      <c r="AD23" s="302" t="s">
        <v>336</v>
      </c>
      <c r="AE23" s="318" t="s">
        <v>336</v>
      </c>
      <c r="AF23" s="318" t="s">
        <v>336</v>
      </c>
      <c r="AG23" s="311" t="s">
        <v>336</v>
      </c>
      <c r="AH23" s="311" t="s">
        <v>336</v>
      </c>
      <c r="AI23" s="311" t="s">
        <v>336</v>
      </c>
      <c r="AJ23" s="304" t="s">
        <v>336</v>
      </c>
      <c r="AK23" s="304" t="s">
        <v>336</v>
      </c>
      <c r="AL23" s="304" t="s">
        <v>336</v>
      </c>
      <c r="AM23" s="305" t="s">
        <v>336</v>
      </c>
      <c r="AN23" s="305" t="s">
        <v>336</v>
      </c>
      <c r="AO23" s="305" t="s">
        <v>336</v>
      </c>
      <c r="AP23" s="306"/>
      <c r="AQ23" s="306"/>
      <c r="AR23" s="306"/>
      <c r="AS23" s="323"/>
      <c r="AT23" s="323"/>
      <c r="AU23" s="323"/>
      <c r="AV23" s="313" t="s">
        <v>336</v>
      </c>
      <c r="AW23" s="313" t="s">
        <v>336</v>
      </c>
      <c r="AX23" s="313" t="s">
        <v>336</v>
      </c>
      <c r="AY23" s="309" t="s">
        <v>512</v>
      </c>
      <c r="AZ23" s="309" t="s">
        <v>512</v>
      </c>
      <c r="BA23" s="309" t="s">
        <v>512</v>
      </c>
    </row>
    <row r="24" spans="1:53" ht="272.25" customHeight="1" x14ac:dyDescent="0.25">
      <c r="A24" s="294" t="s">
        <v>701</v>
      </c>
      <c r="B24" s="295" t="s">
        <v>935</v>
      </c>
      <c r="C24" s="296" t="s">
        <v>964</v>
      </c>
      <c r="D24" s="297" t="s">
        <v>753</v>
      </c>
      <c r="E24" s="297" t="s">
        <v>754</v>
      </c>
      <c r="F24" s="297" t="s">
        <v>965</v>
      </c>
      <c r="G24" s="322" t="s">
        <v>966</v>
      </c>
      <c r="H24" s="298" t="s">
        <v>795</v>
      </c>
      <c r="I24" s="298" t="s">
        <v>796</v>
      </c>
      <c r="J24" s="298" t="s">
        <v>797</v>
      </c>
      <c r="K24" s="298" t="s">
        <v>967</v>
      </c>
      <c r="L24" s="298" t="s">
        <v>968</v>
      </c>
      <c r="M24" s="351" t="s">
        <v>1449</v>
      </c>
      <c r="N24" s="351" t="s">
        <v>1450</v>
      </c>
      <c r="O24" s="351" t="s">
        <v>1451</v>
      </c>
      <c r="P24" s="351" t="s">
        <v>1460</v>
      </c>
      <c r="Q24" s="429" t="s">
        <v>1461</v>
      </c>
      <c r="R24" s="299" t="s">
        <v>978</v>
      </c>
      <c r="S24" s="299" t="s">
        <v>871</v>
      </c>
      <c r="T24" s="299" t="s">
        <v>979</v>
      </c>
      <c r="U24" s="299" t="s">
        <v>980</v>
      </c>
      <c r="V24" s="300" t="s">
        <v>972</v>
      </c>
      <c r="W24" s="300" t="s">
        <v>973</v>
      </c>
      <c r="X24" s="300" t="s">
        <v>981</v>
      </c>
      <c r="Y24" s="301" t="s">
        <v>336</v>
      </c>
      <c r="Z24" s="301" t="s">
        <v>336</v>
      </c>
      <c r="AA24" s="301" t="s">
        <v>336</v>
      </c>
      <c r="AB24" s="301" t="s">
        <v>962</v>
      </c>
      <c r="AC24" s="301" t="s">
        <v>982</v>
      </c>
      <c r="AD24" s="302" t="s">
        <v>336</v>
      </c>
      <c r="AE24" s="318" t="s">
        <v>336</v>
      </c>
      <c r="AF24" s="318" t="s">
        <v>336</v>
      </c>
      <c r="AG24" s="311" t="s">
        <v>336</v>
      </c>
      <c r="AH24" s="311" t="s">
        <v>336</v>
      </c>
      <c r="AI24" s="311" t="s">
        <v>336</v>
      </c>
      <c r="AJ24" s="304" t="s">
        <v>336</v>
      </c>
      <c r="AK24" s="304" t="s">
        <v>336</v>
      </c>
      <c r="AL24" s="304" t="s">
        <v>336</v>
      </c>
      <c r="AM24" s="305" t="s">
        <v>336</v>
      </c>
      <c r="AN24" s="305" t="s">
        <v>336</v>
      </c>
      <c r="AO24" s="305" t="s">
        <v>336</v>
      </c>
      <c r="AP24" s="306"/>
      <c r="AQ24" s="306"/>
      <c r="AR24" s="306"/>
      <c r="AS24" s="323"/>
      <c r="AT24" s="323"/>
      <c r="AU24" s="307"/>
      <c r="AV24" s="313" t="s">
        <v>336</v>
      </c>
      <c r="AW24" s="313" t="s">
        <v>336</v>
      </c>
      <c r="AX24" s="313" t="s">
        <v>336</v>
      </c>
      <c r="AY24" s="309" t="s">
        <v>512</v>
      </c>
      <c r="AZ24" s="309" t="s">
        <v>512</v>
      </c>
      <c r="BA24" s="309" t="s">
        <v>512</v>
      </c>
    </row>
    <row r="25" spans="1:53" ht="234.75" customHeight="1" x14ac:dyDescent="0.25">
      <c r="A25" s="294" t="s">
        <v>701</v>
      </c>
      <c r="B25" s="295" t="s">
        <v>935</v>
      </c>
      <c r="C25" s="296" t="s">
        <v>983</v>
      </c>
      <c r="D25" s="296" t="s">
        <v>753</v>
      </c>
      <c r="E25" s="296" t="s">
        <v>754</v>
      </c>
      <c r="F25" s="296" t="s">
        <v>984</v>
      </c>
      <c r="G25" s="296" t="s">
        <v>985</v>
      </c>
      <c r="H25" s="298" t="s">
        <v>847</v>
      </c>
      <c r="I25" s="298" t="s">
        <v>986</v>
      </c>
      <c r="J25" s="298" t="s">
        <v>987</v>
      </c>
      <c r="K25" s="298" t="s">
        <v>336</v>
      </c>
      <c r="L25" s="298" t="s">
        <v>988</v>
      </c>
      <c r="M25" s="351" t="s">
        <v>1449</v>
      </c>
      <c r="N25" s="351" t="s">
        <v>1450</v>
      </c>
      <c r="O25" s="351" t="s">
        <v>1451</v>
      </c>
      <c r="P25" s="351" t="s">
        <v>1462</v>
      </c>
      <c r="Q25" s="429" t="s">
        <v>1463</v>
      </c>
      <c r="R25" s="299" t="s">
        <v>978</v>
      </c>
      <c r="S25" s="299" t="s">
        <v>871</v>
      </c>
      <c r="T25" s="299" t="s">
        <v>979</v>
      </c>
      <c r="U25" s="299" t="s">
        <v>980</v>
      </c>
      <c r="V25" s="300" t="s">
        <v>972</v>
      </c>
      <c r="W25" s="300" t="s">
        <v>973</v>
      </c>
      <c r="X25" s="300" t="s">
        <v>989</v>
      </c>
      <c r="Y25" s="314" t="s">
        <v>336</v>
      </c>
      <c r="Z25" s="314" t="s">
        <v>336</v>
      </c>
      <c r="AA25" s="314" t="s">
        <v>336</v>
      </c>
      <c r="AB25" s="314" t="s">
        <v>336</v>
      </c>
      <c r="AC25" s="314" t="s">
        <v>336</v>
      </c>
      <c r="AD25" s="302" t="s">
        <v>336</v>
      </c>
      <c r="AE25" s="318" t="s">
        <v>336</v>
      </c>
      <c r="AF25" s="318" t="s">
        <v>336</v>
      </c>
      <c r="AG25" s="311" t="s">
        <v>336</v>
      </c>
      <c r="AH25" s="311" t="s">
        <v>336</v>
      </c>
      <c r="AI25" s="311" t="s">
        <v>336</v>
      </c>
      <c r="AJ25" s="304" t="s">
        <v>336</v>
      </c>
      <c r="AK25" s="304" t="s">
        <v>336</v>
      </c>
      <c r="AL25" s="304" t="s">
        <v>336</v>
      </c>
      <c r="AM25" s="305" t="s">
        <v>336</v>
      </c>
      <c r="AN25" s="305" t="s">
        <v>336</v>
      </c>
      <c r="AO25" s="305" t="s">
        <v>336</v>
      </c>
      <c r="AP25" s="312"/>
      <c r="AQ25" s="312"/>
      <c r="AR25" s="312"/>
      <c r="AS25" s="315"/>
      <c r="AT25" s="315"/>
      <c r="AU25" s="315"/>
      <c r="AV25" s="313" t="s">
        <v>336</v>
      </c>
      <c r="AW25" s="313" t="s">
        <v>336</v>
      </c>
      <c r="AX25" s="313" t="s">
        <v>336</v>
      </c>
      <c r="AY25" s="309" t="s">
        <v>512</v>
      </c>
      <c r="AZ25" s="309" t="s">
        <v>512</v>
      </c>
      <c r="BA25" s="309" t="s">
        <v>512</v>
      </c>
    </row>
    <row r="26" spans="1:53" ht="267.75" customHeight="1" x14ac:dyDescent="0.25">
      <c r="A26" s="294" t="s">
        <v>701</v>
      </c>
      <c r="B26" s="295" t="s">
        <v>935</v>
      </c>
      <c r="C26" s="296" t="s">
        <v>983</v>
      </c>
      <c r="D26" s="296" t="s">
        <v>753</v>
      </c>
      <c r="E26" s="296" t="s">
        <v>754</v>
      </c>
      <c r="F26" s="296" t="s">
        <v>984</v>
      </c>
      <c r="G26" s="296" t="s">
        <v>985</v>
      </c>
      <c r="H26" s="298" t="s">
        <v>847</v>
      </c>
      <c r="I26" s="298" t="s">
        <v>986</v>
      </c>
      <c r="J26" s="298" t="s">
        <v>987</v>
      </c>
      <c r="K26" s="298" t="s">
        <v>336</v>
      </c>
      <c r="L26" s="298" t="s">
        <v>988</v>
      </c>
      <c r="M26" s="351" t="s">
        <v>1449</v>
      </c>
      <c r="N26" s="351" t="s">
        <v>1450</v>
      </c>
      <c r="O26" s="351" t="s">
        <v>1451</v>
      </c>
      <c r="P26" s="351" t="s">
        <v>1464</v>
      </c>
      <c r="Q26" s="429" t="s">
        <v>1465</v>
      </c>
      <c r="R26" s="299" t="s">
        <v>978</v>
      </c>
      <c r="S26" s="299" t="s">
        <v>871</v>
      </c>
      <c r="T26" s="299" t="s">
        <v>979</v>
      </c>
      <c r="U26" s="299" t="s">
        <v>980</v>
      </c>
      <c r="V26" s="300" t="s">
        <v>972</v>
      </c>
      <c r="W26" s="300" t="s">
        <v>973</v>
      </c>
      <c r="X26" s="300" t="s">
        <v>990</v>
      </c>
      <c r="Y26" s="314" t="s">
        <v>336</v>
      </c>
      <c r="Z26" s="314" t="s">
        <v>336</v>
      </c>
      <c r="AA26" s="314" t="s">
        <v>336</v>
      </c>
      <c r="AB26" s="314" t="s">
        <v>336</v>
      </c>
      <c r="AC26" s="314" t="s">
        <v>336</v>
      </c>
      <c r="AD26" s="302" t="s">
        <v>336</v>
      </c>
      <c r="AE26" s="318" t="s">
        <v>336</v>
      </c>
      <c r="AF26" s="318" t="s">
        <v>336</v>
      </c>
      <c r="AG26" s="311" t="s">
        <v>336</v>
      </c>
      <c r="AH26" s="311" t="s">
        <v>336</v>
      </c>
      <c r="AI26" s="311" t="s">
        <v>336</v>
      </c>
      <c r="AJ26" s="304" t="s">
        <v>336</v>
      </c>
      <c r="AK26" s="304" t="s">
        <v>336</v>
      </c>
      <c r="AL26" s="304" t="s">
        <v>336</v>
      </c>
      <c r="AM26" s="305" t="s">
        <v>336</v>
      </c>
      <c r="AN26" s="305" t="s">
        <v>336</v>
      </c>
      <c r="AO26" s="305" t="s">
        <v>336</v>
      </c>
      <c r="AP26" s="312"/>
      <c r="AQ26" s="312"/>
      <c r="AR26" s="312"/>
      <c r="AS26" s="315"/>
      <c r="AT26" s="315"/>
      <c r="AU26" s="315"/>
      <c r="AV26" s="313" t="s">
        <v>336</v>
      </c>
      <c r="AW26" s="313" t="s">
        <v>336</v>
      </c>
      <c r="AX26" s="313" t="s">
        <v>336</v>
      </c>
      <c r="AY26" s="309" t="s">
        <v>512</v>
      </c>
      <c r="AZ26" s="309" t="s">
        <v>512</v>
      </c>
      <c r="BA26" s="309" t="s">
        <v>512</v>
      </c>
    </row>
    <row r="27" spans="1:53" ht="237.75" customHeight="1" x14ac:dyDescent="0.25">
      <c r="A27" s="294" t="s">
        <v>701</v>
      </c>
      <c r="B27" s="295" t="s">
        <v>935</v>
      </c>
      <c r="C27" s="296" t="s">
        <v>936</v>
      </c>
      <c r="D27" s="296" t="s">
        <v>753</v>
      </c>
      <c r="E27" s="296" t="s">
        <v>754</v>
      </c>
      <c r="F27" s="297" t="s">
        <v>991</v>
      </c>
      <c r="G27" s="324" t="s">
        <v>992</v>
      </c>
      <c r="H27" s="298" t="s">
        <v>993</v>
      </c>
      <c r="I27" s="298" t="s">
        <v>994</v>
      </c>
      <c r="J27" s="298" t="s">
        <v>995</v>
      </c>
      <c r="K27" s="298" t="s">
        <v>996</v>
      </c>
      <c r="L27" s="298" t="s">
        <v>783</v>
      </c>
      <c r="M27" s="351" t="s">
        <v>1449</v>
      </c>
      <c r="N27" s="351" t="s">
        <v>1450</v>
      </c>
      <c r="O27" s="351" t="s">
        <v>1451</v>
      </c>
      <c r="P27" s="351" t="s">
        <v>1466</v>
      </c>
      <c r="Q27" s="429" t="s">
        <v>1467</v>
      </c>
      <c r="R27" s="299" t="s">
        <v>978</v>
      </c>
      <c r="S27" s="299" t="s">
        <v>871</v>
      </c>
      <c r="T27" s="299" t="s">
        <v>979</v>
      </c>
      <c r="U27" s="299" t="s">
        <v>980</v>
      </c>
      <c r="V27" s="300" t="s">
        <v>997</v>
      </c>
      <c r="W27" s="325" t="s">
        <v>998</v>
      </c>
      <c r="X27" s="300" t="s">
        <v>999</v>
      </c>
      <c r="Y27" s="314" t="s">
        <v>336</v>
      </c>
      <c r="Z27" s="314" t="s">
        <v>336</v>
      </c>
      <c r="AA27" s="314" t="s">
        <v>336</v>
      </c>
      <c r="AB27" s="326" t="s">
        <v>1000</v>
      </c>
      <c r="AC27" s="326" t="s">
        <v>1001</v>
      </c>
      <c r="AD27" s="302" t="s">
        <v>1002</v>
      </c>
      <c r="AE27" s="302" t="s">
        <v>1003</v>
      </c>
      <c r="AF27" s="302" t="s">
        <v>1004</v>
      </c>
      <c r="AG27" s="311" t="s">
        <v>336</v>
      </c>
      <c r="AH27" s="311" t="s">
        <v>336</v>
      </c>
      <c r="AI27" s="311" t="s">
        <v>336</v>
      </c>
      <c r="AJ27" s="304" t="s">
        <v>336</v>
      </c>
      <c r="AK27" s="304" t="s">
        <v>336</v>
      </c>
      <c r="AL27" s="304" t="s">
        <v>336</v>
      </c>
      <c r="AM27" s="305" t="s">
        <v>1005</v>
      </c>
      <c r="AN27" s="305" t="s">
        <v>1006</v>
      </c>
      <c r="AO27" s="305" t="s">
        <v>1007</v>
      </c>
      <c r="AP27" s="306"/>
      <c r="AQ27" s="306"/>
      <c r="AR27" s="306"/>
      <c r="AS27" s="307"/>
      <c r="AT27" s="307"/>
      <c r="AU27" s="307"/>
      <c r="AV27" s="313" t="s">
        <v>336</v>
      </c>
      <c r="AW27" s="313" t="s">
        <v>336</v>
      </c>
      <c r="AX27" s="313" t="s">
        <v>336</v>
      </c>
      <c r="AY27" s="309" t="s">
        <v>1008</v>
      </c>
      <c r="AZ27" s="309" t="s">
        <v>512</v>
      </c>
      <c r="BA27" s="309" t="s">
        <v>1009</v>
      </c>
    </row>
    <row r="28" spans="1:53" ht="196.5" customHeight="1" x14ac:dyDescent="0.25">
      <c r="A28" s="294" t="s">
        <v>701</v>
      </c>
      <c r="B28" s="295" t="s">
        <v>935</v>
      </c>
      <c r="C28" s="296" t="s">
        <v>936</v>
      </c>
      <c r="D28" s="296" t="s">
        <v>753</v>
      </c>
      <c r="E28" s="296" t="s">
        <v>754</v>
      </c>
      <c r="F28" s="297" t="s">
        <v>991</v>
      </c>
      <c r="G28" s="324" t="s">
        <v>992</v>
      </c>
      <c r="H28" s="298" t="s">
        <v>993</v>
      </c>
      <c r="I28" s="298" t="s">
        <v>994</v>
      </c>
      <c r="J28" s="298" t="s">
        <v>995</v>
      </c>
      <c r="K28" s="298" t="s">
        <v>996</v>
      </c>
      <c r="L28" s="298" t="s">
        <v>783</v>
      </c>
      <c r="M28" s="351" t="s">
        <v>1449</v>
      </c>
      <c r="N28" s="351" t="s">
        <v>1450</v>
      </c>
      <c r="O28" s="351" t="s">
        <v>1451</v>
      </c>
      <c r="P28" s="351" t="s">
        <v>1468</v>
      </c>
      <c r="Q28" s="429" t="s">
        <v>1469</v>
      </c>
      <c r="R28" s="299" t="s">
        <v>978</v>
      </c>
      <c r="S28" s="299" t="s">
        <v>871</v>
      </c>
      <c r="T28" s="299" t="s">
        <v>979</v>
      </c>
      <c r="U28" s="299" t="s">
        <v>980</v>
      </c>
      <c r="V28" s="300" t="s">
        <v>997</v>
      </c>
      <c r="W28" s="327" t="s">
        <v>998</v>
      </c>
      <c r="X28" s="300" t="s">
        <v>1010</v>
      </c>
      <c r="Y28" s="314" t="s">
        <v>336</v>
      </c>
      <c r="Z28" s="314" t="s">
        <v>336</v>
      </c>
      <c r="AA28" s="314" t="s">
        <v>336</v>
      </c>
      <c r="AB28" s="326" t="s">
        <v>1000</v>
      </c>
      <c r="AC28" s="326" t="s">
        <v>1001</v>
      </c>
      <c r="AD28" s="302" t="s">
        <v>1002</v>
      </c>
      <c r="AE28" s="302" t="s">
        <v>1003</v>
      </c>
      <c r="AF28" s="302" t="s">
        <v>1004</v>
      </c>
      <c r="AG28" s="311" t="s">
        <v>336</v>
      </c>
      <c r="AH28" s="311" t="s">
        <v>336</v>
      </c>
      <c r="AI28" s="311" t="s">
        <v>336</v>
      </c>
      <c r="AJ28" s="304" t="s">
        <v>336</v>
      </c>
      <c r="AK28" s="304" t="s">
        <v>336</v>
      </c>
      <c r="AL28" s="304" t="s">
        <v>336</v>
      </c>
      <c r="AM28" s="305" t="s">
        <v>1005</v>
      </c>
      <c r="AN28" s="305" t="s">
        <v>1006</v>
      </c>
      <c r="AO28" s="305" t="s">
        <v>1007</v>
      </c>
      <c r="AP28" s="306"/>
      <c r="AQ28" s="306"/>
      <c r="AR28" s="306"/>
      <c r="AS28" s="307"/>
      <c r="AT28" s="307"/>
      <c r="AU28" s="307"/>
      <c r="AV28" s="313" t="s">
        <v>336</v>
      </c>
      <c r="AW28" s="313" t="s">
        <v>336</v>
      </c>
      <c r="AX28" s="313" t="s">
        <v>336</v>
      </c>
      <c r="AY28" s="309" t="s">
        <v>1008</v>
      </c>
      <c r="AZ28" s="309" t="s">
        <v>512</v>
      </c>
      <c r="BA28" s="309" t="s">
        <v>1009</v>
      </c>
    </row>
    <row r="29" spans="1:53" ht="225.75" customHeight="1" x14ac:dyDescent="0.25">
      <c r="A29" s="294" t="s">
        <v>701</v>
      </c>
      <c r="B29" s="295" t="s">
        <v>935</v>
      </c>
      <c r="C29" s="296" t="s">
        <v>936</v>
      </c>
      <c r="D29" s="296" t="s">
        <v>753</v>
      </c>
      <c r="E29" s="296" t="s">
        <v>754</v>
      </c>
      <c r="F29" s="297" t="s">
        <v>991</v>
      </c>
      <c r="G29" s="324" t="s">
        <v>992</v>
      </c>
      <c r="H29" s="298" t="s">
        <v>993</v>
      </c>
      <c r="I29" s="298" t="s">
        <v>994</v>
      </c>
      <c r="J29" s="298" t="s">
        <v>995</v>
      </c>
      <c r="K29" s="298" t="s">
        <v>996</v>
      </c>
      <c r="L29" s="298" t="s">
        <v>783</v>
      </c>
      <c r="M29" s="351" t="s">
        <v>1449</v>
      </c>
      <c r="N29" s="351" t="s">
        <v>1450</v>
      </c>
      <c r="O29" s="351" t="s">
        <v>1451</v>
      </c>
      <c r="P29" s="351" t="s">
        <v>1470</v>
      </c>
      <c r="Q29" s="429" t="s">
        <v>1471</v>
      </c>
      <c r="R29" s="299" t="s">
        <v>978</v>
      </c>
      <c r="S29" s="299" t="s">
        <v>871</v>
      </c>
      <c r="T29" s="299" t="s">
        <v>979</v>
      </c>
      <c r="U29" s="299" t="s">
        <v>980</v>
      </c>
      <c r="V29" s="300" t="s">
        <v>1011</v>
      </c>
      <c r="W29" s="300" t="s">
        <v>1012</v>
      </c>
      <c r="X29" s="300" t="s">
        <v>1013</v>
      </c>
      <c r="Y29" s="314" t="s">
        <v>336</v>
      </c>
      <c r="Z29" s="314" t="s">
        <v>336</v>
      </c>
      <c r="AA29" s="314" t="s">
        <v>336</v>
      </c>
      <c r="AB29" s="326" t="s">
        <v>1000</v>
      </c>
      <c r="AC29" s="326" t="s">
        <v>1001</v>
      </c>
      <c r="AD29" s="302" t="s">
        <v>1002</v>
      </c>
      <c r="AE29" s="302" t="s">
        <v>1003</v>
      </c>
      <c r="AF29" s="302" t="s">
        <v>1004</v>
      </c>
      <c r="AG29" s="311" t="s">
        <v>336</v>
      </c>
      <c r="AH29" s="311" t="s">
        <v>336</v>
      </c>
      <c r="AI29" s="311" t="s">
        <v>336</v>
      </c>
      <c r="AJ29" s="304" t="s">
        <v>336</v>
      </c>
      <c r="AK29" s="304" t="s">
        <v>336</v>
      </c>
      <c r="AL29" s="304" t="s">
        <v>336</v>
      </c>
      <c r="AM29" s="305" t="s">
        <v>1005</v>
      </c>
      <c r="AN29" s="305" t="s">
        <v>1006</v>
      </c>
      <c r="AO29" s="305" t="s">
        <v>1007</v>
      </c>
      <c r="AP29" s="306"/>
      <c r="AQ29" s="306"/>
      <c r="AR29" s="306"/>
      <c r="AS29" s="307"/>
      <c r="AT29" s="307"/>
      <c r="AU29" s="307"/>
      <c r="AV29" s="313" t="s">
        <v>336</v>
      </c>
      <c r="AW29" s="313" t="s">
        <v>336</v>
      </c>
      <c r="AX29" s="313" t="s">
        <v>336</v>
      </c>
      <c r="AY29" s="309" t="s">
        <v>1008</v>
      </c>
      <c r="AZ29" s="309" t="s">
        <v>512</v>
      </c>
      <c r="BA29" s="309" t="s">
        <v>1009</v>
      </c>
    </row>
    <row r="30" spans="1:53" ht="243" customHeight="1" x14ac:dyDescent="0.25">
      <c r="A30" s="294" t="s">
        <v>701</v>
      </c>
      <c r="B30" s="295" t="s">
        <v>935</v>
      </c>
      <c r="C30" s="296" t="s">
        <v>936</v>
      </c>
      <c r="D30" s="296" t="s">
        <v>753</v>
      </c>
      <c r="E30" s="296" t="s">
        <v>754</v>
      </c>
      <c r="F30" s="297" t="s">
        <v>991</v>
      </c>
      <c r="G30" s="324" t="s">
        <v>992</v>
      </c>
      <c r="H30" s="298" t="s">
        <v>993</v>
      </c>
      <c r="I30" s="298" t="s">
        <v>994</v>
      </c>
      <c r="J30" s="298" t="s">
        <v>995</v>
      </c>
      <c r="K30" s="298" t="s">
        <v>996</v>
      </c>
      <c r="L30" s="298" t="s">
        <v>783</v>
      </c>
      <c r="M30" s="351" t="s">
        <v>1449</v>
      </c>
      <c r="N30" s="351" t="s">
        <v>1450</v>
      </c>
      <c r="O30" s="351" t="s">
        <v>1451</v>
      </c>
      <c r="P30" s="351" t="s">
        <v>1472</v>
      </c>
      <c r="Q30" s="429" t="s">
        <v>1473</v>
      </c>
      <c r="R30" s="299" t="s">
        <v>978</v>
      </c>
      <c r="S30" s="299" t="s">
        <v>871</v>
      </c>
      <c r="T30" s="299" t="s">
        <v>979</v>
      </c>
      <c r="U30" s="299" t="s">
        <v>980</v>
      </c>
      <c r="V30" s="300" t="s">
        <v>1011</v>
      </c>
      <c r="W30" s="300" t="s">
        <v>1012</v>
      </c>
      <c r="X30" s="300" t="s">
        <v>1014</v>
      </c>
      <c r="Y30" s="314" t="s">
        <v>336</v>
      </c>
      <c r="Z30" s="314" t="s">
        <v>336</v>
      </c>
      <c r="AA30" s="314" t="s">
        <v>336</v>
      </c>
      <c r="AB30" s="326" t="s">
        <v>1000</v>
      </c>
      <c r="AC30" s="326" t="s">
        <v>1001</v>
      </c>
      <c r="AD30" s="302" t="s">
        <v>1002</v>
      </c>
      <c r="AE30" s="302" t="s">
        <v>1003</v>
      </c>
      <c r="AF30" s="302" t="s">
        <v>1004</v>
      </c>
      <c r="AG30" s="311" t="s">
        <v>336</v>
      </c>
      <c r="AH30" s="311" t="s">
        <v>336</v>
      </c>
      <c r="AI30" s="311" t="s">
        <v>336</v>
      </c>
      <c r="AJ30" s="304" t="s">
        <v>336</v>
      </c>
      <c r="AK30" s="304" t="s">
        <v>336</v>
      </c>
      <c r="AL30" s="304" t="s">
        <v>336</v>
      </c>
      <c r="AM30" s="305" t="s">
        <v>1005</v>
      </c>
      <c r="AN30" s="305" t="s">
        <v>1006</v>
      </c>
      <c r="AO30" s="305" t="s">
        <v>1007</v>
      </c>
      <c r="AP30" s="306"/>
      <c r="AQ30" s="306"/>
      <c r="AR30" s="306"/>
      <c r="AS30" s="307"/>
      <c r="AT30" s="307"/>
      <c r="AU30" s="307"/>
      <c r="AV30" s="313" t="s">
        <v>336</v>
      </c>
      <c r="AW30" s="313" t="s">
        <v>336</v>
      </c>
      <c r="AX30" s="313" t="s">
        <v>336</v>
      </c>
      <c r="AY30" s="309" t="s">
        <v>1008</v>
      </c>
      <c r="AZ30" s="309" t="s">
        <v>512</v>
      </c>
      <c r="BA30" s="309" t="s">
        <v>1009</v>
      </c>
    </row>
    <row r="31" spans="1:53" ht="285" x14ac:dyDescent="0.25">
      <c r="A31" s="294" t="s">
        <v>701</v>
      </c>
      <c r="B31" s="295" t="s">
        <v>1015</v>
      </c>
      <c r="C31" s="296" t="s">
        <v>1016</v>
      </c>
      <c r="D31" s="296" t="s">
        <v>753</v>
      </c>
      <c r="E31" s="296" t="s">
        <v>1017</v>
      </c>
      <c r="F31" s="296" t="s">
        <v>1018</v>
      </c>
      <c r="G31" s="296" t="s">
        <v>1019</v>
      </c>
      <c r="H31" s="298" t="s">
        <v>1020</v>
      </c>
      <c r="I31" s="298" t="s">
        <v>1021</v>
      </c>
      <c r="J31" s="298" t="s">
        <v>1022</v>
      </c>
      <c r="K31" s="298" t="s">
        <v>1023</v>
      </c>
      <c r="L31" s="298" t="s">
        <v>1024</v>
      </c>
      <c r="M31" s="351" t="s">
        <v>1449</v>
      </c>
      <c r="N31" s="351" t="s">
        <v>1450</v>
      </c>
      <c r="O31" s="351" t="s">
        <v>1451</v>
      </c>
      <c r="P31" s="351" t="s">
        <v>1474</v>
      </c>
      <c r="Q31" s="429" t="s">
        <v>1475</v>
      </c>
      <c r="R31" s="299" t="s">
        <v>762</v>
      </c>
      <c r="S31" s="299" t="s">
        <v>819</v>
      </c>
      <c r="T31" s="299" t="s">
        <v>820</v>
      </c>
      <c r="U31" s="299" t="s">
        <v>1025</v>
      </c>
      <c r="V31" s="310" t="s">
        <v>1026</v>
      </c>
      <c r="W31" s="310" t="s">
        <v>1027</v>
      </c>
      <c r="X31" s="310" t="s">
        <v>1028</v>
      </c>
      <c r="Y31" s="301" t="s">
        <v>839</v>
      </c>
      <c r="Z31" s="301" t="s">
        <v>840</v>
      </c>
      <c r="AA31" s="301" t="s">
        <v>841</v>
      </c>
      <c r="AB31" s="301" t="s">
        <v>1029</v>
      </c>
      <c r="AC31" s="301" t="s">
        <v>1030</v>
      </c>
      <c r="AD31" s="316" t="s">
        <v>772</v>
      </c>
      <c r="AE31" s="316" t="s">
        <v>1031</v>
      </c>
      <c r="AF31" s="316" t="s">
        <v>1032</v>
      </c>
      <c r="AG31" s="303" t="s">
        <v>775</v>
      </c>
      <c r="AH31" s="303" t="s">
        <v>1033</v>
      </c>
      <c r="AI31" s="303" t="s">
        <v>1034</v>
      </c>
      <c r="AJ31" s="304" t="s">
        <v>336</v>
      </c>
      <c r="AK31" s="304" t="s">
        <v>336</v>
      </c>
      <c r="AL31" s="304" t="s">
        <v>336</v>
      </c>
      <c r="AM31" s="305" t="s">
        <v>336</v>
      </c>
      <c r="AN31" s="305" t="s">
        <v>336</v>
      </c>
      <c r="AO31" s="305" t="s">
        <v>336</v>
      </c>
      <c r="AP31" s="312"/>
      <c r="AQ31" s="312"/>
      <c r="AR31" s="312"/>
      <c r="AS31" s="307"/>
      <c r="AT31" s="307"/>
      <c r="AU31" s="307"/>
      <c r="AV31" s="308" t="s">
        <v>688</v>
      </c>
      <c r="AW31" s="308" t="s">
        <v>689</v>
      </c>
      <c r="AX31" s="308" t="s">
        <v>836</v>
      </c>
      <c r="AY31" s="309" t="s">
        <v>862</v>
      </c>
      <c r="AZ31" s="309" t="s">
        <v>512</v>
      </c>
      <c r="BA31" s="309" t="s">
        <v>863</v>
      </c>
    </row>
    <row r="32" spans="1:53" ht="285" x14ac:dyDescent="0.25">
      <c r="A32" s="294" t="s">
        <v>701</v>
      </c>
      <c r="B32" s="295" t="s">
        <v>1015</v>
      </c>
      <c r="C32" s="296" t="s">
        <v>1016</v>
      </c>
      <c r="D32" s="296" t="s">
        <v>753</v>
      </c>
      <c r="E32" s="296" t="s">
        <v>1017</v>
      </c>
      <c r="F32" s="296" t="s">
        <v>1018</v>
      </c>
      <c r="G32" s="296" t="s">
        <v>1019</v>
      </c>
      <c r="H32" s="298" t="s">
        <v>1020</v>
      </c>
      <c r="I32" s="298" t="s">
        <v>1021</v>
      </c>
      <c r="J32" s="298" t="s">
        <v>1022</v>
      </c>
      <c r="K32" s="298" t="s">
        <v>1023</v>
      </c>
      <c r="L32" s="298" t="s">
        <v>1024</v>
      </c>
      <c r="M32" s="351" t="s">
        <v>1449</v>
      </c>
      <c r="N32" s="351" t="s">
        <v>1450</v>
      </c>
      <c r="O32" s="351" t="s">
        <v>1451</v>
      </c>
      <c r="P32" s="351" t="s">
        <v>1476</v>
      </c>
      <c r="Q32" s="429" t="s">
        <v>1477</v>
      </c>
      <c r="R32" s="299" t="s">
        <v>762</v>
      </c>
      <c r="S32" s="299" t="s">
        <v>819</v>
      </c>
      <c r="T32" s="299" t="s">
        <v>820</v>
      </c>
      <c r="U32" s="299" t="s">
        <v>1025</v>
      </c>
      <c r="V32" s="310" t="s">
        <v>1026</v>
      </c>
      <c r="W32" s="310" t="s">
        <v>1027</v>
      </c>
      <c r="X32" s="310" t="s">
        <v>1035</v>
      </c>
      <c r="Y32" s="328" t="s">
        <v>1036</v>
      </c>
      <c r="Z32" s="328" t="s">
        <v>1037</v>
      </c>
      <c r="AA32" s="328" t="s">
        <v>1038</v>
      </c>
      <c r="AB32" s="301" t="s">
        <v>1029</v>
      </c>
      <c r="AC32" s="301" t="s">
        <v>1039</v>
      </c>
      <c r="AD32" s="316" t="s">
        <v>772</v>
      </c>
      <c r="AE32" s="316" t="s">
        <v>1031</v>
      </c>
      <c r="AF32" s="316" t="s">
        <v>1032</v>
      </c>
      <c r="AG32" s="303" t="s">
        <v>775</v>
      </c>
      <c r="AH32" s="303" t="s">
        <v>1033</v>
      </c>
      <c r="AI32" s="303" t="s">
        <v>1034</v>
      </c>
      <c r="AJ32" s="304" t="s">
        <v>336</v>
      </c>
      <c r="AK32" s="304" t="s">
        <v>336</v>
      </c>
      <c r="AL32" s="304" t="s">
        <v>336</v>
      </c>
      <c r="AM32" s="305" t="s">
        <v>336</v>
      </c>
      <c r="AN32" s="305" t="s">
        <v>336</v>
      </c>
      <c r="AO32" s="305" t="s">
        <v>336</v>
      </c>
      <c r="AP32" s="312"/>
      <c r="AQ32" s="312"/>
      <c r="AR32" s="312"/>
      <c r="AS32" s="307"/>
      <c r="AT32" s="307"/>
      <c r="AU32" s="307"/>
      <c r="AV32" s="313" t="s">
        <v>336</v>
      </c>
      <c r="AW32" s="313" t="s">
        <v>336</v>
      </c>
      <c r="AX32" s="313" t="s">
        <v>336</v>
      </c>
      <c r="AY32" s="309" t="s">
        <v>862</v>
      </c>
      <c r="AZ32" s="309" t="s">
        <v>512</v>
      </c>
      <c r="BA32" s="309" t="s">
        <v>863</v>
      </c>
    </row>
    <row r="33" spans="1:53" ht="285" x14ac:dyDescent="0.25">
      <c r="A33" s="294" t="s">
        <v>701</v>
      </c>
      <c r="B33" s="295" t="s">
        <v>1015</v>
      </c>
      <c r="C33" s="296" t="s">
        <v>1016</v>
      </c>
      <c r="D33" s="296" t="s">
        <v>753</v>
      </c>
      <c r="E33" s="296" t="s">
        <v>1017</v>
      </c>
      <c r="F33" s="296" t="s">
        <v>1040</v>
      </c>
      <c r="G33" s="296" t="s">
        <v>1041</v>
      </c>
      <c r="H33" s="329" t="s">
        <v>1042</v>
      </c>
      <c r="I33" s="329" t="s">
        <v>1043</v>
      </c>
      <c r="J33" s="329" t="s">
        <v>1044</v>
      </c>
      <c r="K33" s="329" t="s">
        <v>336</v>
      </c>
      <c r="L33" s="329" t="s">
        <v>1045</v>
      </c>
      <c r="M33" s="351" t="s">
        <v>1449</v>
      </c>
      <c r="N33" s="351" t="s">
        <v>1450</v>
      </c>
      <c r="O33" s="351" t="s">
        <v>1451</v>
      </c>
      <c r="P33" s="351" t="s">
        <v>1478</v>
      </c>
      <c r="Q33" s="429" t="s">
        <v>1479</v>
      </c>
      <c r="R33" s="299" t="s">
        <v>978</v>
      </c>
      <c r="S33" s="299" t="s">
        <v>871</v>
      </c>
      <c r="T33" s="299" t="s">
        <v>979</v>
      </c>
      <c r="U33" s="330" t="s">
        <v>1046</v>
      </c>
      <c r="V33" s="310" t="s">
        <v>1026</v>
      </c>
      <c r="W33" s="310" t="s">
        <v>1027</v>
      </c>
      <c r="X33" s="310" t="s">
        <v>1047</v>
      </c>
      <c r="Y33" s="314" t="s">
        <v>336</v>
      </c>
      <c r="Z33" s="314" t="s">
        <v>336</v>
      </c>
      <c r="AA33" s="314" t="s">
        <v>336</v>
      </c>
      <c r="AB33" s="304" t="s">
        <v>1048</v>
      </c>
      <c r="AC33" s="304" t="s">
        <v>1049</v>
      </c>
      <c r="AD33" s="302" t="s">
        <v>1050</v>
      </c>
      <c r="AE33" s="302" t="s">
        <v>1051</v>
      </c>
      <c r="AF33" s="318" t="s">
        <v>1052</v>
      </c>
      <c r="AG33" s="311" t="s">
        <v>336</v>
      </c>
      <c r="AH33" s="311" t="s">
        <v>336</v>
      </c>
      <c r="AI33" s="311" t="s">
        <v>336</v>
      </c>
      <c r="AJ33" s="321" t="s">
        <v>1053</v>
      </c>
      <c r="AK33" s="321" t="s">
        <v>1054</v>
      </c>
      <c r="AL33" s="321" t="s">
        <v>1055</v>
      </c>
      <c r="AM33" s="305" t="s">
        <v>336</v>
      </c>
      <c r="AN33" s="305" t="s">
        <v>336</v>
      </c>
      <c r="AO33" s="305" t="s">
        <v>336</v>
      </c>
      <c r="AP33" s="306"/>
      <c r="AQ33" s="306"/>
      <c r="AR33" s="306"/>
      <c r="AS33" s="307"/>
      <c r="AT33" s="307"/>
      <c r="AU33" s="307"/>
      <c r="AV33" s="308" t="s">
        <v>676</v>
      </c>
      <c r="AW33" s="308" t="s">
        <v>677</v>
      </c>
      <c r="AX33" s="308" t="s">
        <v>678</v>
      </c>
      <c r="AY33" s="309" t="s">
        <v>862</v>
      </c>
      <c r="AZ33" s="309" t="s">
        <v>512</v>
      </c>
      <c r="BA33" s="309" t="s">
        <v>863</v>
      </c>
    </row>
    <row r="34" spans="1:53" ht="285" x14ac:dyDescent="0.25">
      <c r="A34" s="294" t="s">
        <v>701</v>
      </c>
      <c r="B34" s="295" t="s">
        <v>1015</v>
      </c>
      <c r="C34" s="296" t="s">
        <v>1016</v>
      </c>
      <c r="D34" s="296" t="s">
        <v>753</v>
      </c>
      <c r="E34" s="296" t="s">
        <v>1017</v>
      </c>
      <c r="F34" s="296" t="s">
        <v>1040</v>
      </c>
      <c r="G34" s="296" t="s">
        <v>1041</v>
      </c>
      <c r="H34" s="298" t="s">
        <v>814</v>
      </c>
      <c r="I34" s="298" t="s">
        <v>815</v>
      </c>
      <c r="J34" s="298" t="s">
        <v>816</v>
      </c>
      <c r="K34" s="298" t="s">
        <v>817</v>
      </c>
      <c r="L34" s="298" t="s">
        <v>818</v>
      </c>
      <c r="M34" s="351" t="s">
        <v>1449</v>
      </c>
      <c r="N34" s="351" t="s">
        <v>1450</v>
      </c>
      <c r="O34" s="351" t="s">
        <v>1480</v>
      </c>
      <c r="P34" s="351" t="s">
        <v>1481</v>
      </c>
      <c r="Q34" s="429" t="s">
        <v>1482</v>
      </c>
      <c r="R34" s="299" t="s">
        <v>762</v>
      </c>
      <c r="S34" s="299" t="s">
        <v>819</v>
      </c>
      <c r="T34" s="299" t="s">
        <v>820</v>
      </c>
      <c r="U34" s="299" t="s">
        <v>821</v>
      </c>
      <c r="V34" s="310" t="s">
        <v>1026</v>
      </c>
      <c r="W34" s="310" t="s">
        <v>1027</v>
      </c>
      <c r="X34" s="310" t="s">
        <v>1056</v>
      </c>
      <c r="Y34" s="301" t="s">
        <v>839</v>
      </c>
      <c r="Z34" s="301" t="s">
        <v>840</v>
      </c>
      <c r="AA34" s="301" t="s">
        <v>841</v>
      </c>
      <c r="AB34" s="301" t="s">
        <v>788</v>
      </c>
      <c r="AC34" s="301" t="s">
        <v>842</v>
      </c>
      <c r="AD34" s="302" t="s">
        <v>1050</v>
      </c>
      <c r="AE34" s="302" t="s">
        <v>1051</v>
      </c>
      <c r="AF34" s="318" t="s">
        <v>1052</v>
      </c>
      <c r="AG34" s="311" t="s">
        <v>336</v>
      </c>
      <c r="AH34" s="311" t="s">
        <v>336</v>
      </c>
      <c r="AI34" s="311" t="s">
        <v>336</v>
      </c>
      <c r="AJ34" s="321" t="s">
        <v>1053</v>
      </c>
      <c r="AK34" s="321" t="s">
        <v>1054</v>
      </c>
      <c r="AL34" s="321" t="s">
        <v>1055</v>
      </c>
      <c r="AM34" s="305" t="s">
        <v>336</v>
      </c>
      <c r="AN34" s="305" t="s">
        <v>336</v>
      </c>
      <c r="AO34" s="305" t="s">
        <v>336</v>
      </c>
      <c r="AP34" s="306"/>
      <c r="AQ34" s="306"/>
      <c r="AR34" s="306"/>
      <c r="AS34" s="307"/>
      <c r="AT34" s="307"/>
      <c r="AU34" s="307"/>
      <c r="AV34" s="308" t="s">
        <v>676</v>
      </c>
      <c r="AW34" s="308" t="s">
        <v>677</v>
      </c>
      <c r="AX34" s="308" t="s">
        <v>678</v>
      </c>
      <c r="AY34" s="309" t="s">
        <v>862</v>
      </c>
      <c r="AZ34" s="309" t="s">
        <v>512</v>
      </c>
      <c r="BA34" s="309" t="s">
        <v>863</v>
      </c>
    </row>
    <row r="35" spans="1:53" ht="285" x14ac:dyDescent="0.25">
      <c r="A35" s="294" t="s">
        <v>701</v>
      </c>
      <c r="B35" s="295" t="s">
        <v>1015</v>
      </c>
      <c r="C35" s="296" t="s">
        <v>1016</v>
      </c>
      <c r="D35" s="296" t="s">
        <v>753</v>
      </c>
      <c r="E35" s="296" t="s">
        <v>1017</v>
      </c>
      <c r="F35" s="296" t="s">
        <v>1040</v>
      </c>
      <c r="G35" s="296" t="s">
        <v>1041</v>
      </c>
      <c r="H35" s="329" t="s">
        <v>1042</v>
      </c>
      <c r="I35" s="329" t="s">
        <v>1043</v>
      </c>
      <c r="J35" s="329" t="s">
        <v>1044</v>
      </c>
      <c r="K35" s="329" t="s">
        <v>336</v>
      </c>
      <c r="L35" s="329" t="s">
        <v>1045</v>
      </c>
      <c r="M35" s="351" t="s">
        <v>1483</v>
      </c>
      <c r="N35" s="351" t="s">
        <v>1484</v>
      </c>
      <c r="O35" s="351" t="s">
        <v>1485</v>
      </c>
      <c r="P35" s="351" t="s">
        <v>1486</v>
      </c>
      <c r="Q35" s="429" t="s">
        <v>1487</v>
      </c>
      <c r="R35" s="299" t="s">
        <v>978</v>
      </c>
      <c r="S35" s="299" t="s">
        <v>871</v>
      </c>
      <c r="T35" s="299" t="s">
        <v>979</v>
      </c>
      <c r="U35" s="330" t="s">
        <v>1046</v>
      </c>
      <c r="V35" s="310" t="s">
        <v>1026</v>
      </c>
      <c r="W35" s="310" t="s">
        <v>1027</v>
      </c>
      <c r="X35" s="310" t="s">
        <v>1057</v>
      </c>
      <c r="Y35" s="314" t="s">
        <v>336</v>
      </c>
      <c r="Z35" s="314" t="s">
        <v>336</v>
      </c>
      <c r="AA35" s="314" t="s">
        <v>336</v>
      </c>
      <c r="AB35" s="304" t="s">
        <v>336</v>
      </c>
      <c r="AC35" s="304" t="s">
        <v>336</v>
      </c>
      <c r="AD35" s="302" t="s">
        <v>1050</v>
      </c>
      <c r="AE35" s="302" t="s">
        <v>1051</v>
      </c>
      <c r="AF35" s="318" t="s">
        <v>1052</v>
      </c>
      <c r="AG35" s="311" t="s">
        <v>336</v>
      </c>
      <c r="AH35" s="311" t="s">
        <v>336</v>
      </c>
      <c r="AI35" s="311" t="s">
        <v>336</v>
      </c>
      <c r="AJ35" s="321" t="s">
        <v>1053</v>
      </c>
      <c r="AK35" s="321" t="s">
        <v>1054</v>
      </c>
      <c r="AL35" s="321" t="s">
        <v>1055</v>
      </c>
      <c r="AM35" s="305" t="s">
        <v>336</v>
      </c>
      <c r="AN35" s="305" t="s">
        <v>336</v>
      </c>
      <c r="AO35" s="305" t="s">
        <v>336</v>
      </c>
      <c r="AP35" s="306"/>
      <c r="AQ35" s="306"/>
      <c r="AR35" s="306"/>
      <c r="AS35" s="307"/>
      <c r="AT35" s="307"/>
      <c r="AU35" s="307"/>
      <c r="AV35" s="308" t="s">
        <v>676</v>
      </c>
      <c r="AW35" s="308" t="s">
        <v>677</v>
      </c>
      <c r="AX35" s="308" t="s">
        <v>678</v>
      </c>
      <c r="AY35" s="309" t="s">
        <v>862</v>
      </c>
      <c r="AZ35" s="309" t="s">
        <v>512</v>
      </c>
      <c r="BA35" s="309" t="s">
        <v>863</v>
      </c>
    </row>
    <row r="36" spans="1:53" ht="285" x14ac:dyDescent="0.25">
      <c r="A36" s="294" t="s">
        <v>701</v>
      </c>
      <c r="B36" s="295" t="s">
        <v>1058</v>
      </c>
      <c r="C36" s="297" t="s">
        <v>1016</v>
      </c>
      <c r="D36" s="297" t="s">
        <v>753</v>
      </c>
      <c r="E36" s="297" t="s">
        <v>1017</v>
      </c>
      <c r="F36" s="297" t="s">
        <v>1059</v>
      </c>
      <c r="G36" s="297" t="s">
        <v>1060</v>
      </c>
      <c r="H36" s="298" t="s">
        <v>1042</v>
      </c>
      <c r="I36" s="298" t="s">
        <v>1061</v>
      </c>
      <c r="J36" s="298" t="s">
        <v>1062</v>
      </c>
      <c r="K36" s="298" t="s">
        <v>1063</v>
      </c>
      <c r="L36" s="298" t="s">
        <v>1064</v>
      </c>
      <c r="M36" s="351" t="s">
        <v>1483</v>
      </c>
      <c r="N36" s="351" t="s">
        <v>1484</v>
      </c>
      <c r="O36" s="351" t="s">
        <v>1485</v>
      </c>
      <c r="P36" s="351" t="s">
        <v>1488</v>
      </c>
      <c r="Q36" s="429" t="s">
        <v>1489</v>
      </c>
      <c r="R36" s="299" t="s">
        <v>762</v>
      </c>
      <c r="S36" s="299" t="s">
        <v>819</v>
      </c>
      <c r="T36" s="299" t="s">
        <v>820</v>
      </c>
      <c r="U36" s="299" t="s">
        <v>1025</v>
      </c>
      <c r="V36" s="310" t="s">
        <v>427</v>
      </c>
      <c r="W36" s="310" t="s">
        <v>512</v>
      </c>
      <c r="X36" s="310" t="s">
        <v>512</v>
      </c>
      <c r="Y36" s="304" t="s">
        <v>1065</v>
      </c>
      <c r="Z36" s="304" t="s">
        <v>1066</v>
      </c>
      <c r="AA36" s="301" t="s">
        <v>771</v>
      </c>
      <c r="AB36" s="304" t="s">
        <v>336</v>
      </c>
      <c r="AC36" s="304" t="s">
        <v>336</v>
      </c>
      <c r="AD36" s="316" t="s">
        <v>336</v>
      </c>
      <c r="AE36" s="316" t="s">
        <v>336</v>
      </c>
      <c r="AF36" s="316" t="s">
        <v>336</v>
      </c>
      <c r="AG36" s="311" t="s">
        <v>336</v>
      </c>
      <c r="AH36" s="311" t="s">
        <v>336</v>
      </c>
      <c r="AI36" s="311" t="s">
        <v>336</v>
      </c>
      <c r="AJ36" s="321" t="s">
        <v>1067</v>
      </c>
      <c r="AK36" s="321" t="s">
        <v>1068</v>
      </c>
      <c r="AL36" s="321" t="s">
        <v>1069</v>
      </c>
      <c r="AM36" s="305" t="s">
        <v>336</v>
      </c>
      <c r="AN36" s="305" t="s">
        <v>336</v>
      </c>
      <c r="AO36" s="305" t="s">
        <v>336</v>
      </c>
      <c r="AP36" s="306"/>
      <c r="AQ36" s="306"/>
      <c r="AR36" s="306"/>
      <c r="AS36" s="307"/>
      <c r="AT36" s="307"/>
      <c r="AU36" s="307"/>
      <c r="AV36" s="308" t="s">
        <v>676</v>
      </c>
      <c r="AW36" s="308" t="s">
        <v>677</v>
      </c>
      <c r="AX36" s="308" t="s">
        <v>678</v>
      </c>
      <c r="AY36" s="309" t="s">
        <v>512</v>
      </c>
      <c r="AZ36" s="309" t="s">
        <v>512</v>
      </c>
      <c r="BA36" s="309" t="s">
        <v>512</v>
      </c>
    </row>
    <row r="37" spans="1:53" ht="285" x14ac:dyDescent="0.25">
      <c r="A37" s="294" t="s">
        <v>701</v>
      </c>
      <c r="B37" s="295" t="s">
        <v>1058</v>
      </c>
      <c r="C37" s="297" t="s">
        <v>1016</v>
      </c>
      <c r="D37" s="297" t="s">
        <v>753</v>
      </c>
      <c r="E37" s="297" t="s">
        <v>1017</v>
      </c>
      <c r="F37" s="297" t="s">
        <v>1059</v>
      </c>
      <c r="G37" s="297" t="s">
        <v>1060</v>
      </c>
      <c r="H37" s="298" t="s">
        <v>1042</v>
      </c>
      <c r="I37" s="298" t="s">
        <v>1061</v>
      </c>
      <c r="J37" s="298" t="s">
        <v>1062</v>
      </c>
      <c r="K37" s="298" t="s">
        <v>1063</v>
      </c>
      <c r="L37" s="298" t="s">
        <v>1064</v>
      </c>
      <c r="M37" s="351" t="s">
        <v>1483</v>
      </c>
      <c r="N37" s="351" t="s">
        <v>1484</v>
      </c>
      <c r="O37" s="351" t="s">
        <v>1485</v>
      </c>
      <c r="P37" s="351" t="s">
        <v>1490</v>
      </c>
      <c r="Q37" s="429" t="s">
        <v>1491</v>
      </c>
      <c r="R37" s="299" t="s">
        <v>762</v>
      </c>
      <c r="S37" s="299" t="s">
        <v>819</v>
      </c>
      <c r="T37" s="299" t="s">
        <v>820</v>
      </c>
      <c r="U37" s="299" t="s">
        <v>1025</v>
      </c>
      <c r="V37" s="310" t="s">
        <v>427</v>
      </c>
      <c r="W37" s="310" t="s">
        <v>512</v>
      </c>
      <c r="X37" s="310" t="s">
        <v>512</v>
      </c>
      <c r="Y37" s="304" t="s">
        <v>1065</v>
      </c>
      <c r="Z37" s="304" t="s">
        <v>1066</v>
      </c>
      <c r="AA37" s="301" t="s">
        <v>771</v>
      </c>
      <c r="AB37" s="304" t="s">
        <v>336</v>
      </c>
      <c r="AC37" s="304" t="s">
        <v>336</v>
      </c>
      <c r="AD37" s="316" t="s">
        <v>336</v>
      </c>
      <c r="AE37" s="316" t="s">
        <v>336</v>
      </c>
      <c r="AF37" s="316" t="s">
        <v>336</v>
      </c>
      <c r="AG37" s="311" t="s">
        <v>336</v>
      </c>
      <c r="AH37" s="311" t="s">
        <v>336</v>
      </c>
      <c r="AI37" s="311" t="s">
        <v>336</v>
      </c>
      <c r="AJ37" s="321" t="s">
        <v>1067</v>
      </c>
      <c r="AK37" s="321" t="s">
        <v>1068</v>
      </c>
      <c r="AL37" s="321" t="s">
        <v>1069</v>
      </c>
      <c r="AM37" s="305" t="s">
        <v>336</v>
      </c>
      <c r="AN37" s="305" t="s">
        <v>336</v>
      </c>
      <c r="AO37" s="305" t="s">
        <v>336</v>
      </c>
      <c r="AP37" s="306"/>
      <c r="AQ37" s="306"/>
      <c r="AR37" s="306"/>
      <c r="AS37" s="307"/>
      <c r="AT37" s="307"/>
      <c r="AU37" s="307"/>
      <c r="AV37" s="308" t="s">
        <v>676</v>
      </c>
      <c r="AW37" s="308" t="s">
        <v>677</v>
      </c>
      <c r="AX37" s="308" t="s">
        <v>678</v>
      </c>
      <c r="AY37" s="309" t="s">
        <v>512</v>
      </c>
      <c r="AZ37" s="309" t="s">
        <v>512</v>
      </c>
      <c r="BA37" s="309" t="s">
        <v>512</v>
      </c>
    </row>
    <row r="38" spans="1:53" ht="285" x14ac:dyDescent="0.25">
      <c r="A38" s="294" t="s">
        <v>701</v>
      </c>
      <c r="B38" s="295" t="s">
        <v>1058</v>
      </c>
      <c r="C38" s="297" t="s">
        <v>1016</v>
      </c>
      <c r="D38" s="297" t="s">
        <v>753</v>
      </c>
      <c r="E38" s="297" t="s">
        <v>1017</v>
      </c>
      <c r="F38" s="297" t="s">
        <v>1059</v>
      </c>
      <c r="G38" s="297" t="s">
        <v>1060</v>
      </c>
      <c r="H38" s="298" t="s">
        <v>1042</v>
      </c>
      <c r="I38" s="298" t="s">
        <v>1061</v>
      </c>
      <c r="J38" s="298" t="s">
        <v>1062</v>
      </c>
      <c r="K38" s="298" t="s">
        <v>1063</v>
      </c>
      <c r="L38" s="298" t="s">
        <v>1064</v>
      </c>
      <c r="M38" s="351" t="s">
        <v>1483</v>
      </c>
      <c r="N38" s="351" t="s">
        <v>1484</v>
      </c>
      <c r="O38" s="351" t="s">
        <v>1485</v>
      </c>
      <c r="P38" s="351" t="s">
        <v>1492</v>
      </c>
      <c r="Q38" s="429" t="s">
        <v>1493</v>
      </c>
      <c r="R38" s="299" t="s">
        <v>762</v>
      </c>
      <c r="S38" s="299" t="s">
        <v>819</v>
      </c>
      <c r="T38" s="299" t="s">
        <v>820</v>
      </c>
      <c r="U38" s="299" t="s">
        <v>1025</v>
      </c>
      <c r="V38" s="310" t="s">
        <v>427</v>
      </c>
      <c r="W38" s="310" t="s">
        <v>512</v>
      </c>
      <c r="X38" s="310" t="s">
        <v>512</v>
      </c>
      <c r="Y38" s="304" t="s">
        <v>336</v>
      </c>
      <c r="Z38" s="304" t="s">
        <v>336</v>
      </c>
      <c r="AA38" s="304" t="s">
        <v>336</v>
      </c>
      <c r="AB38" s="304" t="s">
        <v>1048</v>
      </c>
      <c r="AC38" s="304" t="s">
        <v>1070</v>
      </c>
      <c r="AD38" s="316" t="s">
        <v>336</v>
      </c>
      <c r="AE38" s="316" t="s">
        <v>336</v>
      </c>
      <c r="AF38" s="316" t="s">
        <v>336</v>
      </c>
      <c r="AG38" s="311" t="s">
        <v>336</v>
      </c>
      <c r="AH38" s="311" t="s">
        <v>336</v>
      </c>
      <c r="AI38" s="311" t="s">
        <v>336</v>
      </c>
      <c r="AJ38" s="321" t="s">
        <v>1067</v>
      </c>
      <c r="AK38" s="321" t="s">
        <v>1068</v>
      </c>
      <c r="AL38" s="321" t="s">
        <v>1069</v>
      </c>
      <c r="AM38" s="305" t="s">
        <v>336</v>
      </c>
      <c r="AN38" s="305" t="s">
        <v>336</v>
      </c>
      <c r="AO38" s="305" t="s">
        <v>336</v>
      </c>
      <c r="AP38" s="306"/>
      <c r="AQ38" s="306"/>
      <c r="AR38" s="306"/>
      <c r="AS38" s="307"/>
      <c r="AT38" s="307"/>
      <c r="AU38" s="307"/>
      <c r="AV38" s="308" t="s">
        <v>676</v>
      </c>
      <c r="AW38" s="308" t="s">
        <v>677</v>
      </c>
      <c r="AX38" s="308" t="s">
        <v>678</v>
      </c>
      <c r="AY38" s="309" t="s">
        <v>512</v>
      </c>
      <c r="AZ38" s="309" t="s">
        <v>512</v>
      </c>
      <c r="BA38" s="309" t="s">
        <v>512</v>
      </c>
    </row>
    <row r="39" spans="1:53" ht="285" x14ac:dyDescent="0.25">
      <c r="A39" s="294" t="s">
        <v>701</v>
      </c>
      <c r="B39" s="295" t="s">
        <v>1058</v>
      </c>
      <c r="C39" s="297" t="s">
        <v>1016</v>
      </c>
      <c r="D39" s="297" t="s">
        <v>753</v>
      </c>
      <c r="E39" s="297" t="s">
        <v>1017</v>
      </c>
      <c r="F39" s="297" t="s">
        <v>1059</v>
      </c>
      <c r="G39" s="297" t="s">
        <v>1060</v>
      </c>
      <c r="H39" s="298" t="s">
        <v>1042</v>
      </c>
      <c r="I39" s="298" t="s">
        <v>1061</v>
      </c>
      <c r="J39" s="298" t="s">
        <v>1062</v>
      </c>
      <c r="K39" s="298" t="s">
        <v>1063</v>
      </c>
      <c r="L39" s="298" t="s">
        <v>1064</v>
      </c>
      <c r="M39" s="351" t="s">
        <v>1483</v>
      </c>
      <c r="N39" s="351" t="s">
        <v>1484</v>
      </c>
      <c r="O39" s="351" t="s">
        <v>1485</v>
      </c>
      <c r="P39" s="351" t="s">
        <v>1494</v>
      </c>
      <c r="Q39" s="429" t="s">
        <v>1495</v>
      </c>
      <c r="R39" s="299" t="s">
        <v>762</v>
      </c>
      <c r="S39" s="299" t="s">
        <v>819</v>
      </c>
      <c r="T39" s="299" t="s">
        <v>820</v>
      </c>
      <c r="U39" s="299" t="s">
        <v>1025</v>
      </c>
      <c r="V39" s="300" t="s">
        <v>1011</v>
      </c>
      <c r="W39" s="300" t="s">
        <v>1071</v>
      </c>
      <c r="X39" s="300" t="s">
        <v>1072</v>
      </c>
      <c r="Y39" s="304" t="s">
        <v>1065</v>
      </c>
      <c r="Z39" s="304" t="s">
        <v>1066</v>
      </c>
      <c r="AA39" s="301" t="s">
        <v>771</v>
      </c>
      <c r="AB39" s="304" t="s">
        <v>1048</v>
      </c>
      <c r="AC39" s="304" t="s">
        <v>1073</v>
      </c>
      <c r="AD39" s="316" t="s">
        <v>336</v>
      </c>
      <c r="AE39" s="316" t="s">
        <v>336</v>
      </c>
      <c r="AF39" s="316" t="s">
        <v>336</v>
      </c>
      <c r="AG39" s="311" t="s">
        <v>336</v>
      </c>
      <c r="AH39" s="311" t="s">
        <v>336</v>
      </c>
      <c r="AI39" s="311" t="s">
        <v>336</v>
      </c>
      <c r="AJ39" s="321" t="s">
        <v>1067</v>
      </c>
      <c r="AK39" s="321" t="s">
        <v>1068</v>
      </c>
      <c r="AL39" s="321" t="s">
        <v>1069</v>
      </c>
      <c r="AM39" s="305" t="s">
        <v>336</v>
      </c>
      <c r="AN39" s="305" t="s">
        <v>336</v>
      </c>
      <c r="AO39" s="305" t="s">
        <v>336</v>
      </c>
      <c r="AP39" s="306"/>
      <c r="AQ39" s="306"/>
      <c r="AR39" s="306"/>
      <c r="AS39" s="307"/>
      <c r="AT39" s="307"/>
      <c r="AU39" s="307"/>
      <c r="AV39" s="308" t="s">
        <v>676</v>
      </c>
      <c r="AW39" s="308" t="s">
        <v>677</v>
      </c>
      <c r="AX39" s="308" t="s">
        <v>678</v>
      </c>
      <c r="AY39" s="309" t="s">
        <v>512</v>
      </c>
      <c r="AZ39" s="309" t="s">
        <v>512</v>
      </c>
      <c r="BA39" s="309" t="s">
        <v>512</v>
      </c>
    </row>
    <row r="40" spans="1:53" ht="240" x14ac:dyDescent="0.25">
      <c r="A40" s="294" t="s">
        <v>702</v>
      </c>
      <c r="B40" s="295" t="s">
        <v>751</v>
      </c>
      <c r="C40" s="297" t="s">
        <v>790</v>
      </c>
      <c r="D40" s="297" t="s">
        <v>791</v>
      </c>
      <c r="E40" s="297" t="s">
        <v>792</v>
      </c>
      <c r="F40" s="297" t="s">
        <v>803</v>
      </c>
      <c r="G40" s="297" t="s">
        <v>804</v>
      </c>
      <c r="H40" s="298" t="s">
        <v>795</v>
      </c>
      <c r="I40" s="298" t="s">
        <v>805</v>
      </c>
      <c r="J40" s="298" t="s">
        <v>806</v>
      </c>
      <c r="K40" s="298" t="s">
        <v>807</v>
      </c>
      <c r="L40" s="298" t="s">
        <v>808</v>
      </c>
      <c r="M40" s="351" t="s">
        <v>1483</v>
      </c>
      <c r="N40" s="351" t="s">
        <v>1484</v>
      </c>
      <c r="O40" s="351" t="s">
        <v>1485</v>
      </c>
      <c r="P40" s="351" t="s">
        <v>1496</v>
      </c>
      <c r="Q40" s="429" t="s">
        <v>1497</v>
      </c>
      <c r="R40" s="299" t="s">
        <v>784</v>
      </c>
      <c r="S40" s="299" t="s">
        <v>800</v>
      </c>
      <c r="T40" s="299" t="s">
        <v>801</v>
      </c>
      <c r="U40" s="299" t="s">
        <v>802</v>
      </c>
      <c r="V40" s="310" t="s">
        <v>427</v>
      </c>
      <c r="W40" s="310" t="s">
        <v>512</v>
      </c>
      <c r="X40" s="310" t="s">
        <v>512</v>
      </c>
      <c r="Y40" s="314" t="s">
        <v>336</v>
      </c>
      <c r="Z40" s="314" t="s">
        <v>336</v>
      </c>
      <c r="AA40" s="314" t="s">
        <v>336</v>
      </c>
      <c r="AB40" s="314" t="s">
        <v>336</v>
      </c>
      <c r="AC40" s="314" t="s">
        <v>336</v>
      </c>
      <c r="AD40" s="316" t="s">
        <v>336</v>
      </c>
      <c r="AE40" s="316" t="s">
        <v>336</v>
      </c>
      <c r="AF40" s="316" t="s">
        <v>336</v>
      </c>
      <c r="AG40" s="311" t="s">
        <v>336</v>
      </c>
      <c r="AH40" s="311" t="s">
        <v>336</v>
      </c>
      <c r="AI40" s="311" t="s">
        <v>336</v>
      </c>
      <c r="AJ40" s="304" t="s">
        <v>336</v>
      </c>
      <c r="AK40" s="304" t="s">
        <v>336</v>
      </c>
      <c r="AL40" s="304" t="s">
        <v>336</v>
      </c>
      <c r="AM40" s="305" t="s">
        <v>336</v>
      </c>
      <c r="AN40" s="305" t="s">
        <v>336</v>
      </c>
      <c r="AO40" s="305" t="s">
        <v>336</v>
      </c>
      <c r="AP40" s="312"/>
      <c r="AQ40" s="312"/>
      <c r="AR40" s="312"/>
      <c r="AS40" s="307"/>
      <c r="AT40" s="307"/>
      <c r="AU40" s="307"/>
      <c r="AV40" s="313" t="s">
        <v>336</v>
      </c>
      <c r="AW40" s="313" t="s">
        <v>336</v>
      </c>
      <c r="AX40" s="313" t="s">
        <v>336</v>
      </c>
      <c r="AY40" s="309" t="s">
        <v>512</v>
      </c>
      <c r="AZ40" s="309" t="s">
        <v>512</v>
      </c>
      <c r="BA40" s="309" t="s">
        <v>512</v>
      </c>
    </row>
    <row r="41" spans="1:53" ht="330" x14ac:dyDescent="0.25">
      <c r="A41" s="294" t="s">
        <v>702</v>
      </c>
      <c r="B41" s="295" t="s">
        <v>809</v>
      </c>
      <c r="C41" s="297" t="s">
        <v>810</v>
      </c>
      <c r="D41" s="297" t="s">
        <v>753</v>
      </c>
      <c r="E41" s="297" t="s">
        <v>811</v>
      </c>
      <c r="F41" s="297" t="s">
        <v>1074</v>
      </c>
      <c r="G41" s="297" t="s">
        <v>1075</v>
      </c>
      <c r="H41" s="298" t="s">
        <v>1076</v>
      </c>
      <c r="I41" s="298" t="s">
        <v>1077</v>
      </c>
      <c r="J41" s="298" t="s">
        <v>1078</v>
      </c>
      <c r="K41" s="298" t="s">
        <v>1079</v>
      </c>
      <c r="L41" s="298" t="s">
        <v>1080</v>
      </c>
      <c r="M41" s="351" t="s">
        <v>1483</v>
      </c>
      <c r="N41" s="351" t="s">
        <v>1484</v>
      </c>
      <c r="O41" s="351" t="s">
        <v>1498</v>
      </c>
      <c r="P41" s="351" t="s">
        <v>1499</v>
      </c>
      <c r="Q41" s="429" t="s">
        <v>1500</v>
      </c>
      <c r="R41" s="299" t="s">
        <v>762</v>
      </c>
      <c r="S41" s="299" t="s">
        <v>763</v>
      </c>
      <c r="T41" s="299" t="s">
        <v>921</v>
      </c>
      <c r="U41" s="299" t="s">
        <v>1081</v>
      </c>
      <c r="V41" s="300" t="s">
        <v>1011</v>
      </c>
      <c r="W41" s="300" t="s">
        <v>1071</v>
      </c>
      <c r="X41" s="300" t="s">
        <v>1072</v>
      </c>
      <c r="Y41" s="314" t="s">
        <v>336</v>
      </c>
      <c r="Z41" s="314" t="s">
        <v>336</v>
      </c>
      <c r="AA41" s="314" t="s">
        <v>336</v>
      </c>
      <c r="AB41" s="314" t="s">
        <v>1048</v>
      </c>
      <c r="AC41" s="314" t="s">
        <v>1082</v>
      </c>
      <c r="AD41" s="302" t="s">
        <v>772</v>
      </c>
      <c r="AE41" s="302" t="s">
        <v>1083</v>
      </c>
      <c r="AF41" s="302" t="s">
        <v>1084</v>
      </c>
      <c r="AG41" s="311" t="s">
        <v>336</v>
      </c>
      <c r="AH41" s="311" t="s">
        <v>336</v>
      </c>
      <c r="AI41" s="311" t="s">
        <v>336</v>
      </c>
      <c r="AJ41" s="304" t="s">
        <v>336</v>
      </c>
      <c r="AK41" s="304" t="s">
        <v>336</v>
      </c>
      <c r="AL41" s="304" t="s">
        <v>336</v>
      </c>
      <c r="AM41" s="305" t="s">
        <v>336</v>
      </c>
      <c r="AN41" s="305" t="s">
        <v>336</v>
      </c>
      <c r="AO41" s="305" t="s">
        <v>336</v>
      </c>
      <c r="AP41" s="306"/>
      <c r="AQ41" s="306"/>
      <c r="AR41" s="306"/>
      <c r="AS41" s="307"/>
      <c r="AT41" s="307"/>
      <c r="AU41" s="307"/>
      <c r="AV41" s="313" t="s">
        <v>336</v>
      </c>
      <c r="AW41" s="313" t="s">
        <v>336</v>
      </c>
      <c r="AX41" s="313" t="s">
        <v>336</v>
      </c>
      <c r="AY41" s="309" t="s">
        <v>862</v>
      </c>
      <c r="AZ41" s="309" t="s">
        <v>512</v>
      </c>
      <c r="BA41" s="309" t="s">
        <v>863</v>
      </c>
    </row>
    <row r="42" spans="1:53" ht="330" x14ac:dyDescent="0.25">
      <c r="A42" s="294" t="s">
        <v>702</v>
      </c>
      <c r="B42" s="295" t="s">
        <v>809</v>
      </c>
      <c r="C42" s="297" t="s">
        <v>810</v>
      </c>
      <c r="D42" s="297" t="s">
        <v>753</v>
      </c>
      <c r="E42" s="297" t="s">
        <v>811</v>
      </c>
      <c r="F42" s="297" t="s">
        <v>1074</v>
      </c>
      <c r="G42" s="297" t="s">
        <v>1085</v>
      </c>
      <c r="H42" s="298" t="s">
        <v>1076</v>
      </c>
      <c r="I42" s="298" t="s">
        <v>1086</v>
      </c>
      <c r="J42" s="298" t="s">
        <v>1087</v>
      </c>
      <c r="K42" s="298" t="s">
        <v>1079</v>
      </c>
      <c r="L42" s="298" t="s">
        <v>1088</v>
      </c>
      <c r="M42" s="351" t="s">
        <v>1404</v>
      </c>
      <c r="N42" s="351" t="s">
        <v>1405</v>
      </c>
      <c r="O42" s="351" t="s">
        <v>1406</v>
      </c>
      <c r="P42" s="351" t="s">
        <v>1407</v>
      </c>
      <c r="Q42" s="429" t="s">
        <v>1408</v>
      </c>
      <c r="R42" s="299" t="s">
        <v>762</v>
      </c>
      <c r="S42" s="299" t="s">
        <v>763</v>
      </c>
      <c r="T42" s="299" t="s">
        <v>921</v>
      </c>
      <c r="U42" s="299" t="s">
        <v>1081</v>
      </c>
      <c r="V42" s="310" t="s">
        <v>427</v>
      </c>
      <c r="W42" s="310" t="s">
        <v>512</v>
      </c>
      <c r="X42" s="310" t="s">
        <v>512</v>
      </c>
      <c r="Y42" s="314" t="s">
        <v>336</v>
      </c>
      <c r="Z42" s="314" t="s">
        <v>336</v>
      </c>
      <c r="AA42" s="314" t="s">
        <v>336</v>
      </c>
      <c r="AB42" s="314" t="s">
        <v>1048</v>
      </c>
      <c r="AC42" s="314" t="s">
        <v>1082</v>
      </c>
      <c r="AD42" s="302" t="s">
        <v>772</v>
      </c>
      <c r="AE42" s="302" t="s">
        <v>1083</v>
      </c>
      <c r="AF42" s="302" t="s">
        <v>1084</v>
      </c>
      <c r="AG42" s="311" t="s">
        <v>336</v>
      </c>
      <c r="AH42" s="311" t="s">
        <v>336</v>
      </c>
      <c r="AI42" s="311" t="s">
        <v>336</v>
      </c>
      <c r="AJ42" s="304" t="s">
        <v>336</v>
      </c>
      <c r="AK42" s="304" t="s">
        <v>336</v>
      </c>
      <c r="AL42" s="304" t="s">
        <v>336</v>
      </c>
      <c r="AM42" s="305" t="s">
        <v>336</v>
      </c>
      <c r="AN42" s="305" t="s">
        <v>336</v>
      </c>
      <c r="AO42" s="305" t="s">
        <v>336</v>
      </c>
      <c r="AP42" s="306"/>
      <c r="AQ42" s="306"/>
      <c r="AR42" s="306"/>
      <c r="AS42" s="307"/>
      <c r="AT42" s="307"/>
      <c r="AU42" s="307"/>
      <c r="AV42" s="313" t="s">
        <v>336</v>
      </c>
      <c r="AW42" s="313" t="s">
        <v>336</v>
      </c>
      <c r="AX42" s="313" t="s">
        <v>336</v>
      </c>
      <c r="AY42" s="309" t="s">
        <v>862</v>
      </c>
      <c r="AZ42" s="309" t="s">
        <v>512</v>
      </c>
      <c r="BA42" s="309" t="s">
        <v>863</v>
      </c>
    </row>
    <row r="43" spans="1:53" ht="300" x14ac:dyDescent="0.25">
      <c r="A43" s="294" t="s">
        <v>702</v>
      </c>
      <c r="B43" s="295" t="s">
        <v>809</v>
      </c>
      <c r="C43" s="297" t="s">
        <v>1089</v>
      </c>
      <c r="D43" s="297" t="s">
        <v>753</v>
      </c>
      <c r="E43" s="297" t="s">
        <v>811</v>
      </c>
      <c r="F43" s="297" t="s">
        <v>1074</v>
      </c>
      <c r="G43" s="297" t="s">
        <v>1085</v>
      </c>
      <c r="H43" s="298" t="s">
        <v>1090</v>
      </c>
      <c r="I43" s="298" t="s">
        <v>1091</v>
      </c>
      <c r="J43" s="298" t="s">
        <v>1092</v>
      </c>
      <c r="K43" s="298" t="s">
        <v>1093</v>
      </c>
      <c r="L43" s="298" t="s">
        <v>1094</v>
      </c>
      <c r="M43" s="351" t="s">
        <v>1404</v>
      </c>
      <c r="N43" s="351" t="s">
        <v>1405</v>
      </c>
      <c r="O43" s="351" t="s">
        <v>1406</v>
      </c>
      <c r="P43" s="351" t="s">
        <v>1409</v>
      </c>
      <c r="Q43" s="429" t="s">
        <v>1410</v>
      </c>
      <c r="R43" s="299" t="s">
        <v>784</v>
      </c>
      <c r="S43" s="299" t="s">
        <v>1095</v>
      </c>
      <c r="T43" s="299" t="s">
        <v>1096</v>
      </c>
      <c r="U43" s="299" t="s">
        <v>1097</v>
      </c>
      <c r="V43" s="310" t="s">
        <v>427</v>
      </c>
      <c r="W43" s="310" t="s">
        <v>512</v>
      </c>
      <c r="X43" s="310" t="s">
        <v>512</v>
      </c>
      <c r="Y43" s="314" t="s">
        <v>336</v>
      </c>
      <c r="Z43" s="314" t="s">
        <v>336</v>
      </c>
      <c r="AA43" s="314" t="s">
        <v>336</v>
      </c>
      <c r="AB43" s="314" t="s">
        <v>1048</v>
      </c>
      <c r="AC43" s="314" t="s">
        <v>1082</v>
      </c>
      <c r="AD43" s="302" t="s">
        <v>772</v>
      </c>
      <c r="AE43" s="302" t="s">
        <v>1083</v>
      </c>
      <c r="AF43" s="302" t="s">
        <v>1084</v>
      </c>
      <c r="AG43" s="311" t="s">
        <v>336</v>
      </c>
      <c r="AH43" s="311" t="s">
        <v>336</v>
      </c>
      <c r="AI43" s="311" t="s">
        <v>336</v>
      </c>
      <c r="AJ43" s="304" t="s">
        <v>336</v>
      </c>
      <c r="AK43" s="304" t="s">
        <v>336</v>
      </c>
      <c r="AL43" s="304" t="s">
        <v>336</v>
      </c>
      <c r="AM43" s="305" t="s">
        <v>336</v>
      </c>
      <c r="AN43" s="305" t="s">
        <v>336</v>
      </c>
      <c r="AO43" s="305" t="s">
        <v>336</v>
      </c>
      <c r="AP43" s="306"/>
      <c r="AQ43" s="306"/>
      <c r="AR43" s="306"/>
      <c r="AS43" s="307"/>
      <c r="AT43" s="307"/>
      <c r="AU43" s="307"/>
      <c r="AV43" s="313" t="s">
        <v>336</v>
      </c>
      <c r="AW43" s="313" t="s">
        <v>336</v>
      </c>
      <c r="AX43" s="313" t="s">
        <v>336</v>
      </c>
      <c r="AY43" s="309" t="s">
        <v>862</v>
      </c>
      <c r="AZ43" s="309" t="s">
        <v>512</v>
      </c>
      <c r="BA43" s="309" t="s">
        <v>863</v>
      </c>
    </row>
    <row r="44" spans="1:53" ht="331.5" x14ac:dyDescent="0.25">
      <c r="A44" s="294" t="s">
        <v>702</v>
      </c>
      <c r="B44" s="295" t="s">
        <v>809</v>
      </c>
      <c r="C44" s="297" t="s">
        <v>810</v>
      </c>
      <c r="D44" s="297" t="s">
        <v>753</v>
      </c>
      <c r="E44" s="297" t="s">
        <v>811</v>
      </c>
      <c r="F44" s="297" t="s">
        <v>1074</v>
      </c>
      <c r="G44" s="297" t="s">
        <v>1085</v>
      </c>
      <c r="H44" s="298" t="s">
        <v>1090</v>
      </c>
      <c r="I44" s="298" t="s">
        <v>1098</v>
      </c>
      <c r="J44" s="298" t="s">
        <v>1099</v>
      </c>
      <c r="K44" s="298" t="s">
        <v>1100</v>
      </c>
      <c r="L44" s="298" t="s">
        <v>1101</v>
      </c>
      <c r="M44" s="351" t="s">
        <v>1404</v>
      </c>
      <c r="N44" s="351" t="s">
        <v>1405</v>
      </c>
      <c r="O44" s="351" t="s">
        <v>1406</v>
      </c>
      <c r="P44" s="351" t="s">
        <v>1411</v>
      </c>
      <c r="Q44" s="429" t="s">
        <v>1412</v>
      </c>
      <c r="R44" s="299" t="s">
        <v>762</v>
      </c>
      <c r="S44" s="299" t="s">
        <v>763</v>
      </c>
      <c r="T44" s="299" t="s">
        <v>1102</v>
      </c>
      <c r="U44" s="299" t="s">
        <v>1103</v>
      </c>
      <c r="V44" s="310" t="s">
        <v>427</v>
      </c>
      <c r="W44" s="310" t="s">
        <v>512</v>
      </c>
      <c r="X44" s="310" t="s">
        <v>512</v>
      </c>
      <c r="Y44" s="314" t="s">
        <v>336</v>
      </c>
      <c r="Z44" s="314" t="s">
        <v>336</v>
      </c>
      <c r="AA44" s="314" t="s">
        <v>336</v>
      </c>
      <c r="AB44" s="314" t="s">
        <v>1048</v>
      </c>
      <c r="AC44" s="314" t="s">
        <v>1082</v>
      </c>
      <c r="AD44" s="302" t="s">
        <v>772</v>
      </c>
      <c r="AE44" s="302" t="s">
        <v>1083</v>
      </c>
      <c r="AF44" s="302" t="s">
        <v>1084</v>
      </c>
      <c r="AG44" s="311" t="s">
        <v>336</v>
      </c>
      <c r="AH44" s="311" t="s">
        <v>336</v>
      </c>
      <c r="AI44" s="311" t="s">
        <v>336</v>
      </c>
      <c r="AJ44" s="304" t="s">
        <v>336</v>
      </c>
      <c r="AK44" s="304" t="s">
        <v>336</v>
      </c>
      <c r="AL44" s="304" t="s">
        <v>336</v>
      </c>
      <c r="AM44" s="305" t="s">
        <v>336</v>
      </c>
      <c r="AN44" s="305" t="s">
        <v>336</v>
      </c>
      <c r="AO44" s="305" t="s">
        <v>336</v>
      </c>
      <c r="AP44" s="306"/>
      <c r="AQ44" s="306"/>
      <c r="AR44" s="306"/>
      <c r="AS44" s="307"/>
      <c r="AT44" s="307"/>
      <c r="AU44" s="307"/>
      <c r="AV44" s="313" t="s">
        <v>336</v>
      </c>
      <c r="AW44" s="313" t="s">
        <v>336</v>
      </c>
      <c r="AX44" s="313" t="s">
        <v>336</v>
      </c>
      <c r="AY44" s="309" t="s">
        <v>862</v>
      </c>
      <c r="AZ44" s="309" t="s">
        <v>512</v>
      </c>
      <c r="BA44" s="309" t="s">
        <v>863</v>
      </c>
    </row>
    <row r="45" spans="1:53" ht="345" x14ac:dyDescent="0.25">
      <c r="A45" s="294" t="s">
        <v>702</v>
      </c>
      <c r="B45" s="295" t="s">
        <v>809</v>
      </c>
      <c r="C45" s="297" t="s">
        <v>810</v>
      </c>
      <c r="D45" s="297" t="s">
        <v>753</v>
      </c>
      <c r="E45" s="297" t="s">
        <v>811</v>
      </c>
      <c r="F45" s="297" t="s">
        <v>1104</v>
      </c>
      <c r="G45" s="297" t="s">
        <v>1105</v>
      </c>
      <c r="H45" s="298" t="s">
        <v>1106</v>
      </c>
      <c r="I45" s="298" t="s">
        <v>1107</v>
      </c>
      <c r="J45" s="298" t="s">
        <v>1108</v>
      </c>
      <c r="K45" s="298" t="s">
        <v>996</v>
      </c>
      <c r="L45" s="298" t="s">
        <v>1109</v>
      </c>
      <c r="M45" s="351" t="s">
        <v>1404</v>
      </c>
      <c r="N45" s="351" t="s">
        <v>1405</v>
      </c>
      <c r="O45" s="351" t="s">
        <v>1406</v>
      </c>
      <c r="P45" s="351" t="s">
        <v>1413</v>
      </c>
      <c r="Q45" s="429" t="s">
        <v>1414</v>
      </c>
      <c r="R45" s="299" t="s">
        <v>762</v>
      </c>
      <c r="S45" s="299" t="s">
        <v>763</v>
      </c>
      <c r="T45" s="299" t="s">
        <v>764</v>
      </c>
      <c r="U45" s="299" t="s">
        <v>1110</v>
      </c>
      <c r="V45" s="300" t="s">
        <v>1011</v>
      </c>
      <c r="W45" s="300" t="s">
        <v>1111</v>
      </c>
      <c r="X45" s="300" t="s">
        <v>1112</v>
      </c>
      <c r="Y45" s="301" t="s">
        <v>856</v>
      </c>
      <c r="Z45" s="301" t="s">
        <v>857</v>
      </c>
      <c r="AA45" s="301" t="s">
        <v>1113</v>
      </c>
      <c r="AB45" s="301" t="s">
        <v>1114</v>
      </c>
      <c r="AC45" s="301" t="s">
        <v>1115</v>
      </c>
      <c r="AD45" s="302" t="s">
        <v>772</v>
      </c>
      <c r="AE45" s="302" t="s">
        <v>1116</v>
      </c>
      <c r="AF45" s="302" t="s">
        <v>1117</v>
      </c>
      <c r="AG45" s="311" t="s">
        <v>775</v>
      </c>
      <c r="AH45" s="311" t="s">
        <v>843</v>
      </c>
      <c r="AI45" s="311" t="s">
        <v>1118</v>
      </c>
      <c r="AJ45" s="304" t="s">
        <v>336</v>
      </c>
      <c r="AK45" s="304" t="s">
        <v>336</v>
      </c>
      <c r="AL45" s="304" t="s">
        <v>336</v>
      </c>
      <c r="AM45" s="305" t="s">
        <v>336</v>
      </c>
      <c r="AN45" s="305" t="s">
        <v>336</v>
      </c>
      <c r="AO45" s="305" t="s">
        <v>336</v>
      </c>
      <c r="AP45" s="312"/>
      <c r="AQ45" s="312"/>
      <c r="AR45" s="312"/>
      <c r="AS45" s="307"/>
      <c r="AT45" s="307"/>
      <c r="AU45" s="307"/>
      <c r="AV45" s="308" t="s">
        <v>682</v>
      </c>
      <c r="AW45" s="308" t="s">
        <v>683</v>
      </c>
      <c r="AX45" s="308" t="s">
        <v>1119</v>
      </c>
      <c r="AY45" s="309" t="s">
        <v>1120</v>
      </c>
      <c r="AZ45" s="309" t="s">
        <v>512</v>
      </c>
      <c r="BA45" s="309" t="s">
        <v>1121</v>
      </c>
    </row>
    <row r="46" spans="1:53" ht="345" x14ac:dyDescent="0.25">
      <c r="A46" s="294" t="s">
        <v>702</v>
      </c>
      <c r="B46" s="295" t="s">
        <v>809</v>
      </c>
      <c r="C46" s="297" t="s">
        <v>810</v>
      </c>
      <c r="D46" s="297" t="s">
        <v>753</v>
      </c>
      <c r="E46" s="297" t="s">
        <v>811</v>
      </c>
      <c r="F46" s="297" t="s">
        <v>1104</v>
      </c>
      <c r="G46" s="297" t="s">
        <v>1105</v>
      </c>
      <c r="H46" s="298" t="s">
        <v>1106</v>
      </c>
      <c r="I46" s="298" t="s">
        <v>1107</v>
      </c>
      <c r="J46" s="298" t="s">
        <v>1108</v>
      </c>
      <c r="K46" s="298" t="s">
        <v>996</v>
      </c>
      <c r="L46" s="298" t="s">
        <v>1109</v>
      </c>
      <c r="M46" s="351" t="s">
        <v>1404</v>
      </c>
      <c r="N46" s="351" t="s">
        <v>1405</v>
      </c>
      <c r="O46" s="351" t="s">
        <v>1406</v>
      </c>
      <c r="P46" s="351" t="s">
        <v>1415</v>
      </c>
      <c r="Q46" s="429" t="s">
        <v>1416</v>
      </c>
      <c r="R46" s="299" t="s">
        <v>762</v>
      </c>
      <c r="S46" s="299" t="s">
        <v>763</v>
      </c>
      <c r="T46" s="299" t="s">
        <v>764</v>
      </c>
      <c r="U46" s="299" t="s">
        <v>1110</v>
      </c>
      <c r="V46" s="300" t="s">
        <v>1011</v>
      </c>
      <c r="W46" s="300" t="s">
        <v>1111</v>
      </c>
      <c r="X46" s="300" t="s">
        <v>1122</v>
      </c>
      <c r="Y46" s="301" t="s">
        <v>856</v>
      </c>
      <c r="Z46" s="301" t="s">
        <v>857</v>
      </c>
      <c r="AA46" s="301" t="s">
        <v>1113</v>
      </c>
      <c r="AB46" s="301" t="s">
        <v>859</v>
      </c>
      <c r="AC46" s="301" t="s">
        <v>1123</v>
      </c>
      <c r="AD46" s="302" t="s">
        <v>772</v>
      </c>
      <c r="AE46" s="302" t="s">
        <v>1116</v>
      </c>
      <c r="AF46" s="302" t="s">
        <v>1117</v>
      </c>
      <c r="AG46" s="311" t="s">
        <v>775</v>
      </c>
      <c r="AH46" s="311" t="s">
        <v>843</v>
      </c>
      <c r="AI46" s="311" t="s">
        <v>1118</v>
      </c>
      <c r="AJ46" s="304" t="s">
        <v>336</v>
      </c>
      <c r="AK46" s="304" t="s">
        <v>336</v>
      </c>
      <c r="AL46" s="304" t="s">
        <v>336</v>
      </c>
      <c r="AM46" s="305" t="s">
        <v>336</v>
      </c>
      <c r="AN46" s="305" t="s">
        <v>336</v>
      </c>
      <c r="AO46" s="305" t="s">
        <v>336</v>
      </c>
      <c r="AP46" s="312"/>
      <c r="AQ46" s="312"/>
      <c r="AR46" s="312"/>
      <c r="AS46" s="307"/>
      <c r="AT46" s="307"/>
      <c r="AU46" s="307"/>
      <c r="AV46" s="308" t="s">
        <v>697</v>
      </c>
      <c r="AW46" s="308" t="s">
        <v>698</v>
      </c>
      <c r="AX46" s="308" t="s">
        <v>699</v>
      </c>
      <c r="AY46" s="309" t="s">
        <v>1120</v>
      </c>
      <c r="AZ46" s="309" t="s">
        <v>512</v>
      </c>
      <c r="BA46" s="309" t="s">
        <v>1121</v>
      </c>
    </row>
    <row r="47" spans="1:53" ht="330" x14ac:dyDescent="0.25">
      <c r="A47" s="294" t="s">
        <v>702</v>
      </c>
      <c r="B47" s="295" t="s">
        <v>809</v>
      </c>
      <c r="C47" s="297" t="s">
        <v>810</v>
      </c>
      <c r="D47" s="297" t="s">
        <v>753</v>
      </c>
      <c r="E47" s="297" t="s">
        <v>811</v>
      </c>
      <c r="F47" s="297" t="s">
        <v>1104</v>
      </c>
      <c r="G47" s="297" t="s">
        <v>1105</v>
      </c>
      <c r="H47" s="298" t="s">
        <v>1106</v>
      </c>
      <c r="I47" s="298" t="s">
        <v>1107</v>
      </c>
      <c r="J47" s="298" t="s">
        <v>1108</v>
      </c>
      <c r="K47" s="298" t="s">
        <v>996</v>
      </c>
      <c r="L47" s="298" t="s">
        <v>1109</v>
      </c>
      <c r="M47" s="351" t="s">
        <v>1404</v>
      </c>
      <c r="N47" s="351" t="s">
        <v>1405</v>
      </c>
      <c r="O47" s="351" t="s">
        <v>1417</v>
      </c>
      <c r="P47" s="351" t="s">
        <v>1418</v>
      </c>
      <c r="Q47" s="429" t="s">
        <v>1419</v>
      </c>
      <c r="R47" s="299" t="s">
        <v>762</v>
      </c>
      <c r="S47" s="299" t="s">
        <v>763</v>
      </c>
      <c r="T47" s="299" t="s">
        <v>764</v>
      </c>
      <c r="U47" s="299" t="s">
        <v>1110</v>
      </c>
      <c r="V47" s="300" t="s">
        <v>1124</v>
      </c>
      <c r="W47" s="300" t="s">
        <v>1125</v>
      </c>
      <c r="X47" s="300" t="s">
        <v>1126</v>
      </c>
      <c r="Y47" s="301" t="s">
        <v>856</v>
      </c>
      <c r="Z47" s="301" t="s">
        <v>857</v>
      </c>
      <c r="AA47" s="301" t="s">
        <v>1127</v>
      </c>
      <c r="AB47" s="301" t="s">
        <v>1114</v>
      </c>
      <c r="AC47" s="301" t="s">
        <v>1128</v>
      </c>
      <c r="AD47" s="302" t="s">
        <v>772</v>
      </c>
      <c r="AE47" s="302" t="s">
        <v>1116</v>
      </c>
      <c r="AF47" s="302" t="s">
        <v>1117</v>
      </c>
      <c r="AG47" s="311" t="s">
        <v>775</v>
      </c>
      <c r="AH47" s="311" t="s">
        <v>843</v>
      </c>
      <c r="AI47" s="311" t="s">
        <v>1118</v>
      </c>
      <c r="AJ47" s="304" t="s">
        <v>336</v>
      </c>
      <c r="AK47" s="304" t="s">
        <v>336</v>
      </c>
      <c r="AL47" s="304" t="s">
        <v>336</v>
      </c>
      <c r="AM47" s="305" t="s">
        <v>336</v>
      </c>
      <c r="AN47" s="305" t="s">
        <v>336</v>
      </c>
      <c r="AO47" s="305" t="s">
        <v>336</v>
      </c>
      <c r="AP47" s="312"/>
      <c r="AQ47" s="312"/>
      <c r="AR47" s="312"/>
      <c r="AS47" s="307"/>
      <c r="AT47" s="307"/>
      <c r="AU47" s="307"/>
      <c r="AV47" s="308" t="s">
        <v>682</v>
      </c>
      <c r="AW47" s="308" t="s">
        <v>683</v>
      </c>
      <c r="AX47" s="308" t="s">
        <v>1119</v>
      </c>
      <c r="AY47" s="309" t="s">
        <v>1120</v>
      </c>
      <c r="AZ47" s="309" t="s">
        <v>512</v>
      </c>
      <c r="BA47" s="309" t="s">
        <v>1121</v>
      </c>
    </row>
    <row r="48" spans="1:53" ht="330" x14ac:dyDescent="0.25">
      <c r="A48" s="294" t="s">
        <v>702</v>
      </c>
      <c r="B48" s="295" t="s">
        <v>809</v>
      </c>
      <c r="C48" s="297" t="s">
        <v>810</v>
      </c>
      <c r="D48" s="297" t="s">
        <v>753</v>
      </c>
      <c r="E48" s="297" t="s">
        <v>811</v>
      </c>
      <c r="F48" s="297" t="s">
        <v>1129</v>
      </c>
      <c r="G48" s="297" t="s">
        <v>1130</v>
      </c>
      <c r="H48" s="298" t="s">
        <v>814</v>
      </c>
      <c r="I48" s="298" t="s">
        <v>1131</v>
      </c>
      <c r="J48" s="298" t="s">
        <v>1132</v>
      </c>
      <c r="K48" s="298" t="s">
        <v>1133</v>
      </c>
      <c r="L48" s="298" t="s">
        <v>1134</v>
      </c>
      <c r="M48" s="351" t="s">
        <v>1404</v>
      </c>
      <c r="N48" s="351" t="s">
        <v>1405</v>
      </c>
      <c r="O48" s="351" t="s">
        <v>1417</v>
      </c>
      <c r="P48" s="351" t="s">
        <v>1420</v>
      </c>
      <c r="Q48" s="429" t="s">
        <v>1421</v>
      </c>
      <c r="R48" s="299" t="s">
        <v>762</v>
      </c>
      <c r="S48" s="299" t="s">
        <v>969</v>
      </c>
      <c r="T48" s="299" t="s">
        <v>1135</v>
      </c>
      <c r="U48" s="299" t="s">
        <v>1136</v>
      </c>
      <c r="V48" s="300" t="s">
        <v>1124</v>
      </c>
      <c r="W48" s="300" t="s">
        <v>1125</v>
      </c>
      <c r="X48" s="300" t="s">
        <v>1137</v>
      </c>
      <c r="Y48" s="301" t="s">
        <v>839</v>
      </c>
      <c r="Z48" s="301" t="s">
        <v>1138</v>
      </c>
      <c r="AA48" s="301" t="s">
        <v>1139</v>
      </c>
      <c r="AB48" s="301" t="s">
        <v>1114</v>
      </c>
      <c r="AC48" s="301" t="s">
        <v>1140</v>
      </c>
      <c r="AD48" s="302" t="s">
        <v>772</v>
      </c>
      <c r="AE48" s="302" t="s">
        <v>1141</v>
      </c>
      <c r="AF48" s="302" t="s">
        <v>1142</v>
      </c>
      <c r="AG48" s="303" t="s">
        <v>775</v>
      </c>
      <c r="AH48" s="303" t="s">
        <v>776</v>
      </c>
      <c r="AI48" s="303" t="s">
        <v>777</v>
      </c>
      <c r="AJ48" s="304" t="s">
        <v>336</v>
      </c>
      <c r="AK48" s="304" t="s">
        <v>336</v>
      </c>
      <c r="AL48" s="304" t="s">
        <v>336</v>
      </c>
      <c r="AM48" s="305" t="s">
        <v>336</v>
      </c>
      <c r="AN48" s="305" t="s">
        <v>336</v>
      </c>
      <c r="AO48" s="305" t="s">
        <v>336</v>
      </c>
      <c r="AP48" s="312"/>
      <c r="AQ48" s="312"/>
      <c r="AR48" s="312"/>
      <c r="AS48" s="315"/>
      <c r="AT48" s="317"/>
      <c r="AU48" s="317"/>
      <c r="AV48" s="308" t="s">
        <v>690</v>
      </c>
      <c r="AW48" s="308" t="s">
        <v>691</v>
      </c>
      <c r="AX48" s="308" t="s">
        <v>1143</v>
      </c>
      <c r="AY48" s="309" t="s">
        <v>862</v>
      </c>
      <c r="AZ48" s="309" t="s">
        <v>512</v>
      </c>
      <c r="BA48" s="309" t="s">
        <v>863</v>
      </c>
    </row>
    <row r="49" spans="1:53" ht="330" x14ac:dyDescent="0.25">
      <c r="A49" s="294" t="s">
        <v>702</v>
      </c>
      <c r="B49" s="295" t="s">
        <v>809</v>
      </c>
      <c r="C49" s="297" t="s">
        <v>810</v>
      </c>
      <c r="D49" s="297" t="s">
        <v>753</v>
      </c>
      <c r="E49" s="297" t="s">
        <v>811</v>
      </c>
      <c r="F49" s="297" t="s">
        <v>1129</v>
      </c>
      <c r="G49" s="297" t="s">
        <v>1130</v>
      </c>
      <c r="H49" s="298" t="s">
        <v>814</v>
      </c>
      <c r="I49" s="298" t="s">
        <v>1131</v>
      </c>
      <c r="J49" s="298" t="s">
        <v>1132</v>
      </c>
      <c r="K49" s="298" t="s">
        <v>1133</v>
      </c>
      <c r="L49" s="298" t="s">
        <v>1134</v>
      </c>
      <c r="M49" s="351" t="s">
        <v>1404</v>
      </c>
      <c r="N49" s="351" t="s">
        <v>1405</v>
      </c>
      <c r="O49" s="351" t="s">
        <v>1417</v>
      </c>
      <c r="P49" s="351" t="s">
        <v>1422</v>
      </c>
      <c r="Q49" s="429" t="s">
        <v>1423</v>
      </c>
      <c r="R49" s="299" t="s">
        <v>336</v>
      </c>
      <c r="S49" s="299" t="s">
        <v>336</v>
      </c>
      <c r="T49" s="299" t="s">
        <v>336</v>
      </c>
      <c r="U49" s="299" t="s">
        <v>336</v>
      </c>
      <c r="V49" s="300" t="s">
        <v>1124</v>
      </c>
      <c r="W49" s="300" t="s">
        <v>1125</v>
      </c>
      <c r="X49" s="300" t="s">
        <v>1144</v>
      </c>
      <c r="Y49" s="301" t="s">
        <v>856</v>
      </c>
      <c r="Z49" s="301" t="s">
        <v>857</v>
      </c>
      <c r="AA49" s="301" t="s">
        <v>858</v>
      </c>
      <c r="AB49" s="301" t="s">
        <v>1114</v>
      </c>
      <c r="AC49" s="301" t="s">
        <v>1145</v>
      </c>
      <c r="AD49" s="302" t="s">
        <v>772</v>
      </c>
      <c r="AE49" s="302" t="s">
        <v>1141</v>
      </c>
      <c r="AF49" s="302" t="s">
        <v>1146</v>
      </c>
      <c r="AG49" s="311" t="s">
        <v>336</v>
      </c>
      <c r="AH49" s="311" t="s">
        <v>336</v>
      </c>
      <c r="AI49" s="311" t="s">
        <v>336</v>
      </c>
      <c r="AJ49" s="304" t="s">
        <v>336</v>
      </c>
      <c r="AK49" s="304" t="s">
        <v>336</v>
      </c>
      <c r="AL49" s="304" t="s">
        <v>336</v>
      </c>
      <c r="AM49" s="305" t="s">
        <v>336</v>
      </c>
      <c r="AN49" s="305" t="s">
        <v>336</v>
      </c>
      <c r="AO49" s="305" t="s">
        <v>336</v>
      </c>
      <c r="AP49" s="312"/>
      <c r="AQ49" s="312"/>
      <c r="AR49" s="312"/>
      <c r="AS49" s="315"/>
      <c r="AT49" s="317"/>
      <c r="AU49" s="317"/>
      <c r="AV49" s="308" t="s">
        <v>690</v>
      </c>
      <c r="AW49" s="308" t="s">
        <v>691</v>
      </c>
      <c r="AX49" s="308" t="s">
        <v>1143</v>
      </c>
      <c r="AY49" s="309" t="s">
        <v>1120</v>
      </c>
      <c r="AZ49" s="309" t="s">
        <v>512</v>
      </c>
      <c r="BA49" s="309" t="s">
        <v>1121</v>
      </c>
    </row>
    <row r="50" spans="1:53" ht="330" x14ac:dyDescent="0.25">
      <c r="A50" s="294" t="s">
        <v>702</v>
      </c>
      <c r="B50" s="295" t="s">
        <v>809</v>
      </c>
      <c r="C50" s="297" t="s">
        <v>810</v>
      </c>
      <c r="D50" s="297" t="s">
        <v>753</v>
      </c>
      <c r="E50" s="297" t="s">
        <v>811</v>
      </c>
      <c r="F50" s="297" t="s">
        <v>1129</v>
      </c>
      <c r="G50" s="297" t="s">
        <v>1130</v>
      </c>
      <c r="H50" s="298" t="s">
        <v>814</v>
      </c>
      <c r="I50" s="298" t="s">
        <v>1131</v>
      </c>
      <c r="J50" s="298" t="s">
        <v>1132</v>
      </c>
      <c r="K50" s="298" t="s">
        <v>1133</v>
      </c>
      <c r="L50" s="298" t="s">
        <v>1134</v>
      </c>
      <c r="M50" s="351" t="s">
        <v>1404</v>
      </c>
      <c r="N50" s="351" t="s">
        <v>1405</v>
      </c>
      <c r="O50" s="351" t="s">
        <v>1424</v>
      </c>
      <c r="P50" s="351" t="s">
        <v>1425</v>
      </c>
      <c r="Q50" s="429" t="s">
        <v>1426</v>
      </c>
      <c r="R50" s="299" t="s">
        <v>336</v>
      </c>
      <c r="S50" s="299" t="s">
        <v>336</v>
      </c>
      <c r="T50" s="299" t="s">
        <v>336</v>
      </c>
      <c r="U50" s="299" t="s">
        <v>336</v>
      </c>
      <c r="V50" s="300" t="s">
        <v>874</v>
      </c>
      <c r="W50" s="331" t="s">
        <v>1147</v>
      </c>
      <c r="X50" s="331" t="s">
        <v>1148</v>
      </c>
      <c r="Y50" s="301" t="s">
        <v>856</v>
      </c>
      <c r="Z50" s="301" t="s">
        <v>857</v>
      </c>
      <c r="AA50" s="301" t="s">
        <v>1127</v>
      </c>
      <c r="AB50" s="301" t="s">
        <v>1114</v>
      </c>
      <c r="AC50" s="301" t="s">
        <v>1149</v>
      </c>
      <c r="AD50" s="302" t="s">
        <v>772</v>
      </c>
      <c r="AE50" s="302" t="s">
        <v>1150</v>
      </c>
      <c r="AF50" s="302" t="s">
        <v>1151</v>
      </c>
      <c r="AG50" s="311" t="s">
        <v>336</v>
      </c>
      <c r="AH50" s="311" t="s">
        <v>336</v>
      </c>
      <c r="AI50" s="311" t="s">
        <v>336</v>
      </c>
      <c r="AJ50" s="304" t="s">
        <v>336</v>
      </c>
      <c r="AK50" s="304" t="s">
        <v>336</v>
      </c>
      <c r="AL50" s="304" t="s">
        <v>336</v>
      </c>
      <c r="AM50" s="305" t="s">
        <v>336</v>
      </c>
      <c r="AN50" s="305" t="s">
        <v>336</v>
      </c>
      <c r="AO50" s="305" t="s">
        <v>336</v>
      </c>
      <c r="AP50" s="312"/>
      <c r="AQ50" s="312"/>
      <c r="AR50" s="312"/>
      <c r="AS50" s="315"/>
      <c r="AT50" s="317"/>
      <c r="AU50" s="317"/>
      <c r="AV50" s="308" t="s">
        <v>690</v>
      </c>
      <c r="AW50" s="308" t="s">
        <v>691</v>
      </c>
      <c r="AX50" s="308" t="s">
        <v>1143</v>
      </c>
      <c r="AY50" s="309" t="s">
        <v>1120</v>
      </c>
      <c r="AZ50" s="309" t="s">
        <v>512</v>
      </c>
      <c r="BA50" s="309" t="s">
        <v>1121</v>
      </c>
    </row>
    <row r="51" spans="1:53" ht="330" x14ac:dyDescent="0.25">
      <c r="A51" s="294" t="s">
        <v>702</v>
      </c>
      <c r="B51" s="295" t="s">
        <v>809</v>
      </c>
      <c r="C51" s="297" t="s">
        <v>810</v>
      </c>
      <c r="D51" s="297" t="s">
        <v>753</v>
      </c>
      <c r="E51" s="297" t="s">
        <v>811</v>
      </c>
      <c r="F51" s="297" t="s">
        <v>1129</v>
      </c>
      <c r="G51" s="297" t="s">
        <v>1130</v>
      </c>
      <c r="H51" s="298" t="s">
        <v>814</v>
      </c>
      <c r="I51" s="298" t="s">
        <v>1131</v>
      </c>
      <c r="J51" s="298" t="s">
        <v>1132</v>
      </c>
      <c r="K51" s="298" t="s">
        <v>1133</v>
      </c>
      <c r="L51" s="298" t="s">
        <v>1134</v>
      </c>
      <c r="M51" s="351" t="s">
        <v>1404</v>
      </c>
      <c r="N51" s="351" t="s">
        <v>1405</v>
      </c>
      <c r="O51" s="351" t="s">
        <v>1427</v>
      </c>
      <c r="P51" s="351" t="s">
        <v>1428</v>
      </c>
      <c r="Q51" s="429" t="s">
        <v>1429</v>
      </c>
      <c r="R51" s="299" t="s">
        <v>336</v>
      </c>
      <c r="S51" s="299" t="s">
        <v>336</v>
      </c>
      <c r="T51" s="299" t="s">
        <v>336</v>
      </c>
      <c r="U51" s="299" t="s">
        <v>336</v>
      </c>
      <c r="V51" s="300" t="s">
        <v>874</v>
      </c>
      <c r="W51" s="331" t="s">
        <v>1147</v>
      </c>
      <c r="X51" s="300" t="s">
        <v>1152</v>
      </c>
      <c r="Y51" s="301" t="s">
        <v>856</v>
      </c>
      <c r="Z51" s="301" t="s">
        <v>1153</v>
      </c>
      <c r="AA51" s="301" t="s">
        <v>1154</v>
      </c>
      <c r="AB51" s="301" t="s">
        <v>1114</v>
      </c>
      <c r="AC51" s="301" t="s">
        <v>1155</v>
      </c>
      <c r="AD51" s="302" t="s">
        <v>772</v>
      </c>
      <c r="AE51" s="302" t="s">
        <v>1141</v>
      </c>
      <c r="AF51" s="302" t="s">
        <v>1146</v>
      </c>
      <c r="AG51" s="311" t="s">
        <v>336</v>
      </c>
      <c r="AH51" s="311" t="s">
        <v>336</v>
      </c>
      <c r="AI51" s="311" t="s">
        <v>336</v>
      </c>
      <c r="AJ51" s="304" t="s">
        <v>336</v>
      </c>
      <c r="AK51" s="304" t="s">
        <v>336</v>
      </c>
      <c r="AL51" s="304" t="s">
        <v>336</v>
      </c>
      <c r="AM51" s="305" t="s">
        <v>336</v>
      </c>
      <c r="AN51" s="305" t="s">
        <v>336</v>
      </c>
      <c r="AO51" s="305" t="s">
        <v>336</v>
      </c>
      <c r="AP51" s="312"/>
      <c r="AQ51" s="312"/>
      <c r="AR51" s="312"/>
      <c r="AS51" s="307"/>
      <c r="AT51" s="307"/>
      <c r="AU51" s="307"/>
      <c r="AV51" s="308" t="s">
        <v>690</v>
      </c>
      <c r="AW51" s="308" t="s">
        <v>691</v>
      </c>
      <c r="AX51" s="308" t="s">
        <v>1143</v>
      </c>
      <c r="AY51" s="309" t="s">
        <v>862</v>
      </c>
      <c r="AZ51" s="309" t="s">
        <v>512</v>
      </c>
      <c r="BA51" s="309" t="s">
        <v>863</v>
      </c>
    </row>
    <row r="52" spans="1:53" ht="409.5" x14ac:dyDescent="0.25">
      <c r="A52" s="294" t="s">
        <v>702</v>
      </c>
      <c r="B52" s="295" t="s">
        <v>809</v>
      </c>
      <c r="C52" s="297" t="s">
        <v>810</v>
      </c>
      <c r="D52" s="297" t="s">
        <v>753</v>
      </c>
      <c r="E52" s="297" t="s">
        <v>811</v>
      </c>
      <c r="F52" s="297" t="s">
        <v>1129</v>
      </c>
      <c r="G52" s="297" t="s">
        <v>1130</v>
      </c>
      <c r="H52" s="298" t="s">
        <v>814</v>
      </c>
      <c r="I52" s="298" t="s">
        <v>1131</v>
      </c>
      <c r="J52" s="298" t="s">
        <v>1132</v>
      </c>
      <c r="K52" s="298" t="s">
        <v>1133</v>
      </c>
      <c r="L52" s="298" t="s">
        <v>1134</v>
      </c>
      <c r="M52" s="351" t="s">
        <v>1430</v>
      </c>
      <c r="N52" s="351" t="s">
        <v>1431</v>
      </c>
      <c r="O52" s="351" t="s">
        <v>1432</v>
      </c>
      <c r="P52" s="351" t="s">
        <v>1433</v>
      </c>
      <c r="Q52" s="429" t="s">
        <v>1434</v>
      </c>
      <c r="R52" s="299" t="s">
        <v>336</v>
      </c>
      <c r="S52" s="299" t="s">
        <v>336</v>
      </c>
      <c r="T52" s="299" t="s">
        <v>336</v>
      </c>
      <c r="U52" s="299" t="s">
        <v>336</v>
      </c>
      <c r="V52" s="300" t="s">
        <v>1124</v>
      </c>
      <c r="W52" s="300" t="s">
        <v>1156</v>
      </c>
      <c r="X52" s="300" t="s">
        <v>1157</v>
      </c>
      <c r="Y52" s="301" t="s">
        <v>856</v>
      </c>
      <c r="Z52" s="301" t="s">
        <v>1158</v>
      </c>
      <c r="AA52" s="301" t="s">
        <v>1159</v>
      </c>
      <c r="AB52" s="301" t="s">
        <v>1114</v>
      </c>
      <c r="AC52" s="301" t="s">
        <v>1160</v>
      </c>
      <c r="AD52" s="302" t="s">
        <v>772</v>
      </c>
      <c r="AE52" s="302" t="s">
        <v>1141</v>
      </c>
      <c r="AF52" s="302" t="s">
        <v>1142</v>
      </c>
      <c r="AG52" s="311" t="s">
        <v>336</v>
      </c>
      <c r="AH52" s="311" t="s">
        <v>336</v>
      </c>
      <c r="AI52" s="311" t="s">
        <v>336</v>
      </c>
      <c r="AJ52" s="304" t="s">
        <v>336</v>
      </c>
      <c r="AK52" s="304" t="s">
        <v>336</v>
      </c>
      <c r="AL52" s="304" t="s">
        <v>336</v>
      </c>
      <c r="AM52" s="305" t="s">
        <v>336</v>
      </c>
      <c r="AN52" s="305" t="s">
        <v>336</v>
      </c>
      <c r="AO52" s="305" t="s">
        <v>336</v>
      </c>
      <c r="AP52" s="312"/>
      <c r="AQ52" s="312"/>
      <c r="AR52" s="312"/>
      <c r="AS52" s="307"/>
      <c r="AT52" s="307"/>
      <c r="AU52" s="307"/>
      <c r="AV52" s="308" t="s">
        <v>690</v>
      </c>
      <c r="AW52" s="308" t="s">
        <v>691</v>
      </c>
      <c r="AX52" s="308" t="s">
        <v>1143</v>
      </c>
      <c r="AY52" s="309" t="s">
        <v>862</v>
      </c>
      <c r="AZ52" s="309" t="s">
        <v>512</v>
      </c>
      <c r="BA52" s="309" t="s">
        <v>863</v>
      </c>
    </row>
    <row r="53" spans="1:53" ht="330" x14ac:dyDescent="0.25">
      <c r="A53" s="294" t="s">
        <v>702</v>
      </c>
      <c r="B53" s="295" t="s">
        <v>809</v>
      </c>
      <c r="C53" s="297" t="s">
        <v>810</v>
      </c>
      <c r="D53" s="297" t="s">
        <v>753</v>
      </c>
      <c r="E53" s="297" t="s">
        <v>811</v>
      </c>
      <c r="F53" s="297" t="s">
        <v>812</v>
      </c>
      <c r="G53" s="297" t="s">
        <v>813</v>
      </c>
      <c r="H53" s="298" t="s">
        <v>814</v>
      </c>
      <c r="I53" s="298" t="s">
        <v>815</v>
      </c>
      <c r="J53" s="298" t="s">
        <v>816</v>
      </c>
      <c r="K53" s="298" t="s">
        <v>817</v>
      </c>
      <c r="L53" s="298" t="s">
        <v>818</v>
      </c>
      <c r="M53" s="351" t="s">
        <v>1430</v>
      </c>
      <c r="N53" s="351" t="s">
        <v>1431</v>
      </c>
      <c r="O53" s="351" t="s">
        <v>1432</v>
      </c>
      <c r="P53" s="351" t="s">
        <v>1435</v>
      </c>
      <c r="Q53" s="429" t="s">
        <v>1436</v>
      </c>
      <c r="R53" s="299" t="s">
        <v>762</v>
      </c>
      <c r="S53" s="299" t="s">
        <v>819</v>
      </c>
      <c r="T53" s="299" t="s">
        <v>820</v>
      </c>
      <c r="U53" s="299" t="s">
        <v>821</v>
      </c>
      <c r="V53" s="300" t="s">
        <v>1124</v>
      </c>
      <c r="W53" s="300" t="s">
        <v>1156</v>
      </c>
      <c r="X53" s="300" t="s">
        <v>1161</v>
      </c>
      <c r="Y53" s="301" t="s">
        <v>769</v>
      </c>
      <c r="Z53" s="301" t="s">
        <v>825</v>
      </c>
      <c r="AA53" s="301" t="s">
        <v>1162</v>
      </c>
      <c r="AB53" s="301" t="s">
        <v>827</v>
      </c>
      <c r="AC53" s="301" t="s">
        <v>828</v>
      </c>
      <c r="AD53" s="316" t="s">
        <v>772</v>
      </c>
      <c r="AE53" s="316" t="s">
        <v>829</v>
      </c>
      <c r="AF53" s="316" t="s">
        <v>830</v>
      </c>
      <c r="AG53" s="303" t="s">
        <v>775</v>
      </c>
      <c r="AH53" s="303" t="s">
        <v>831</v>
      </c>
      <c r="AI53" s="303" t="s">
        <v>832</v>
      </c>
      <c r="AJ53" s="304" t="s">
        <v>336</v>
      </c>
      <c r="AK53" s="304" t="s">
        <v>336</v>
      </c>
      <c r="AL53" s="304" t="s">
        <v>336</v>
      </c>
      <c r="AM53" s="305" t="s">
        <v>833</v>
      </c>
      <c r="AN53" s="305" t="s">
        <v>834</v>
      </c>
      <c r="AO53" s="305" t="s">
        <v>835</v>
      </c>
      <c r="AP53" s="306"/>
      <c r="AQ53" s="306"/>
      <c r="AR53" s="306"/>
      <c r="AS53" s="315"/>
      <c r="AT53" s="317"/>
      <c r="AU53" s="307"/>
      <c r="AV53" s="308" t="s">
        <v>688</v>
      </c>
      <c r="AW53" s="308" t="s">
        <v>689</v>
      </c>
      <c r="AX53" s="308" t="s">
        <v>836</v>
      </c>
      <c r="AY53" s="309" t="s">
        <v>837</v>
      </c>
      <c r="AZ53" s="309" t="s">
        <v>512</v>
      </c>
      <c r="BA53" s="309" t="s">
        <v>838</v>
      </c>
    </row>
    <row r="54" spans="1:53" ht="330" x14ac:dyDescent="0.25">
      <c r="A54" s="294" t="s">
        <v>702</v>
      </c>
      <c r="B54" s="295" t="s">
        <v>809</v>
      </c>
      <c r="C54" s="297" t="s">
        <v>810</v>
      </c>
      <c r="D54" s="297" t="s">
        <v>753</v>
      </c>
      <c r="E54" s="297" t="s">
        <v>811</v>
      </c>
      <c r="F54" s="297" t="s">
        <v>812</v>
      </c>
      <c r="G54" s="297" t="s">
        <v>813</v>
      </c>
      <c r="H54" s="298" t="s">
        <v>814</v>
      </c>
      <c r="I54" s="298" t="s">
        <v>815</v>
      </c>
      <c r="J54" s="298" t="s">
        <v>816</v>
      </c>
      <c r="K54" s="298" t="s">
        <v>817</v>
      </c>
      <c r="L54" s="298" t="s">
        <v>818</v>
      </c>
      <c r="M54" s="351" t="s">
        <v>1430</v>
      </c>
      <c r="N54" s="351" t="s">
        <v>1431</v>
      </c>
      <c r="O54" s="351" t="s">
        <v>1437</v>
      </c>
      <c r="P54" s="351" t="s">
        <v>1438</v>
      </c>
      <c r="Q54" s="429" t="s">
        <v>1439</v>
      </c>
      <c r="R54" s="299" t="s">
        <v>762</v>
      </c>
      <c r="S54" s="299" t="s">
        <v>819</v>
      </c>
      <c r="T54" s="299" t="s">
        <v>820</v>
      </c>
      <c r="U54" s="299" t="s">
        <v>821</v>
      </c>
      <c r="V54" s="300" t="s">
        <v>427</v>
      </c>
      <c r="W54" s="300" t="s">
        <v>512</v>
      </c>
      <c r="X54" s="300" t="s">
        <v>512</v>
      </c>
      <c r="Y54" s="301" t="s">
        <v>839</v>
      </c>
      <c r="Z54" s="301" t="s">
        <v>840</v>
      </c>
      <c r="AA54" s="301" t="s">
        <v>841</v>
      </c>
      <c r="AB54" s="301" t="s">
        <v>788</v>
      </c>
      <c r="AC54" s="301" t="s">
        <v>842</v>
      </c>
      <c r="AD54" s="316" t="s">
        <v>772</v>
      </c>
      <c r="AE54" s="316" t="s">
        <v>829</v>
      </c>
      <c r="AF54" s="316" t="s">
        <v>830</v>
      </c>
      <c r="AG54" s="303" t="s">
        <v>775</v>
      </c>
      <c r="AH54" s="303" t="s">
        <v>843</v>
      </c>
      <c r="AI54" s="303" t="s">
        <v>844</v>
      </c>
      <c r="AJ54" s="304" t="s">
        <v>336</v>
      </c>
      <c r="AK54" s="304" t="s">
        <v>336</v>
      </c>
      <c r="AL54" s="304" t="s">
        <v>336</v>
      </c>
      <c r="AM54" s="305" t="s">
        <v>833</v>
      </c>
      <c r="AN54" s="305" t="s">
        <v>834</v>
      </c>
      <c r="AO54" s="305" t="s">
        <v>835</v>
      </c>
      <c r="AP54" s="306"/>
      <c r="AQ54" s="306"/>
      <c r="AR54" s="306"/>
      <c r="AS54" s="315"/>
      <c r="AT54" s="317"/>
      <c r="AU54" s="307"/>
      <c r="AV54" s="313" t="s">
        <v>336</v>
      </c>
      <c r="AW54" s="313" t="s">
        <v>336</v>
      </c>
      <c r="AX54" s="313" t="s">
        <v>336</v>
      </c>
      <c r="AY54" s="309" t="s">
        <v>837</v>
      </c>
      <c r="AZ54" s="309" t="s">
        <v>512</v>
      </c>
      <c r="BA54" s="309" t="s">
        <v>838</v>
      </c>
    </row>
    <row r="55" spans="1:53" ht="330" x14ac:dyDescent="0.25">
      <c r="A55" s="294" t="s">
        <v>702</v>
      </c>
      <c r="B55" s="295" t="s">
        <v>809</v>
      </c>
      <c r="C55" s="297" t="s">
        <v>810</v>
      </c>
      <c r="D55" s="297" t="s">
        <v>753</v>
      </c>
      <c r="E55" s="297" t="s">
        <v>811</v>
      </c>
      <c r="F55" s="297" t="s">
        <v>812</v>
      </c>
      <c r="G55" s="297" t="s">
        <v>813</v>
      </c>
      <c r="H55" s="298" t="s">
        <v>814</v>
      </c>
      <c r="I55" s="298" t="s">
        <v>1163</v>
      </c>
      <c r="J55" s="298" t="s">
        <v>1164</v>
      </c>
      <c r="K55" s="298" t="s">
        <v>1133</v>
      </c>
      <c r="L55" s="298" t="s">
        <v>1165</v>
      </c>
      <c r="M55" s="351" t="s">
        <v>1430</v>
      </c>
      <c r="N55" s="351" t="s">
        <v>1431</v>
      </c>
      <c r="O55" s="351" t="s">
        <v>1437</v>
      </c>
      <c r="P55" s="351" t="s">
        <v>1440</v>
      </c>
      <c r="Q55" s="429" t="s">
        <v>1441</v>
      </c>
      <c r="R55" s="299" t="s">
        <v>762</v>
      </c>
      <c r="S55" s="299" t="s">
        <v>819</v>
      </c>
      <c r="T55" s="299" t="s">
        <v>820</v>
      </c>
      <c r="U55" s="299" t="s">
        <v>1166</v>
      </c>
      <c r="V55" s="300" t="s">
        <v>822</v>
      </c>
      <c r="W55" s="300" t="s">
        <v>823</v>
      </c>
      <c r="X55" s="300" t="s">
        <v>824</v>
      </c>
      <c r="Y55" s="301" t="s">
        <v>769</v>
      </c>
      <c r="Z55" s="301" t="s">
        <v>825</v>
      </c>
      <c r="AA55" s="301" t="s">
        <v>1162</v>
      </c>
      <c r="AB55" s="301" t="s">
        <v>827</v>
      </c>
      <c r="AC55" s="301" t="s">
        <v>828</v>
      </c>
      <c r="AD55" s="316" t="s">
        <v>772</v>
      </c>
      <c r="AE55" s="316" t="s">
        <v>829</v>
      </c>
      <c r="AF55" s="316" t="s">
        <v>830</v>
      </c>
      <c r="AG55" s="303" t="s">
        <v>775</v>
      </c>
      <c r="AH55" s="303" t="s">
        <v>831</v>
      </c>
      <c r="AI55" s="303" t="s">
        <v>832</v>
      </c>
      <c r="AJ55" s="304" t="s">
        <v>336</v>
      </c>
      <c r="AK55" s="304" t="s">
        <v>336</v>
      </c>
      <c r="AL55" s="304" t="s">
        <v>336</v>
      </c>
      <c r="AM55" s="305" t="s">
        <v>833</v>
      </c>
      <c r="AN55" s="305" t="s">
        <v>834</v>
      </c>
      <c r="AO55" s="305" t="s">
        <v>835</v>
      </c>
      <c r="AP55" s="306"/>
      <c r="AQ55" s="306"/>
      <c r="AR55" s="306"/>
      <c r="AS55" s="315"/>
      <c r="AT55" s="317"/>
      <c r="AU55" s="307"/>
      <c r="AV55" s="313" t="s">
        <v>336</v>
      </c>
      <c r="AW55" s="313" t="s">
        <v>336</v>
      </c>
      <c r="AX55" s="313" t="s">
        <v>336</v>
      </c>
      <c r="AY55" s="309" t="s">
        <v>837</v>
      </c>
      <c r="AZ55" s="309" t="s">
        <v>512</v>
      </c>
      <c r="BA55" s="309" t="s">
        <v>838</v>
      </c>
    </row>
    <row r="56" spans="1:53" ht="330" x14ac:dyDescent="0.25">
      <c r="A56" s="294" t="s">
        <v>702</v>
      </c>
      <c r="B56" s="295" t="s">
        <v>809</v>
      </c>
      <c r="C56" s="297" t="s">
        <v>810</v>
      </c>
      <c r="D56" s="297" t="s">
        <v>753</v>
      </c>
      <c r="E56" s="297" t="s">
        <v>811</v>
      </c>
      <c r="F56" s="297" t="s">
        <v>812</v>
      </c>
      <c r="G56" s="297" t="s">
        <v>813</v>
      </c>
      <c r="H56" s="298" t="s">
        <v>814</v>
      </c>
      <c r="I56" s="298" t="s">
        <v>815</v>
      </c>
      <c r="J56" s="298" t="s">
        <v>816</v>
      </c>
      <c r="K56" s="298" t="s">
        <v>817</v>
      </c>
      <c r="L56" s="298" t="s">
        <v>818</v>
      </c>
      <c r="M56" s="351" t="s">
        <v>1430</v>
      </c>
      <c r="N56" s="351" t="s">
        <v>1431</v>
      </c>
      <c r="O56" s="351" t="s">
        <v>1437</v>
      </c>
      <c r="P56" s="351" t="s">
        <v>1442</v>
      </c>
      <c r="Q56" s="429" t="s">
        <v>1443</v>
      </c>
      <c r="R56" s="299" t="s">
        <v>762</v>
      </c>
      <c r="S56" s="299" t="s">
        <v>819</v>
      </c>
      <c r="T56" s="299" t="s">
        <v>820</v>
      </c>
      <c r="U56" s="299" t="s">
        <v>821</v>
      </c>
      <c r="V56" s="310" t="s">
        <v>427</v>
      </c>
      <c r="W56" s="310" t="s">
        <v>512</v>
      </c>
      <c r="X56" s="310" t="s">
        <v>512</v>
      </c>
      <c r="Y56" s="321" t="s">
        <v>1167</v>
      </c>
      <c r="Z56" s="321" t="s">
        <v>1168</v>
      </c>
      <c r="AA56" s="321" t="s">
        <v>1169</v>
      </c>
      <c r="AB56" s="301" t="s">
        <v>788</v>
      </c>
      <c r="AC56" s="301" t="s">
        <v>1170</v>
      </c>
      <c r="AD56" s="316" t="s">
        <v>772</v>
      </c>
      <c r="AE56" s="316" t="s">
        <v>829</v>
      </c>
      <c r="AF56" s="316" t="s">
        <v>830</v>
      </c>
      <c r="AG56" s="303" t="s">
        <v>775</v>
      </c>
      <c r="AH56" s="303" t="s">
        <v>843</v>
      </c>
      <c r="AI56" s="303" t="s">
        <v>844</v>
      </c>
      <c r="AJ56" s="304" t="s">
        <v>336</v>
      </c>
      <c r="AK56" s="304" t="s">
        <v>336</v>
      </c>
      <c r="AL56" s="304" t="s">
        <v>336</v>
      </c>
      <c r="AM56" s="305" t="s">
        <v>833</v>
      </c>
      <c r="AN56" s="305" t="s">
        <v>834</v>
      </c>
      <c r="AO56" s="305" t="s">
        <v>835</v>
      </c>
      <c r="AP56" s="306"/>
      <c r="AQ56" s="306"/>
      <c r="AR56" s="306"/>
      <c r="AS56" s="315"/>
      <c r="AT56" s="317"/>
      <c r="AU56" s="307"/>
      <c r="AV56" s="313" t="s">
        <v>336</v>
      </c>
      <c r="AW56" s="313" t="s">
        <v>336</v>
      </c>
      <c r="AX56" s="313" t="s">
        <v>336</v>
      </c>
      <c r="AY56" s="309" t="s">
        <v>837</v>
      </c>
      <c r="AZ56" s="309" t="s">
        <v>512</v>
      </c>
      <c r="BA56" s="309" t="s">
        <v>838</v>
      </c>
    </row>
    <row r="57" spans="1:53" ht="330" x14ac:dyDescent="0.25">
      <c r="A57" s="294" t="s">
        <v>702</v>
      </c>
      <c r="B57" s="295" t="s">
        <v>809</v>
      </c>
      <c r="C57" s="297" t="s">
        <v>810</v>
      </c>
      <c r="D57" s="297" t="s">
        <v>753</v>
      </c>
      <c r="E57" s="297" t="s">
        <v>811</v>
      </c>
      <c r="F57" s="297" t="s">
        <v>845</v>
      </c>
      <c r="G57" s="297" t="s">
        <v>846</v>
      </c>
      <c r="H57" s="298" t="s">
        <v>847</v>
      </c>
      <c r="I57" s="298" t="s">
        <v>848</v>
      </c>
      <c r="J57" s="298" t="s">
        <v>849</v>
      </c>
      <c r="K57" s="298" t="s">
        <v>850</v>
      </c>
      <c r="L57" s="298" t="s">
        <v>1171</v>
      </c>
      <c r="M57" s="351" t="s">
        <v>1430</v>
      </c>
      <c r="N57" s="351" t="s">
        <v>1431</v>
      </c>
      <c r="O57" s="351" t="s">
        <v>1444</v>
      </c>
      <c r="P57" s="351" t="s">
        <v>1445</v>
      </c>
      <c r="Q57" s="429" t="s">
        <v>1446</v>
      </c>
      <c r="R57" s="299" t="s">
        <v>852</v>
      </c>
      <c r="S57" s="299" t="s">
        <v>1172</v>
      </c>
      <c r="T57" s="299" t="s">
        <v>1173</v>
      </c>
      <c r="U57" s="299" t="s">
        <v>1174</v>
      </c>
      <c r="V57" s="310" t="s">
        <v>427</v>
      </c>
      <c r="W57" s="310" t="s">
        <v>512</v>
      </c>
      <c r="X57" s="310" t="s">
        <v>512</v>
      </c>
      <c r="Y57" s="301" t="s">
        <v>856</v>
      </c>
      <c r="Z57" s="301" t="s">
        <v>857</v>
      </c>
      <c r="AA57" s="301" t="s">
        <v>858</v>
      </c>
      <c r="AB57" s="301" t="s">
        <v>859</v>
      </c>
      <c r="AC57" s="301" t="s">
        <v>860</v>
      </c>
      <c r="AD57" s="302" t="s">
        <v>1002</v>
      </c>
      <c r="AE57" s="302" t="s">
        <v>1003</v>
      </c>
      <c r="AF57" s="302" t="s">
        <v>1004</v>
      </c>
      <c r="AG57" s="311" t="s">
        <v>336</v>
      </c>
      <c r="AH57" s="311" t="s">
        <v>336</v>
      </c>
      <c r="AI57" s="311" t="s">
        <v>336</v>
      </c>
      <c r="AJ57" s="304" t="s">
        <v>336</v>
      </c>
      <c r="AK57" s="304" t="s">
        <v>336</v>
      </c>
      <c r="AL57" s="304" t="s">
        <v>336</v>
      </c>
      <c r="AM57" s="305" t="s">
        <v>336</v>
      </c>
      <c r="AN57" s="305" t="s">
        <v>336</v>
      </c>
      <c r="AO57" s="305" t="s">
        <v>336</v>
      </c>
      <c r="AP57" s="312"/>
      <c r="AQ57" s="312"/>
      <c r="AR57" s="312"/>
      <c r="AS57" s="307"/>
      <c r="AT57" s="307"/>
      <c r="AU57" s="307"/>
      <c r="AV57" s="308" t="s">
        <v>682</v>
      </c>
      <c r="AW57" s="308" t="s">
        <v>684</v>
      </c>
      <c r="AX57" s="308" t="s">
        <v>685</v>
      </c>
      <c r="AY57" s="309" t="s">
        <v>1008</v>
      </c>
      <c r="AZ57" s="309" t="s">
        <v>512</v>
      </c>
      <c r="BA57" s="309" t="s">
        <v>1009</v>
      </c>
    </row>
    <row r="58" spans="1:53" ht="330" x14ac:dyDescent="0.25">
      <c r="A58" s="294" t="s">
        <v>702</v>
      </c>
      <c r="B58" s="295" t="s">
        <v>809</v>
      </c>
      <c r="C58" s="297" t="s">
        <v>810</v>
      </c>
      <c r="D58" s="297" t="s">
        <v>753</v>
      </c>
      <c r="E58" s="297" t="s">
        <v>811</v>
      </c>
      <c r="F58" s="297" t="s">
        <v>845</v>
      </c>
      <c r="G58" s="297" t="s">
        <v>846</v>
      </c>
      <c r="H58" s="298" t="s">
        <v>814</v>
      </c>
      <c r="I58" s="298" t="s">
        <v>1021</v>
      </c>
      <c r="J58" s="298" t="s">
        <v>1175</v>
      </c>
      <c r="K58" s="298" t="s">
        <v>1176</v>
      </c>
      <c r="L58" s="298" t="s">
        <v>1177</v>
      </c>
      <c r="M58" s="351" t="s">
        <v>1447</v>
      </c>
      <c r="N58" s="351" t="s">
        <v>1448</v>
      </c>
      <c r="O58" s="353" t="s">
        <v>1360</v>
      </c>
      <c r="P58" s="353" t="s">
        <v>1360</v>
      </c>
      <c r="Q58" s="432" t="s">
        <v>1360</v>
      </c>
      <c r="R58" s="299" t="s">
        <v>852</v>
      </c>
      <c r="S58" s="299" t="s">
        <v>1172</v>
      </c>
      <c r="T58" s="299" t="s">
        <v>1173</v>
      </c>
      <c r="U58" s="299" t="s">
        <v>1178</v>
      </c>
      <c r="V58" s="310" t="s">
        <v>427</v>
      </c>
      <c r="W58" s="310" t="s">
        <v>512</v>
      </c>
      <c r="X58" s="310" t="s">
        <v>512</v>
      </c>
      <c r="Y58" s="301" t="s">
        <v>856</v>
      </c>
      <c r="Z58" s="301" t="s">
        <v>1179</v>
      </c>
      <c r="AA58" s="301" t="s">
        <v>1180</v>
      </c>
      <c r="AB58" s="301" t="s">
        <v>859</v>
      </c>
      <c r="AC58" s="301" t="s">
        <v>860</v>
      </c>
      <c r="AD58" s="302" t="s">
        <v>772</v>
      </c>
      <c r="AE58" s="302" t="s">
        <v>773</v>
      </c>
      <c r="AF58" s="302" t="s">
        <v>861</v>
      </c>
      <c r="AG58" s="311" t="s">
        <v>336</v>
      </c>
      <c r="AH58" s="311" t="s">
        <v>336</v>
      </c>
      <c r="AI58" s="311" t="s">
        <v>336</v>
      </c>
      <c r="AJ58" s="304" t="s">
        <v>336</v>
      </c>
      <c r="AK58" s="304" t="s">
        <v>336</v>
      </c>
      <c r="AL58" s="304" t="s">
        <v>336</v>
      </c>
      <c r="AM58" s="305" t="s">
        <v>336</v>
      </c>
      <c r="AN58" s="305" t="s">
        <v>336</v>
      </c>
      <c r="AO58" s="305" t="s">
        <v>336</v>
      </c>
      <c r="AP58" s="312"/>
      <c r="AQ58" s="312"/>
      <c r="AR58" s="312"/>
      <c r="AS58" s="307"/>
      <c r="AT58" s="307"/>
      <c r="AU58" s="307"/>
      <c r="AV58" s="313" t="s">
        <v>336</v>
      </c>
      <c r="AW58" s="313" t="s">
        <v>336</v>
      </c>
      <c r="AX58" s="313" t="s">
        <v>336</v>
      </c>
      <c r="AY58" s="309" t="s">
        <v>862</v>
      </c>
      <c r="AZ58" s="309" t="s">
        <v>512</v>
      </c>
      <c r="BA58" s="309" t="s">
        <v>863</v>
      </c>
    </row>
    <row r="59" spans="1:53" ht="330" x14ac:dyDescent="0.25">
      <c r="A59" s="294" t="s">
        <v>702</v>
      </c>
      <c r="B59" s="295" t="s">
        <v>809</v>
      </c>
      <c r="C59" s="297" t="s">
        <v>810</v>
      </c>
      <c r="D59" s="297" t="s">
        <v>753</v>
      </c>
      <c r="E59" s="297" t="s">
        <v>811</v>
      </c>
      <c r="F59" s="297" t="s">
        <v>845</v>
      </c>
      <c r="G59" s="297" t="s">
        <v>846</v>
      </c>
      <c r="H59" s="298" t="s">
        <v>814</v>
      </c>
      <c r="I59" s="298" t="s">
        <v>1021</v>
      </c>
      <c r="J59" s="298" t="s">
        <v>1175</v>
      </c>
      <c r="K59" s="298" t="s">
        <v>1176</v>
      </c>
      <c r="L59" s="298" t="s">
        <v>1177</v>
      </c>
      <c r="M59" s="351" t="s">
        <v>1449</v>
      </c>
      <c r="N59" s="351" t="s">
        <v>1450</v>
      </c>
      <c r="O59" s="351" t="s">
        <v>1451</v>
      </c>
      <c r="P59" s="351" t="s">
        <v>1452</v>
      </c>
      <c r="Q59" s="429" t="s">
        <v>1453</v>
      </c>
      <c r="R59" s="299" t="s">
        <v>852</v>
      </c>
      <c r="S59" s="299" t="s">
        <v>1172</v>
      </c>
      <c r="T59" s="299" t="s">
        <v>1173</v>
      </c>
      <c r="U59" s="299" t="s">
        <v>1178</v>
      </c>
      <c r="V59" s="310" t="s">
        <v>427</v>
      </c>
      <c r="W59" s="310" t="s">
        <v>512</v>
      </c>
      <c r="X59" s="310" t="s">
        <v>512</v>
      </c>
      <c r="Y59" s="301" t="s">
        <v>769</v>
      </c>
      <c r="Z59" s="301" t="s">
        <v>825</v>
      </c>
      <c r="AA59" s="301" t="s">
        <v>1181</v>
      </c>
      <c r="AB59" s="301" t="s">
        <v>859</v>
      </c>
      <c r="AC59" s="301" t="s">
        <v>860</v>
      </c>
      <c r="AD59" s="302" t="s">
        <v>772</v>
      </c>
      <c r="AE59" s="302" t="s">
        <v>773</v>
      </c>
      <c r="AF59" s="302" t="s">
        <v>1182</v>
      </c>
      <c r="AG59" s="311" t="s">
        <v>336</v>
      </c>
      <c r="AH59" s="311" t="s">
        <v>336</v>
      </c>
      <c r="AI59" s="311" t="s">
        <v>336</v>
      </c>
      <c r="AJ59" s="304" t="s">
        <v>336</v>
      </c>
      <c r="AK59" s="304" t="s">
        <v>336</v>
      </c>
      <c r="AL59" s="304" t="s">
        <v>336</v>
      </c>
      <c r="AM59" s="305" t="s">
        <v>336</v>
      </c>
      <c r="AN59" s="305" t="s">
        <v>336</v>
      </c>
      <c r="AO59" s="305" t="s">
        <v>336</v>
      </c>
      <c r="AP59" s="312"/>
      <c r="AQ59" s="312"/>
      <c r="AR59" s="312"/>
      <c r="AS59" s="307"/>
      <c r="AT59" s="307"/>
      <c r="AU59" s="307"/>
      <c r="AV59" s="313" t="s">
        <v>336</v>
      </c>
      <c r="AW59" s="313" t="s">
        <v>336</v>
      </c>
      <c r="AX59" s="313" t="s">
        <v>336</v>
      </c>
      <c r="AY59" s="309" t="s">
        <v>862</v>
      </c>
      <c r="AZ59" s="309" t="s">
        <v>512</v>
      </c>
      <c r="BA59" s="309" t="s">
        <v>1183</v>
      </c>
    </row>
    <row r="60" spans="1:53" ht="409.5" x14ac:dyDescent="0.25">
      <c r="A60" s="294" t="s">
        <v>702</v>
      </c>
      <c r="B60" s="295" t="s">
        <v>809</v>
      </c>
      <c r="C60" s="297" t="s">
        <v>810</v>
      </c>
      <c r="D60" s="297" t="s">
        <v>753</v>
      </c>
      <c r="E60" s="297" t="s">
        <v>811</v>
      </c>
      <c r="F60" s="297" t="s">
        <v>845</v>
      </c>
      <c r="G60" s="297" t="s">
        <v>846</v>
      </c>
      <c r="H60" s="298" t="s">
        <v>847</v>
      </c>
      <c r="I60" s="298" t="s">
        <v>848</v>
      </c>
      <c r="J60" s="298" t="s">
        <v>849</v>
      </c>
      <c r="K60" s="298" t="s">
        <v>850</v>
      </c>
      <c r="L60" s="298" t="s">
        <v>1171</v>
      </c>
      <c r="M60" s="351" t="s">
        <v>1449</v>
      </c>
      <c r="N60" s="351" t="s">
        <v>1450</v>
      </c>
      <c r="O60" s="351" t="s">
        <v>1451</v>
      </c>
      <c r="P60" s="351" t="s">
        <v>1454</v>
      </c>
      <c r="Q60" s="429" t="s">
        <v>1455</v>
      </c>
      <c r="R60" s="299" t="s">
        <v>852</v>
      </c>
      <c r="S60" s="299" t="s">
        <v>1172</v>
      </c>
      <c r="T60" s="299" t="s">
        <v>1173</v>
      </c>
      <c r="U60" s="299" t="s">
        <v>1184</v>
      </c>
      <c r="V60" s="310" t="s">
        <v>427</v>
      </c>
      <c r="W60" s="310" t="s">
        <v>512</v>
      </c>
      <c r="X60" s="310" t="s">
        <v>512</v>
      </c>
      <c r="Y60" s="301" t="s">
        <v>856</v>
      </c>
      <c r="Z60" s="301" t="s">
        <v>1158</v>
      </c>
      <c r="AA60" s="301" t="s">
        <v>1159</v>
      </c>
      <c r="AB60" s="301" t="s">
        <v>859</v>
      </c>
      <c r="AC60" s="301" t="s">
        <v>860</v>
      </c>
      <c r="AD60" s="302" t="s">
        <v>1002</v>
      </c>
      <c r="AE60" s="302" t="s">
        <v>1003</v>
      </c>
      <c r="AF60" s="302" t="s">
        <v>1004</v>
      </c>
      <c r="AG60" s="311" t="s">
        <v>336</v>
      </c>
      <c r="AH60" s="311" t="s">
        <v>336</v>
      </c>
      <c r="AI60" s="311" t="s">
        <v>336</v>
      </c>
      <c r="AJ60" s="304" t="s">
        <v>336</v>
      </c>
      <c r="AK60" s="304" t="s">
        <v>336</v>
      </c>
      <c r="AL60" s="304" t="s">
        <v>336</v>
      </c>
      <c r="AM60" s="305" t="s">
        <v>336</v>
      </c>
      <c r="AN60" s="305" t="s">
        <v>336</v>
      </c>
      <c r="AO60" s="305" t="s">
        <v>336</v>
      </c>
      <c r="AP60" s="312"/>
      <c r="AQ60" s="312"/>
      <c r="AR60" s="312"/>
      <c r="AS60" s="307"/>
      <c r="AT60" s="307"/>
      <c r="AU60" s="307"/>
      <c r="AV60" s="308" t="s">
        <v>682</v>
      </c>
      <c r="AW60" s="308" t="s">
        <v>684</v>
      </c>
      <c r="AX60" s="308" t="s">
        <v>685</v>
      </c>
      <c r="AY60" s="309" t="s">
        <v>1008</v>
      </c>
      <c r="AZ60" s="309" t="s">
        <v>512</v>
      </c>
      <c r="BA60" s="309" t="s">
        <v>1009</v>
      </c>
    </row>
    <row r="61" spans="1:53" ht="330" x14ac:dyDescent="0.25">
      <c r="A61" s="294" t="s">
        <v>702</v>
      </c>
      <c r="B61" s="295" t="s">
        <v>809</v>
      </c>
      <c r="C61" s="297" t="s">
        <v>810</v>
      </c>
      <c r="D61" s="297" t="s">
        <v>753</v>
      </c>
      <c r="E61" s="297" t="s">
        <v>811</v>
      </c>
      <c r="F61" s="297" t="s">
        <v>845</v>
      </c>
      <c r="G61" s="297" t="s">
        <v>846</v>
      </c>
      <c r="H61" s="298" t="s">
        <v>847</v>
      </c>
      <c r="I61" s="298" t="s">
        <v>848</v>
      </c>
      <c r="J61" s="298" t="s">
        <v>849</v>
      </c>
      <c r="K61" s="298" t="s">
        <v>850</v>
      </c>
      <c r="L61" s="298" t="s">
        <v>1171</v>
      </c>
      <c r="M61" s="351" t="s">
        <v>1449</v>
      </c>
      <c r="N61" s="351" t="s">
        <v>1450</v>
      </c>
      <c r="O61" s="351" t="s">
        <v>1451</v>
      </c>
      <c r="P61" s="351" t="s">
        <v>1456</v>
      </c>
      <c r="Q61" s="429" t="s">
        <v>1457</v>
      </c>
      <c r="R61" s="299" t="s">
        <v>852</v>
      </c>
      <c r="S61" s="299" t="s">
        <v>1172</v>
      </c>
      <c r="T61" s="299" t="s">
        <v>1173</v>
      </c>
      <c r="U61" s="299" t="s">
        <v>1184</v>
      </c>
      <c r="V61" s="310" t="s">
        <v>427</v>
      </c>
      <c r="W61" s="310" t="s">
        <v>512</v>
      </c>
      <c r="X61" s="310" t="s">
        <v>512</v>
      </c>
      <c r="Y61" s="301" t="s">
        <v>856</v>
      </c>
      <c r="Z61" s="301" t="s">
        <v>857</v>
      </c>
      <c r="AA61" s="301" t="s">
        <v>1127</v>
      </c>
      <c r="AB61" s="301" t="s">
        <v>859</v>
      </c>
      <c r="AC61" s="301" t="s">
        <v>860</v>
      </c>
      <c r="AD61" s="302" t="s">
        <v>772</v>
      </c>
      <c r="AE61" s="302" t="s">
        <v>773</v>
      </c>
      <c r="AF61" s="302" t="s">
        <v>1182</v>
      </c>
      <c r="AG61" s="311" t="s">
        <v>336</v>
      </c>
      <c r="AH61" s="311" t="s">
        <v>336</v>
      </c>
      <c r="AI61" s="311" t="s">
        <v>336</v>
      </c>
      <c r="AJ61" s="304" t="s">
        <v>336</v>
      </c>
      <c r="AK61" s="304" t="s">
        <v>336</v>
      </c>
      <c r="AL61" s="304" t="s">
        <v>336</v>
      </c>
      <c r="AM61" s="305" t="s">
        <v>336</v>
      </c>
      <c r="AN61" s="305" t="s">
        <v>336</v>
      </c>
      <c r="AO61" s="305" t="s">
        <v>336</v>
      </c>
      <c r="AP61" s="312"/>
      <c r="AQ61" s="312"/>
      <c r="AR61" s="312"/>
      <c r="AS61" s="307"/>
      <c r="AT61" s="307"/>
      <c r="AU61" s="307"/>
      <c r="AV61" s="313" t="s">
        <v>336</v>
      </c>
      <c r="AW61" s="313" t="s">
        <v>336</v>
      </c>
      <c r="AX61" s="313" t="s">
        <v>336</v>
      </c>
      <c r="AY61" s="309" t="s">
        <v>862</v>
      </c>
      <c r="AZ61" s="309" t="s">
        <v>512</v>
      </c>
      <c r="BA61" s="309" t="s">
        <v>1183</v>
      </c>
    </row>
    <row r="62" spans="1:53" ht="330" x14ac:dyDescent="0.25">
      <c r="A62" s="294" t="s">
        <v>702</v>
      </c>
      <c r="B62" s="295" t="s">
        <v>809</v>
      </c>
      <c r="C62" s="297" t="s">
        <v>810</v>
      </c>
      <c r="D62" s="297" t="s">
        <v>753</v>
      </c>
      <c r="E62" s="297" t="s">
        <v>811</v>
      </c>
      <c r="F62" s="297" t="s">
        <v>845</v>
      </c>
      <c r="G62" s="297" t="s">
        <v>846</v>
      </c>
      <c r="H62" s="298" t="s">
        <v>847</v>
      </c>
      <c r="I62" s="298" t="s">
        <v>848</v>
      </c>
      <c r="J62" s="298" t="s">
        <v>849</v>
      </c>
      <c r="K62" s="298" t="s">
        <v>850</v>
      </c>
      <c r="L62" s="298" t="s">
        <v>1171</v>
      </c>
      <c r="M62" s="351" t="s">
        <v>1449</v>
      </c>
      <c r="N62" s="351" t="s">
        <v>1450</v>
      </c>
      <c r="O62" s="351" t="s">
        <v>1451</v>
      </c>
      <c r="P62" s="351" t="s">
        <v>1458</v>
      </c>
      <c r="Q62" s="429" t="s">
        <v>1459</v>
      </c>
      <c r="R62" s="299" t="s">
        <v>784</v>
      </c>
      <c r="S62" s="299" t="s">
        <v>1095</v>
      </c>
      <c r="T62" s="299" t="s">
        <v>1096</v>
      </c>
      <c r="U62" s="299" t="s">
        <v>1185</v>
      </c>
      <c r="V62" s="310" t="s">
        <v>427</v>
      </c>
      <c r="W62" s="310" t="s">
        <v>512</v>
      </c>
      <c r="X62" s="310" t="s">
        <v>512</v>
      </c>
      <c r="Y62" s="314" t="s">
        <v>336</v>
      </c>
      <c r="Z62" s="314" t="s">
        <v>336</v>
      </c>
      <c r="AA62" s="314" t="s">
        <v>336</v>
      </c>
      <c r="AB62" s="301" t="s">
        <v>859</v>
      </c>
      <c r="AC62" s="301" t="s">
        <v>860</v>
      </c>
      <c r="AD62" s="302" t="s">
        <v>772</v>
      </c>
      <c r="AE62" s="302" t="s">
        <v>773</v>
      </c>
      <c r="AF62" s="302" t="s">
        <v>1182</v>
      </c>
      <c r="AG62" s="311" t="s">
        <v>336</v>
      </c>
      <c r="AH62" s="311" t="s">
        <v>336</v>
      </c>
      <c r="AI62" s="311" t="s">
        <v>336</v>
      </c>
      <c r="AJ62" s="304" t="s">
        <v>336</v>
      </c>
      <c r="AK62" s="304" t="s">
        <v>336</v>
      </c>
      <c r="AL62" s="304" t="s">
        <v>336</v>
      </c>
      <c r="AM62" s="305" t="s">
        <v>336</v>
      </c>
      <c r="AN62" s="305" t="s">
        <v>336</v>
      </c>
      <c r="AO62" s="305" t="s">
        <v>336</v>
      </c>
      <c r="AP62" s="312"/>
      <c r="AQ62" s="312"/>
      <c r="AR62" s="312"/>
      <c r="AS62" s="307"/>
      <c r="AT62" s="307"/>
      <c r="AU62" s="307"/>
      <c r="AV62" s="308" t="s">
        <v>682</v>
      </c>
      <c r="AW62" s="308" t="s">
        <v>684</v>
      </c>
      <c r="AX62" s="308" t="s">
        <v>685</v>
      </c>
      <c r="AY62" s="309" t="s">
        <v>862</v>
      </c>
      <c r="AZ62" s="309" t="s">
        <v>512</v>
      </c>
      <c r="BA62" s="309" t="s">
        <v>1183</v>
      </c>
    </row>
    <row r="63" spans="1:53" ht="270" customHeight="1" x14ac:dyDescent="0.25">
      <c r="A63" s="294" t="s">
        <v>702</v>
      </c>
      <c r="B63" s="295" t="s">
        <v>809</v>
      </c>
      <c r="C63" s="297" t="s">
        <v>1186</v>
      </c>
      <c r="D63" s="297" t="s">
        <v>753</v>
      </c>
      <c r="E63" s="297" t="s">
        <v>811</v>
      </c>
      <c r="F63" s="297" t="s">
        <v>845</v>
      </c>
      <c r="G63" s="297" t="s">
        <v>846</v>
      </c>
      <c r="H63" s="298" t="s">
        <v>1187</v>
      </c>
      <c r="I63" s="298" t="s">
        <v>1188</v>
      </c>
      <c r="J63" s="298" t="s">
        <v>1189</v>
      </c>
      <c r="K63" s="298" t="s">
        <v>1190</v>
      </c>
      <c r="L63" s="298" t="s">
        <v>1191</v>
      </c>
      <c r="M63" s="351" t="s">
        <v>1449</v>
      </c>
      <c r="N63" s="351" t="s">
        <v>1450</v>
      </c>
      <c r="O63" s="351" t="s">
        <v>1451</v>
      </c>
      <c r="P63" s="351" t="s">
        <v>1460</v>
      </c>
      <c r="Q63" s="429" t="s">
        <v>1461</v>
      </c>
      <c r="R63" s="299" t="s">
        <v>852</v>
      </c>
      <c r="S63" s="299" t="s">
        <v>1172</v>
      </c>
      <c r="T63" s="299" t="s">
        <v>1173</v>
      </c>
      <c r="U63" s="299" t="s">
        <v>1192</v>
      </c>
      <c r="V63" s="310" t="s">
        <v>427</v>
      </c>
      <c r="W63" s="310" t="s">
        <v>512</v>
      </c>
      <c r="X63" s="310" t="s">
        <v>512</v>
      </c>
      <c r="Y63" s="314" t="s">
        <v>336</v>
      </c>
      <c r="Z63" s="314" t="s">
        <v>336</v>
      </c>
      <c r="AA63" s="314" t="s">
        <v>336</v>
      </c>
      <c r="AB63" s="301" t="s">
        <v>859</v>
      </c>
      <c r="AC63" s="301" t="s">
        <v>860</v>
      </c>
      <c r="AD63" s="302" t="s">
        <v>772</v>
      </c>
      <c r="AE63" s="302" t="s">
        <v>773</v>
      </c>
      <c r="AF63" s="302" t="s">
        <v>1182</v>
      </c>
      <c r="AG63" s="311" t="s">
        <v>336</v>
      </c>
      <c r="AH63" s="311" t="s">
        <v>336</v>
      </c>
      <c r="AI63" s="311" t="s">
        <v>336</v>
      </c>
      <c r="AJ63" s="304" t="s">
        <v>336</v>
      </c>
      <c r="AK63" s="304" t="s">
        <v>336</v>
      </c>
      <c r="AL63" s="304" t="s">
        <v>336</v>
      </c>
      <c r="AM63" s="305" t="s">
        <v>336</v>
      </c>
      <c r="AN63" s="305" t="s">
        <v>336</v>
      </c>
      <c r="AO63" s="305" t="s">
        <v>336</v>
      </c>
      <c r="AP63" s="312"/>
      <c r="AQ63" s="312"/>
      <c r="AR63" s="312"/>
      <c r="AS63" s="315"/>
      <c r="AT63" s="317"/>
      <c r="AU63" s="317"/>
      <c r="AV63" s="313" t="s">
        <v>336</v>
      </c>
      <c r="AW63" s="313" t="s">
        <v>336</v>
      </c>
      <c r="AX63" s="313" t="s">
        <v>336</v>
      </c>
      <c r="AY63" s="309" t="s">
        <v>862</v>
      </c>
      <c r="AZ63" s="309" t="s">
        <v>512</v>
      </c>
      <c r="BA63" s="309" t="s">
        <v>1183</v>
      </c>
    </row>
    <row r="64" spans="1:53" ht="330" x14ac:dyDescent="0.25">
      <c r="A64" s="294" t="s">
        <v>702</v>
      </c>
      <c r="B64" s="295" t="s">
        <v>809</v>
      </c>
      <c r="C64" s="297" t="s">
        <v>810</v>
      </c>
      <c r="D64" s="297" t="s">
        <v>753</v>
      </c>
      <c r="E64" s="297" t="s">
        <v>811</v>
      </c>
      <c r="F64" s="297" t="s">
        <v>1193</v>
      </c>
      <c r="G64" s="297" t="s">
        <v>1194</v>
      </c>
      <c r="H64" s="298" t="s">
        <v>847</v>
      </c>
      <c r="I64" s="298" t="s">
        <v>1195</v>
      </c>
      <c r="J64" s="298" t="s">
        <v>1196</v>
      </c>
      <c r="K64" s="298" t="s">
        <v>850</v>
      </c>
      <c r="L64" s="298" t="s">
        <v>1197</v>
      </c>
      <c r="M64" s="351" t="s">
        <v>1449</v>
      </c>
      <c r="N64" s="351" t="s">
        <v>1450</v>
      </c>
      <c r="O64" s="351" t="s">
        <v>1451</v>
      </c>
      <c r="P64" s="351" t="s">
        <v>1462</v>
      </c>
      <c r="Q64" s="429" t="s">
        <v>1463</v>
      </c>
      <c r="R64" s="299" t="s">
        <v>336</v>
      </c>
      <c r="S64" s="299" t="s">
        <v>336</v>
      </c>
      <c r="T64" s="299" t="s">
        <v>336</v>
      </c>
      <c r="U64" s="299" t="s">
        <v>336</v>
      </c>
      <c r="V64" s="310" t="s">
        <v>427</v>
      </c>
      <c r="W64" s="310" t="s">
        <v>512</v>
      </c>
      <c r="X64" s="310" t="s">
        <v>512</v>
      </c>
      <c r="Y64" s="301" t="s">
        <v>856</v>
      </c>
      <c r="Z64" s="301" t="s">
        <v>1198</v>
      </c>
      <c r="AA64" s="301" t="s">
        <v>1199</v>
      </c>
      <c r="AB64" s="301" t="s">
        <v>1114</v>
      </c>
      <c r="AC64" s="301" t="s">
        <v>1200</v>
      </c>
      <c r="AD64" s="302" t="s">
        <v>772</v>
      </c>
      <c r="AE64" s="302" t="s">
        <v>1150</v>
      </c>
      <c r="AF64" s="302" t="s">
        <v>1151</v>
      </c>
      <c r="AG64" s="303" t="s">
        <v>775</v>
      </c>
      <c r="AH64" s="303" t="s">
        <v>1201</v>
      </c>
      <c r="AI64" s="303" t="s">
        <v>1202</v>
      </c>
      <c r="AJ64" s="304" t="s">
        <v>336</v>
      </c>
      <c r="AK64" s="304" t="s">
        <v>336</v>
      </c>
      <c r="AL64" s="304" t="s">
        <v>336</v>
      </c>
      <c r="AM64" s="305" t="s">
        <v>336</v>
      </c>
      <c r="AN64" s="305" t="s">
        <v>336</v>
      </c>
      <c r="AO64" s="305" t="s">
        <v>336</v>
      </c>
      <c r="AP64" s="312"/>
      <c r="AQ64" s="312"/>
      <c r="AR64" s="312"/>
      <c r="AS64" s="307"/>
      <c r="AT64" s="307"/>
      <c r="AU64" s="307"/>
      <c r="AV64" s="313" t="s">
        <v>336</v>
      </c>
      <c r="AW64" s="313" t="s">
        <v>336</v>
      </c>
      <c r="AX64" s="313" t="s">
        <v>336</v>
      </c>
      <c r="AY64" s="309" t="s">
        <v>1120</v>
      </c>
      <c r="AZ64" s="309" t="s">
        <v>512</v>
      </c>
      <c r="BA64" s="309" t="s">
        <v>1121</v>
      </c>
    </row>
    <row r="65" spans="1:53" ht="409.5" x14ac:dyDescent="0.25">
      <c r="A65" s="294" t="s">
        <v>702</v>
      </c>
      <c r="B65" s="295" t="s">
        <v>809</v>
      </c>
      <c r="C65" s="297" t="s">
        <v>810</v>
      </c>
      <c r="D65" s="297" t="s">
        <v>753</v>
      </c>
      <c r="E65" s="297" t="s">
        <v>811</v>
      </c>
      <c r="F65" s="297" t="s">
        <v>1193</v>
      </c>
      <c r="G65" s="297" t="s">
        <v>1194</v>
      </c>
      <c r="H65" s="298" t="s">
        <v>847</v>
      </c>
      <c r="I65" s="298" t="s">
        <v>1195</v>
      </c>
      <c r="J65" s="298" t="s">
        <v>1196</v>
      </c>
      <c r="K65" s="298" t="s">
        <v>850</v>
      </c>
      <c r="L65" s="298" t="s">
        <v>1197</v>
      </c>
      <c r="M65" s="351" t="s">
        <v>1449</v>
      </c>
      <c r="N65" s="351" t="s">
        <v>1450</v>
      </c>
      <c r="O65" s="351" t="s">
        <v>1451</v>
      </c>
      <c r="P65" s="351" t="s">
        <v>1464</v>
      </c>
      <c r="Q65" s="429" t="s">
        <v>1465</v>
      </c>
      <c r="R65" s="299" t="s">
        <v>336</v>
      </c>
      <c r="S65" s="299" t="s">
        <v>336</v>
      </c>
      <c r="T65" s="299" t="s">
        <v>336</v>
      </c>
      <c r="U65" s="299" t="s">
        <v>336</v>
      </c>
      <c r="V65" s="310" t="s">
        <v>427</v>
      </c>
      <c r="W65" s="310" t="s">
        <v>512</v>
      </c>
      <c r="X65" s="310" t="s">
        <v>512</v>
      </c>
      <c r="Y65" s="301" t="s">
        <v>856</v>
      </c>
      <c r="Z65" s="301" t="s">
        <v>1203</v>
      </c>
      <c r="AA65" s="301" t="s">
        <v>1204</v>
      </c>
      <c r="AB65" s="301" t="s">
        <v>1114</v>
      </c>
      <c r="AC65" s="301" t="s">
        <v>1200</v>
      </c>
      <c r="AD65" s="302" t="s">
        <v>772</v>
      </c>
      <c r="AE65" s="319" t="s">
        <v>1205</v>
      </c>
      <c r="AF65" s="302" t="s">
        <v>1206</v>
      </c>
      <c r="AG65" s="303" t="s">
        <v>775</v>
      </c>
      <c r="AH65" s="303" t="s">
        <v>1201</v>
      </c>
      <c r="AI65" s="303" t="s">
        <v>1202</v>
      </c>
      <c r="AJ65" s="304" t="s">
        <v>336</v>
      </c>
      <c r="AK65" s="304" t="s">
        <v>336</v>
      </c>
      <c r="AL65" s="304" t="s">
        <v>336</v>
      </c>
      <c r="AM65" s="305" t="s">
        <v>336</v>
      </c>
      <c r="AN65" s="305" t="s">
        <v>336</v>
      </c>
      <c r="AO65" s="305" t="s">
        <v>336</v>
      </c>
      <c r="AP65" s="312"/>
      <c r="AQ65" s="312"/>
      <c r="AR65" s="312"/>
      <c r="AS65" s="307"/>
      <c r="AT65" s="307"/>
      <c r="AU65" s="307"/>
      <c r="AV65" s="313" t="s">
        <v>336</v>
      </c>
      <c r="AW65" s="313" t="s">
        <v>336</v>
      </c>
      <c r="AX65" s="313" t="s">
        <v>336</v>
      </c>
      <c r="AY65" s="309" t="s">
        <v>862</v>
      </c>
      <c r="AZ65" s="309" t="s">
        <v>512</v>
      </c>
      <c r="BA65" s="309" t="s">
        <v>863</v>
      </c>
    </row>
    <row r="66" spans="1:53" ht="330" x14ac:dyDescent="0.25">
      <c r="A66" s="294" t="s">
        <v>702</v>
      </c>
      <c r="B66" s="295" t="s">
        <v>809</v>
      </c>
      <c r="C66" s="297" t="s">
        <v>810</v>
      </c>
      <c r="D66" s="297" t="s">
        <v>753</v>
      </c>
      <c r="E66" s="297" t="s">
        <v>811</v>
      </c>
      <c r="F66" s="297" t="s">
        <v>1193</v>
      </c>
      <c r="G66" s="297" t="s">
        <v>1194</v>
      </c>
      <c r="H66" s="298" t="s">
        <v>847</v>
      </c>
      <c r="I66" s="298" t="s">
        <v>1195</v>
      </c>
      <c r="J66" s="298" t="s">
        <v>1196</v>
      </c>
      <c r="K66" s="298" t="s">
        <v>850</v>
      </c>
      <c r="L66" s="298" t="s">
        <v>1197</v>
      </c>
      <c r="M66" s="351" t="s">
        <v>1449</v>
      </c>
      <c r="N66" s="351" t="s">
        <v>1450</v>
      </c>
      <c r="O66" s="351" t="s">
        <v>1451</v>
      </c>
      <c r="P66" s="351" t="s">
        <v>1466</v>
      </c>
      <c r="Q66" s="429" t="s">
        <v>1467</v>
      </c>
      <c r="R66" s="299" t="s">
        <v>762</v>
      </c>
      <c r="S66" s="299" t="s">
        <v>763</v>
      </c>
      <c r="T66" s="299" t="s">
        <v>1102</v>
      </c>
      <c r="U66" s="299" t="s">
        <v>1207</v>
      </c>
      <c r="V66" s="310" t="s">
        <v>427</v>
      </c>
      <c r="W66" s="310" t="s">
        <v>512</v>
      </c>
      <c r="X66" s="310" t="s">
        <v>512</v>
      </c>
      <c r="Y66" s="301" t="s">
        <v>856</v>
      </c>
      <c r="Z66" s="301" t="s">
        <v>1208</v>
      </c>
      <c r="AA66" s="301" t="s">
        <v>1209</v>
      </c>
      <c r="AB66" s="301" t="s">
        <v>1114</v>
      </c>
      <c r="AC66" s="301" t="s">
        <v>1210</v>
      </c>
      <c r="AD66" s="302" t="s">
        <v>772</v>
      </c>
      <c r="AE66" s="302" t="s">
        <v>1150</v>
      </c>
      <c r="AF66" s="302" t="s">
        <v>1151</v>
      </c>
      <c r="AG66" s="303" t="s">
        <v>775</v>
      </c>
      <c r="AH66" s="303" t="s">
        <v>1201</v>
      </c>
      <c r="AI66" s="303" t="s">
        <v>1202</v>
      </c>
      <c r="AJ66" s="304" t="s">
        <v>336</v>
      </c>
      <c r="AK66" s="304" t="s">
        <v>336</v>
      </c>
      <c r="AL66" s="304" t="s">
        <v>336</v>
      </c>
      <c r="AM66" s="305" t="s">
        <v>336</v>
      </c>
      <c r="AN66" s="305" t="s">
        <v>336</v>
      </c>
      <c r="AO66" s="305" t="s">
        <v>336</v>
      </c>
      <c r="AP66" s="312"/>
      <c r="AQ66" s="312"/>
      <c r="AR66" s="312"/>
      <c r="AS66" s="307"/>
      <c r="AT66" s="307"/>
      <c r="AU66" s="307"/>
      <c r="AV66" s="313" t="s">
        <v>336</v>
      </c>
      <c r="AW66" s="313" t="s">
        <v>336</v>
      </c>
      <c r="AX66" s="313" t="s">
        <v>336</v>
      </c>
      <c r="AY66" s="309" t="s">
        <v>1120</v>
      </c>
      <c r="AZ66" s="309" t="s">
        <v>512</v>
      </c>
      <c r="BA66" s="309" t="s">
        <v>1121</v>
      </c>
    </row>
    <row r="67" spans="1:53" ht="300" x14ac:dyDescent="0.25">
      <c r="A67" s="294" t="s">
        <v>702</v>
      </c>
      <c r="B67" s="295" t="s">
        <v>809</v>
      </c>
      <c r="C67" s="296" t="s">
        <v>1211</v>
      </c>
      <c r="D67" s="296" t="s">
        <v>753</v>
      </c>
      <c r="E67" s="296" t="s">
        <v>811</v>
      </c>
      <c r="F67" s="296" t="s">
        <v>1212</v>
      </c>
      <c r="G67" s="296" t="s">
        <v>1213</v>
      </c>
      <c r="H67" s="298" t="s">
        <v>1214</v>
      </c>
      <c r="I67" s="298" t="s">
        <v>1107</v>
      </c>
      <c r="J67" s="298" t="s">
        <v>1108</v>
      </c>
      <c r="K67" s="298" t="s">
        <v>1215</v>
      </c>
      <c r="L67" s="298" t="s">
        <v>1216</v>
      </c>
      <c r="M67" s="351" t="s">
        <v>1449</v>
      </c>
      <c r="N67" s="351" t="s">
        <v>1450</v>
      </c>
      <c r="O67" s="351" t="s">
        <v>1451</v>
      </c>
      <c r="P67" s="351" t="s">
        <v>1468</v>
      </c>
      <c r="Q67" s="429" t="s">
        <v>1469</v>
      </c>
      <c r="R67" s="299" t="s">
        <v>762</v>
      </c>
      <c r="S67" s="299" t="s">
        <v>763</v>
      </c>
      <c r="T67" s="299" t="s">
        <v>1102</v>
      </c>
      <c r="U67" s="299" t="s">
        <v>1207</v>
      </c>
      <c r="V67" s="310" t="s">
        <v>427</v>
      </c>
      <c r="W67" s="310" t="s">
        <v>512</v>
      </c>
      <c r="X67" s="310" t="s">
        <v>512</v>
      </c>
      <c r="Y67" s="301" t="s">
        <v>856</v>
      </c>
      <c r="Z67" s="301" t="s">
        <v>1217</v>
      </c>
      <c r="AA67" s="301" t="s">
        <v>1218</v>
      </c>
      <c r="AB67" s="314" t="s">
        <v>336</v>
      </c>
      <c r="AC67" s="314" t="s">
        <v>336</v>
      </c>
      <c r="AD67" s="316" t="s">
        <v>336</v>
      </c>
      <c r="AE67" s="316" t="s">
        <v>336</v>
      </c>
      <c r="AF67" s="316" t="s">
        <v>336</v>
      </c>
      <c r="AG67" s="303" t="s">
        <v>775</v>
      </c>
      <c r="AH67" s="303" t="s">
        <v>776</v>
      </c>
      <c r="AI67" s="303" t="s">
        <v>777</v>
      </c>
      <c r="AJ67" s="304" t="s">
        <v>336</v>
      </c>
      <c r="AK67" s="304" t="s">
        <v>336</v>
      </c>
      <c r="AL67" s="304" t="s">
        <v>336</v>
      </c>
      <c r="AM67" s="305" t="s">
        <v>336</v>
      </c>
      <c r="AN67" s="305" t="s">
        <v>336</v>
      </c>
      <c r="AO67" s="305" t="s">
        <v>336</v>
      </c>
      <c r="AP67" s="312"/>
      <c r="AQ67" s="312"/>
      <c r="AR67" s="312"/>
      <c r="AS67" s="307"/>
      <c r="AT67" s="307"/>
      <c r="AU67" s="307"/>
      <c r="AV67" s="313" t="s">
        <v>336</v>
      </c>
      <c r="AW67" s="313" t="s">
        <v>336</v>
      </c>
      <c r="AX67" s="313" t="s">
        <v>336</v>
      </c>
      <c r="AY67" s="309" t="s">
        <v>512</v>
      </c>
      <c r="AZ67" s="309" t="s">
        <v>512</v>
      </c>
      <c r="BA67" s="309" t="s">
        <v>512</v>
      </c>
    </row>
    <row r="68" spans="1:53" ht="345" x14ac:dyDescent="0.25">
      <c r="A68" s="294" t="s">
        <v>702</v>
      </c>
      <c r="B68" s="295" t="s">
        <v>809</v>
      </c>
      <c r="C68" s="297" t="s">
        <v>810</v>
      </c>
      <c r="D68" s="297" t="s">
        <v>753</v>
      </c>
      <c r="E68" s="297" t="s">
        <v>811</v>
      </c>
      <c r="F68" s="297" t="s">
        <v>864</v>
      </c>
      <c r="G68" s="297" t="s">
        <v>865</v>
      </c>
      <c r="H68" s="298" t="s">
        <v>847</v>
      </c>
      <c r="I68" s="298" t="s">
        <v>925</v>
      </c>
      <c r="J68" s="298" t="s">
        <v>926</v>
      </c>
      <c r="K68" s="298" t="s">
        <v>336</v>
      </c>
      <c r="L68" s="298" t="s">
        <v>927</v>
      </c>
      <c r="M68" s="351" t="s">
        <v>1449</v>
      </c>
      <c r="N68" s="351" t="s">
        <v>1450</v>
      </c>
      <c r="O68" s="351" t="s">
        <v>1451</v>
      </c>
      <c r="P68" s="351" t="s">
        <v>1470</v>
      </c>
      <c r="Q68" s="429" t="s">
        <v>1471</v>
      </c>
      <c r="R68" s="299" t="s">
        <v>784</v>
      </c>
      <c r="S68" s="299" t="s">
        <v>928</v>
      </c>
      <c r="T68" s="299" t="s">
        <v>929</v>
      </c>
      <c r="U68" s="299" t="s">
        <v>930</v>
      </c>
      <c r="V68" s="332" t="s">
        <v>874</v>
      </c>
      <c r="W68" s="332" t="s">
        <v>875</v>
      </c>
      <c r="X68" s="332" t="s">
        <v>876</v>
      </c>
      <c r="Y68" s="301" t="s">
        <v>769</v>
      </c>
      <c r="Z68" s="301" t="s">
        <v>825</v>
      </c>
      <c r="AA68" s="301" t="s">
        <v>923</v>
      </c>
      <c r="AB68" s="301" t="s">
        <v>877</v>
      </c>
      <c r="AC68" s="301" t="s">
        <v>924</v>
      </c>
      <c r="AD68" s="302" t="s">
        <v>891</v>
      </c>
      <c r="AE68" s="302" t="s">
        <v>892</v>
      </c>
      <c r="AF68" s="319" t="s">
        <v>893</v>
      </c>
      <c r="AG68" s="320" t="s">
        <v>894</v>
      </c>
      <c r="AH68" s="320" t="s">
        <v>895</v>
      </c>
      <c r="AI68" s="320" t="s">
        <v>896</v>
      </c>
      <c r="AJ68" s="304" t="s">
        <v>881</v>
      </c>
      <c r="AK68" s="304" t="s">
        <v>882</v>
      </c>
      <c r="AL68" s="304" t="s">
        <v>883</v>
      </c>
      <c r="AM68" s="305" t="s">
        <v>1219</v>
      </c>
      <c r="AN68" s="305" t="s">
        <v>1220</v>
      </c>
      <c r="AO68" s="305" t="s">
        <v>1221</v>
      </c>
      <c r="AP68" s="306"/>
      <c r="AQ68" s="306"/>
      <c r="AR68" s="306"/>
      <c r="AS68" s="307"/>
      <c r="AT68" s="307"/>
      <c r="AU68" s="307"/>
      <c r="AV68" s="308" t="s">
        <v>676</v>
      </c>
      <c r="AW68" s="308" t="s">
        <v>887</v>
      </c>
      <c r="AX68" s="308" t="s">
        <v>888</v>
      </c>
      <c r="AY68" s="309" t="s">
        <v>862</v>
      </c>
      <c r="AZ68" s="309" t="s">
        <v>512</v>
      </c>
      <c r="BA68" s="309" t="s">
        <v>863</v>
      </c>
    </row>
    <row r="69" spans="1:53" ht="345" x14ac:dyDescent="0.25">
      <c r="A69" s="294" t="s">
        <v>702</v>
      </c>
      <c r="B69" s="295" t="s">
        <v>809</v>
      </c>
      <c r="C69" s="297" t="s">
        <v>810</v>
      </c>
      <c r="D69" s="297" t="s">
        <v>753</v>
      </c>
      <c r="E69" s="297" t="s">
        <v>811</v>
      </c>
      <c r="F69" s="297" t="s">
        <v>864</v>
      </c>
      <c r="G69" s="297" t="s">
        <v>901</v>
      </c>
      <c r="H69" s="298" t="s">
        <v>902</v>
      </c>
      <c r="I69" s="298" t="s">
        <v>903</v>
      </c>
      <c r="J69" s="298" t="s">
        <v>904</v>
      </c>
      <c r="K69" s="298" t="s">
        <v>905</v>
      </c>
      <c r="L69" s="298" t="s">
        <v>906</v>
      </c>
      <c r="M69" s="351" t="s">
        <v>1449</v>
      </c>
      <c r="N69" s="351" t="s">
        <v>1450</v>
      </c>
      <c r="O69" s="351" t="s">
        <v>1451</v>
      </c>
      <c r="P69" s="351" t="s">
        <v>1472</v>
      </c>
      <c r="Q69" s="429" t="s">
        <v>1473</v>
      </c>
      <c r="R69" s="299" t="s">
        <v>762</v>
      </c>
      <c r="S69" s="299" t="s">
        <v>819</v>
      </c>
      <c r="T69" s="299" t="s">
        <v>907</v>
      </c>
      <c r="U69" s="299" t="s">
        <v>908</v>
      </c>
      <c r="V69" s="332" t="s">
        <v>874</v>
      </c>
      <c r="W69" s="332" t="s">
        <v>875</v>
      </c>
      <c r="X69" s="332" t="s">
        <v>890</v>
      </c>
      <c r="Y69" s="301" t="s">
        <v>769</v>
      </c>
      <c r="Z69" s="301" t="s">
        <v>770</v>
      </c>
      <c r="AA69" s="301" t="s">
        <v>771</v>
      </c>
      <c r="AB69" s="301" t="s">
        <v>877</v>
      </c>
      <c r="AC69" s="301" t="s">
        <v>878</v>
      </c>
      <c r="AD69" s="302" t="s">
        <v>891</v>
      </c>
      <c r="AE69" s="302" t="s">
        <v>892</v>
      </c>
      <c r="AF69" s="316" t="s">
        <v>910</v>
      </c>
      <c r="AG69" s="320" t="s">
        <v>894</v>
      </c>
      <c r="AH69" s="320" t="s">
        <v>895</v>
      </c>
      <c r="AI69" s="320" t="s">
        <v>896</v>
      </c>
      <c r="AJ69" s="304" t="s">
        <v>881</v>
      </c>
      <c r="AK69" s="304" t="s">
        <v>882</v>
      </c>
      <c r="AL69" s="304" t="s">
        <v>883</v>
      </c>
      <c r="AM69" s="305" t="s">
        <v>884</v>
      </c>
      <c r="AN69" s="305" t="s">
        <v>885</v>
      </c>
      <c r="AO69" s="305" t="s">
        <v>1222</v>
      </c>
      <c r="AP69" s="306"/>
      <c r="AQ69" s="306"/>
      <c r="AR69" s="306"/>
      <c r="AS69" s="307"/>
      <c r="AT69" s="307"/>
      <c r="AU69" s="307"/>
      <c r="AV69" s="308" t="s">
        <v>679</v>
      </c>
      <c r="AW69" s="308" t="s">
        <v>899</v>
      </c>
      <c r="AX69" s="308" t="s">
        <v>900</v>
      </c>
      <c r="AY69" s="309" t="s">
        <v>862</v>
      </c>
      <c r="AZ69" s="309" t="s">
        <v>512</v>
      </c>
      <c r="BA69" s="309" t="s">
        <v>863</v>
      </c>
    </row>
    <row r="70" spans="1:53" ht="345" x14ac:dyDescent="0.25">
      <c r="A70" s="294" t="s">
        <v>702</v>
      </c>
      <c r="B70" s="295" t="s">
        <v>809</v>
      </c>
      <c r="C70" s="297" t="s">
        <v>810</v>
      </c>
      <c r="D70" s="297" t="s">
        <v>753</v>
      </c>
      <c r="E70" s="297" t="s">
        <v>811</v>
      </c>
      <c r="F70" s="297" t="s">
        <v>864</v>
      </c>
      <c r="G70" s="297" t="s">
        <v>901</v>
      </c>
      <c r="H70" s="298" t="s">
        <v>902</v>
      </c>
      <c r="I70" s="298" t="s">
        <v>903</v>
      </c>
      <c r="J70" s="298" t="s">
        <v>904</v>
      </c>
      <c r="K70" s="298" t="s">
        <v>905</v>
      </c>
      <c r="L70" s="298" t="s">
        <v>906</v>
      </c>
      <c r="M70" s="351" t="s">
        <v>1449</v>
      </c>
      <c r="N70" s="351" t="s">
        <v>1450</v>
      </c>
      <c r="O70" s="351" t="s">
        <v>1451</v>
      </c>
      <c r="P70" s="351" t="s">
        <v>1474</v>
      </c>
      <c r="Q70" s="429" t="s">
        <v>1475</v>
      </c>
      <c r="R70" s="299" t="s">
        <v>762</v>
      </c>
      <c r="S70" s="299" t="s">
        <v>819</v>
      </c>
      <c r="T70" s="299" t="s">
        <v>907</v>
      </c>
      <c r="U70" s="299" t="s">
        <v>908</v>
      </c>
      <c r="V70" s="332" t="s">
        <v>874</v>
      </c>
      <c r="W70" s="332" t="s">
        <v>875</v>
      </c>
      <c r="X70" s="332" t="s">
        <v>909</v>
      </c>
      <c r="Y70" s="301" t="s">
        <v>769</v>
      </c>
      <c r="Z70" s="301" t="s">
        <v>770</v>
      </c>
      <c r="AA70" s="301" t="s">
        <v>771</v>
      </c>
      <c r="AB70" s="301" t="s">
        <v>877</v>
      </c>
      <c r="AC70" s="301" t="s">
        <v>878</v>
      </c>
      <c r="AD70" s="302" t="s">
        <v>891</v>
      </c>
      <c r="AE70" s="302" t="s">
        <v>892</v>
      </c>
      <c r="AF70" s="318" t="s">
        <v>934</v>
      </c>
      <c r="AG70" s="320" t="s">
        <v>894</v>
      </c>
      <c r="AH70" s="320" t="s">
        <v>895</v>
      </c>
      <c r="AI70" s="320" t="s">
        <v>896</v>
      </c>
      <c r="AJ70" s="304" t="s">
        <v>881</v>
      </c>
      <c r="AK70" s="304" t="s">
        <v>882</v>
      </c>
      <c r="AL70" s="304" t="s">
        <v>883</v>
      </c>
      <c r="AM70" s="305" t="s">
        <v>897</v>
      </c>
      <c r="AN70" s="305" t="s">
        <v>885</v>
      </c>
      <c r="AO70" s="305" t="s">
        <v>898</v>
      </c>
      <c r="AP70" s="306"/>
      <c r="AQ70" s="306"/>
      <c r="AR70" s="306"/>
      <c r="AS70" s="307"/>
      <c r="AT70" s="307"/>
      <c r="AU70" s="307"/>
      <c r="AV70" s="313" t="s">
        <v>336</v>
      </c>
      <c r="AW70" s="313" t="s">
        <v>336</v>
      </c>
      <c r="AX70" s="313" t="s">
        <v>336</v>
      </c>
      <c r="AY70" s="309" t="s">
        <v>862</v>
      </c>
      <c r="AZ70" s="309" t="s">
        <v>512</v>
      </c>
      <c r="BA70" s="309" t="s">
        <v>863</v>
      </c>
    </row>
    <row r="71" spans="1:53" ht="345" x14ac:dyDescent="0.25">
      <c r="A71" s="294" t="s">
        <v>702</v>
      </c>
      <c r="B71" s="295" t="s">
        <v>809</v>
      </c>
      <c r="C71" s="297" t="s">
        <v>810</v>
      </c>
      <c r="D71" s="297" t="s">
        <v>753</v>
      </c>
      <c r="E71" s="297" t="s">
        <v>811</v>
      </c>
      <c r="F71" s="297" t="s">
        <v>864</v>
      </c>
      <c r="G71" s="297" t="s">
        <v>865</v>
      </c>
      <c r="H71" s="298" t="s">
        <v>916</v>
      </c>
      <c r="I71" s="298" t="s">
        <v>917</v>
      </c>
      <c r="J71" s="298" t="s">
        <v>918</v>
      </c>
      <c r="K71" s="298" t="s">
        <v>919</v>
      </c>
      <c r="L71" s="298" t="s">
        <v>920</v>
      </c>
      <c r="M71" s="351" t="s">
        <v>1449</v>
      </c>
      <c r="N71" s="351" t="s">
        <v>1450</v>
      </c>
      <c r="O71" s="351" t="s">
        <v>1451</v>
      </c>
      <c r="P71" s="351" t="s">
        <v>1476</v>
      </c>
      <c r="Q71" s="429" t="s">
        <v>1477</v>
      </c>
      <c r="R71" s="299" t="s">
        <v>762</v>
      </c>
      <c r="S71" s="299" t="s">
        <v>763</v>
      </c>
      <c r="T71" s="299" t="s">
        <v>921</v>
      </c>
      <c r="U71" s="299" t="s">
        <v>922</v>
      </c>
      <c r="V71" s="310" t="s">
        <v>427</v>
      </c>
      <c r="W71" s="310" t="s">
        <v>512</v>
      </c>
      <c r="X71" s="310" t="s">
        <v>512</v>
      </c>
      <c r="Y71" s="301" t="s">
        <v>769</v>
      </c>
      <c r="Z71" s="301" t="s">
        <v>825</v>
      </c>
      <c r="AA71" s="301" t="s">
        <v>923</v>
      </c>
      <c r="AB71" s="301" t="s">
        <v>877</v>
      </c>
      <c r="AC71" s="301" t="s">
        <v>924</v>
      </c>
      <c r="AD71" s="302" t="s">
        <v>891</v>
      </c>
      <c r="AE71" s="302" t="s">
        <v>892</v>
      </c>
      <c r="AF71" s="319" t="s">
        <v>893</v>
      </c>
      <c r="AG71" s="320" t="s">
        <v>894</v>
      </c>
      <c r="AH71" s="320" t="s">
        <v>895</v>
      </c>
      <c r="AI71" s="320" t="s">
        <v>896</v>
      </c>
      <c r="AJ71" s="304" t="s">
        <v>881</v>
      </c>
      <c r="AK71" s="304" t="s">
        <v>882</v>
      </c>
      <c r="AL71" s="304" t="s">
        <v>883</v>
      </c>
      <c r="AM71" s="305" t="s">
        <v>1219</v>
      </c>
      <c r="AN71" s="305" t="s">
        <v>1220</v>
      </c>
      <c r="AO71" s="305" t="s">
        <v>1221</v>
      </c>
      <c r="AP71" s="306"/>
      <c r="AQ71" s="306"/>
      <c r="AR71" s="306"/>
      <c r="AS71" s="307"/>
      <c r="AT71" s="307"/>
      <c r="AU71" s="307"/>
      <c r="AV71" s="313" t="s">
        <v>336</v>
      </c>
      <c r="AW71" s="313" t="s">
        <v>336</v>
      </c>
      <c r="AX71" s="313" t="s">
        <v>336</v>
      </c>
      <c r="AY71" s="309" t="s">
        <v>862</v>
      </c>
      <c r="AZ71" s="309" t="s">
        <v>512</v>
      </c>
      <c r="BA71" s="309" t="s">
        <v>863</v>
      </c>
    </row>
    <row r="72" spans="1:53" ht="345" x14ac:dyDescent="0.25">
      <c r="A72" s="294" t="s">
        <v>702</v>
      </c>
      <c r="B72" s="295" t="s">
        <v>809</v>
      </c>
      <c r="C72" s="297" t="s">
        <v>810</v>
      </c>
      <c r="D72" s="297" t="s">
        <v>753</v>
      </c>
      <c r="E72" s="297" t="s">
        <v>811</v>
      </c>
      <c r="F72" s="297" t="s">
        <v>864</v>
      </c>
      <c r="G72" s="297" t="s">
        <v>865</v>
      </c>
      <c r="H72" s="298" t="s">
        <v>916</v>
      </c>
      <c r="I72" s="298" t="s">
        <v>917</v>
      </c>
      <c r="J72" s="298" t="s">
        <v>918</v>
      </c>
      <c r="K72" s="298" t="s">
        <v>919</v>
      </c>
      <c r="L72" s="298" t="s">
        <v>920</v>
      </c>
      <c r="M72" s="351" t="s">
        <v>1449</v>
      </c>
      <c r="N72" s="351" t="s">
        <v>1450</v>
      </c>
      <c r="O72" s="351" t="s">
        <v>1451</v>
      </c>
      <c r="P72" s="351" t="s">
        <v>1478</v>
      </c>
      <c r="Q72" s="429" t="s">
        <v>1479</v>
      </c>
      <c r="R72" s="299" t="s">
        <v>762</v>
      </c>
      <c r="S72" s="299" t="s">
        <v>763</v>
      </c>
      <c r="T72" s="299" t="s">
        <v>921</v>
      </c>
      <c r="U72" s="299" t="s">
        <v>922</v>
      </c>
      <c r="V72" s="310" t="s">
        <v>427</v>
      </c>
      <c r="W72" s="310" t="s">
        <v>512</v>
      </c>
      <c r="X72" s="310" t="s">
        <v>512</v>
      </c>
      <c r="Y72" s="301" t="s">
        <v>769</v>
      </c>
      <c r="Z72" s="301" t="s">
        <v>825</v>
      </c>
      <c r="AA72" s="301" t="s">
        <v>923</v>
      </c>
      <c r="AB72" s="301" t="s">
        <v>877</v>
      </c>
      <c r="AC72" s="301" t="s">
        <v>1223</v>
      </c>
      <c r="AD72" s="302" t="s">
        <v>891</v>
      </c>
      <c r="AE72" s="302" t="s">
        <v>892</v>
      </c>
      <c r="AF72" s="316" t="s">
        <v>910</v>
      </c>
      <c r="AG72" s="320" t="s">
        <v>894</v>
      </c>
      <c r="AH72" s="320" t="s">
        <v>895</v>
      </c>
      <c r="AI72" s="320" t="s">
        <v>896</v>
      </c>
      <c r="AJ72" s="304" t="s">
        <v>881</v>
      </c>
      <c r="AK72" s="304" t="s">
        <v>882</v>
      </c>
      <c r="AL72" s="304" t="s">
        <v>883</v>
      </c>
      <c r="AM72" s="305" t="s">
        <v>897</v>
      </c>
      <c r="AN72" s="305" t="s">
        <v>885</v>
      </c>
      <c r="AO72" s="305" t="s">
        <v>898</v>
      </c>
      <c r="AP72" s="306"/>
      <c r="AQ72" s="306"/>
      <c r="AR72" s="306"/>
      <c r="AS72" s="315"/>
      <c r="AT72" s="317"/>
      <c r="AU72" s="317"/>
      <c r="AV72" s="313" t="s">
        <v>336</v>
      </c>
      <c r="AW72" s="313" t="s">
        <v>336</v>
      </c>
      <c r="AX72" s="313" t="s">
        <v>336</v>
      </c>
      <c r="AY72" s="309" t="s">
        <v>862</v>
      </c>
      <c r="AZ72" s="309" t="s">
        <v>512</v>
      </c>
      <c r="BA72" s="309" t="s">
        <v>863</v>
      </c>
    </row>
    <row r="73" spans="1:53" ht="345" x14ac:dyDescent="0.25">
      <c r="A73" s="294" t="s">
        <v>702</v>
      </c>
      <c r="B73" s="295" t="s">
        <v>809</v>
      </c>
      <c r="C73" s="297" t="s">
        <v>810</v>
      </c>
      <c r="D73" s="297" t="s">
        <v>753</v>
      </c>
      <c r="E73" s="297" t="s">
        <v>811</v>
      </c>
      <c r="F73" s="297" t="s">
        <v>864</v>
      </c>
      <c r="G73" s="297" t="s">
        <v>865</v>
      </c>
      <c r="H73" s="298" t="s">
        <v>916</v>
      </c>
      <c r="I73" s="298" t="s">
        <v>917</v>
      </c>
      <c r="J73" s="298" t="s">
        <v>918</v>
      </c>
      <c r="K73" s="298" t="s">
        <v>919</v>
      </c>
      <c r="L73" s="298" t="s">
        <v>920</v>
      </c>
      <c r="M73" s="351" t="s">
        <v>1449</v>
      </c>
      <c r="N73" s="351" t="s">
        <v>1450</v>
      </c>
      <c r="O73" s="351" t="s">
        <v>1480</v>
      </c>
      <c r="P73" s="351" t="s">
        <v>1481</v>
      </c>
      <c r="Q73" s="429" t="s">
        <v>1482</v>
      </c>
      <c r="R73" s="299" t="s">
        <v>762</v>
      </c>
      <c r="S73" s="299" t="s">
        <v>763</v>
      </c>
      <c r="T73" s="299" t="s">
        <v>921</v>
      </c>
      <c r="U73" s="299" t="s">
        <v>922</v>
      </c>
      <c r="V73" s="310" t="s">
        <v>427</v>
      </c>
      <c r="W73" s="310" t="s">
        <v>512</v>
      </c>
      <c r="X73" s="310" t="s">
        <v>512</v>
      </c>
      <c r="Y73" s="301" t="s">
        <v>769</v>
      </c>
      <c r="Z73" s="301" t="s">
        <v>825</v>
      </c>
      <c r="AA73" s="301" t="s">
        <v>923</v>
      </c>
      <c r="AB73" s="301" t="s">
        <v>877</v>
      </c>
      <c r="AC73" s="301" t="s">
        <v>1223</v>
      </c>
      <c r="AD73" s="302" t="s">
        <v>913</v>
      </c>
      <c r="AE73" s="302" t="s">
        <v>914</v>
      </c>
      <c r="AF73" s="318" t="s">
        <v>915</v>
      </c>
      <c r="AG73" s="320" t="s">
        <v>894</v>
      </c>
      <c r="AH73" s="320" t="s">
        <v>895</v>
      </c>
      <c r="AI73" s="320" t="s">
        <v>896</v>
      </c>
      <c r="AJ73" s="304" t="s">
        <v>881</v>
      </c>
      <c r="AK73" s="304" t="s">
        <v>882</v>
      </c>
      <c r="AL73" s="304" t="s">
        <v>883</v>
      </c>
      <c r="AM73" s="305" t="s">
        <v>884</v>
      </c>
      <c r="AN73" s="305" t="s">
        <v>885</v>
      </c>
      <c r="AO73" s="305" t="s">
        <v>1222</v>
      </c>
      <c r="AP73" s="306"/>
      <c r="AQ73" s="306"/>
      <c r="AR73" s="306"/>
      <c r="AS73" s="315"/>
      <c r="AT73" s="317"/>
      <c r="AU73" s="317"/>
      <c r="AV73" s="313" t="s">
        <v>336</v>
      </c>
      <c r="AW73" s="313" t="s">
        <v>336</v>
      </c>
      <c r="AX73" s="313" t="s">
        <v>336</v>
      </c>
      <c r="AY73" s="309" t="s">
        <v>862</v>
      </c>
      <c r="AZ73" s="309" t="s">
        <v>512</v>
      </c>
      <c r="BA73" s="309" t="s">
        <v>863</v>
      </c>
    </row>
    <row r="74" spans="1:53" ht="345" x14ac:dyDescent="0.25">
      <c r="A74" s="294" t="s">
        <v>702</v>
      </c>
      <c r="B74" s="295" t="s">
        <v>809</v>
      </c>
      <c r="C74" s="297" t="s">
        <v>810</v>
      </c>
      <c r="D74" s="297" t="s">
        <v>753</v>
      </c>
      <c r="E74" s="297" t="s">
        <v>811</v>
      </c>
      <c r="F74" s="297" t="s">
        <v>864</v>
      </c>
      <c r="G74" s="297" t="s">
        <v>865</v>
      </c>
      <c r="H74" s="298" t="s">
        <v>916</v>
      </c>
      <c r="I74" s="298" t="s">
        <v>917</v>
      </c>
      <c r="J74" s="298" t="s">
        <v>918</v>
      </c>
      <c r="K74" s="298" t="s">
        <v>919</v>
      </c>
      <c r="L74" s="298" t="s">
        <v>920</v>
      </c>
      <c r="M74" s="351" t="s">
        <v>1483</v>
      </c>
      <c r="N74" s="351" t="s">
        <v>1484</v>
      </c>
      <c r="O74" s="351" t="s">
        <v>1485</v>
      </c>
      <c r="P74" s="351" t="s">
        <v>1486</v>
      </c>
      <c r="Q74" s="429" t="s">
        <v>1487</v>
      </c>
      <c r="R74" s="299" t="s">
        <v>762</v>
      </c>
      <c r="S74" s="299" t="s">
        <v>763</v>
      </c>
      <c r="T74" s="299" t="s">
        <v>921</v>
      </c>
      <c r="U74" s="299" t="s">
        <v>922</v>
      </c>
      <c r="V74" s="310" t="s">
        <v>427</v>
      </c>
      <c r="W74" s="310" t="s">
        <v>512</v>
      </c>
      <c r="X74" s="310" t="s">
        <v>512</v>
      </c>
      <c r="Y74" s="301" t="s">
        <v>769</v>
      </c>
      <c r="Z74" s="301" t="s">
        <v>825</v>
      </c>
      <c r="AA74" s="301" t="s">
        <v>923</v>
      </c>
      <c r="AB74" s="301" t="s">
        <v>877</v>
      </c>
      <c r="AC74" s="301" t="s">
        <v>1223</v>
      </c>
      <c r="AD74" s="302" t="s">
        <v>891</v>
      </c>
      <c r="AE74" s="302" t="s">
        <v>892</v>
      </c>
      <c r="AF74" s="319" t="s">
        <v>893</v>
      </c>
      <c r="AG74" s="320" t="s">
        <v>894</v>
      </c>
      <c r="AH74" s="320" t="s">
        <v>895</v>
      </c>
      <c r="AI74" s="320" t="s">
        <v>896</v>
      </c>
      <c r="AJ74" s="304" t="s">
        <v>881</v>
      </c>
      <c r="AK74" s="304" t="s">
        <v>882</v>
      </c>
      <c r="AL74" s="304" t="s">
        <v>883</v>
      </c>
      <c r="AM74" s="305" t="s">
        <v>1219</v>
      </c>
      <c r="AN74" s="305" t="s">
        <v>1220</v>
      </c>
      <c r="AO74" s="305" t="s">
        <v>1221</v>
      </c>
      <c r="AP74" s="306"/>
      <c r="AQ74" s="306"/>
      <c r="AR74" s="306"/>
      <c r="AS74" s="307"/>
      <c r="AT74" s="307"/>
      <c r="AU74" s="307"/>
      <c r="AV74" s="308" t="s">
        <v>676</v>
      </c>
      <c r="AW74" s="308" t="s">
        <v>887</v>
      </c>
      <c r="AX74" s="308" t="s">
        <v>888</v>
      </c>
      <c r="AY74" s="309" t="s">
        <v>862</v>
      </c>
      <c r="AZ74" s="309" t="s">
        <v>512</v>
      </c>
      <c r="BA74" s="309" t="s">
        <v>863</v>
      </c>
    </row>
    <row r="75" spans="1:53" ht="345" x14ac:dyDescent="0.25">
      <c r="A75" s="294" t="s">
        <v>702</v>
      </c>
      <c r="B75" s="295" t="s">
        <v>809</v>
      </c>
      <c r="C75" s="297" t="s">
        <v>810</v>
      </c>
      <c r="D75" s="297" t="s">
        <v>753</v>
      </c>
      <c r="E75" s="297" t="s">
        <v>811</v>
      </c>
      <c r="F75" s="297" t="s">
        <v>864</v>
      </c>
      <c r="G75" s="297" t="s">
        <v>865</v>
      </c>
      <c r="H75" s="298" t="s">
        <v>847</v>
      </c>
      <c r="I75" s="298" t="s">
        <v>925</v>
      </c>
      <c r="J75" s="298" t="s">
        <v>926</v>
      </c>
      <c r="K75" s="298" t="s">
        <v>336</v>
      </c>
      <c r="L75" s="298" t="s">
        <v>927</v>
      </c>
      <c r="M75" s="351" t="s">
        <v>1483</v>
      </c>
      <c r="N75" s="351" t="s">
        <v>1484</v>
      </c>
      <c r="O75" s="351" t="s">
        <v>1485</v>
      </c>
      <c r="P75" s="351" t="s">
        <v>1488</v>
      </c>
      <c r="Q75" s="429" t="s">
        <v>1489</v>
      </c>
      <c r="R75" s="299" t="s">
        <v>784</v>
      </c>
      <c r="S75" s="299" t="s">
        <v>928</v>
      </c>
      <c r="T75" s="299" t="s">
        <v>929</v>
      </c>
      <c r="U75" s="299" t="s">
        <v>930</v>
      </c>
      <c r="V75" s="310" t="s">
        <v>427</v>
      </c>
      <c r="W75" s="310" t="s">
        <v>512</v>
      </c>
      <c r="X75" s="310" t="s">
        <v>512</v>
      </c>
      <c r="Y75" s="321" t="s">
        <v>931</v>
      </c>
      <c r="Z75" s="321" t="s">
        <v>932</v>
      </c>
      <c r="AA75" s="321" t="s">
        <v>1224</v>
      </c>
      <c r="AB75" s="301" t="s">
        <v>877</v>
      </c>
      <c r="AC75" s="301" t="s">
        <v>912</v>
      </c>
      <c r="AD75" s="302" t="s">
        <v>891</v>
      </c>
      <c r="AE75" s="302" t="s">
        <v>892</v>
      </c>
      <c r="AF75" s="316" t="s">
        <v>910</v>
      </c>
      <c r="AG75" s="320" t="s">
        <v>894</v>
      </c>
      <c r="AH75" s="320" t="s">
        <v>895</v>
      </c>
      <c r="AI75" s="320" t="s">
        <v>896</v>
      </c>
      <c r="AJ75" s="304" t="s">
        <v>881</v>
      </c>
      <c r="AK75" s="304" t="s">
        <v>882</v>
      </c>
      <c r="AL75" s="304" t="s">
        <v>883</v>
      </c>
      <c r="AM75" s="305" t="s">
        <v>884</v>
      </c>
      <c r="AN75" s="305" t="s">
        <v>885</v>
      </c>
      <c r="AO75" s="305" t="s">
        <v>1222</v>
      </c>
      <c r="AP75" s="306"/>
      <c r="AQ75" s="306"/>
      <c r="AR75" s="306"/>
      <c r="AS75" s="307"/>
      <c r="AT75" s="307"/>
      <c r="AU75" s="307"/>
      <c r="AV75" s="308" t="s">
        <v>679</v>
      </c>
      <c r="AW75" s="308" t="s">
        <v>899</v>
      </c>
      <c r="AX75" s="308" t="s">
        <v>900</v>
      </c>
      <c r="AY75" s="309" t="s">
        <v>862</v>
      </c>
      <c r="AZ75" s="309" t="s">
        <v>512</v>
      </c>
      <c r="BA75" s="309" t="s">
        <v>863</v>
      </c>
    </row>
    <row r="76" spans="1:53" ht="345" x14ac:dyDescent="0.25">
      <c r="A76" s="294" t="s">
        <v>702</v>
      </c>
      <c r="B76" s="295" t="s">
        <v>935</v>
      </c>
      <c r="C76" s="296" t="s">
        <v>936</v>
      </c>
      <c r="D76" s="296" t="s">
        <v>753</v>
      </c>
      <c r="E76" s="296" t="s">
        <v>754</v>
      </c>
      <c r="F76" s="296" t="s">
        <v>937</v>
      </c>
      <c r="G76" s="296" t="s">
        <v>938</v>
      </c>
      <c r="H76" s="298" t="s">
        <v>939</v>
      </c>
      <c r="I76" s="298" t="s">
        <v>940</v>
      </c>
      <c r="J76" s="298" t="s">
        <v>941</v>
      </c>
      <c r="K76" s="298" t="s">
        <v>336</v>
      </c>
      <c r="L76" s="298" t="s">
        <v>942</v>
      </c>
      <c r="M76" s="351" t="s">
        <v>1483</v>
      </c>
      <c r="N76" s="351" t="s">
        <v>1484</v>
      </c>
      <c r="O76" s="351" t="s">
        <v>1485</v>
      </c>
      <c r="P76" s="351" t="s">
        <v>1490</v>
      </c>
      <c r="Q76" s="429" t="s">
        <v>1491</v>
      </c>
      <c r="R76" s="299" t="s">
        <v>852</v>
      </c>
      <c r="S76" s="299" t="s">
        <v>853</v>
      </c>
      <c r="T76" s="299" t="s">
        <v>943</v>
      </c>
      <c r="U76" s="299" t="s">
        <v>944</v>
      </c>
      <c r="V76" s="310" t="s">
        <v>427</v>
      </c>
      <c r="W76" s="310" t="s">
        <v>512</v>
      </c>
      <c r="X76" s="310" t="s">
        <v>512</v>
      </c>
      <c r="Y76" s="301" t="s">
        <v>769</v>
      </c>
      <c r="Z76" s="301" t="s">
        <v>948</v>
      </c>
      <c r="AA76" s="301" t="s">
        <v>1225</v>
      </c>
      <c r="AB76" s="326" t="s">
        <v>1000</v>
      </c>
      <c r="AC76" s="326" t="s">
        <v>1001</v>
      </c>
      <c r="AD76" s="316" t="s">
        <v>336</v>
      </c>
      <c r="AE76" s="316" t="s">
        <v>336</v>
      </c>
      <c r="AF76" s="316" t="s">
        <v>336</v>
      </c>
      <c r="AG76" s="311" t="s">
        <v>336</v>
      </c>
      <c r="AH76" s="311" t="s">
        <v>336</v>
      </c>
      <c r="AI76" s="311" t="s">
        <v>336</v>
      </c>
      <c r="AJ76" s="304" t="s">
        <v>336</v>
      </c>
      <c r="AK76" s="304" t="s">
        <v>336</v>
      </c>
      <c r="AL76" s="304" t="s">
        <v>336</v>
      </c>
      <c r="AM76" s="305" t="s">
        <v>336</v>
      </c>
      <c r="AN76" s="305" t="s">
        <v>336</v>
      </c>
      <c r="AO76" s="305" t="s">
        <v>336</v>
      </c>
      <c r="AP76" s="306"/>
      <c r="AQ76" s="306"/>
      <c r="AR76" s="306"/>
      <c r="AS76" s="307"/>
      <c r="AT76" s="307"/>
      <c r="AU76" s="307"/>
      <c r="AV76" s="313" t="s">
        <v>336</v>
      </c>
      <c r="AW76" s="313" t="s">
        <v>336</v>
      </c>
      <c r="AX76" s="313" t="s">
        <v>336</v>
      </c>
      <c r="AY76" s="309" t="s">
        <v>512</v>
      </c>
      <c r="AZ76" s="309" t="s">
        <v>512</v>
      </c>
      <c r="BA76" s="309" t="s">
        <v>512</v>
      </c>
    </row>
    <row r="77" spans="1:53" ht="240" x14ac:dyDescent="0.25">
      <c r="A77" s="294" t="s">
        <v>702</v>
      </c>
      <c r="B77" s="295" t="s">
        <v>751</v>
      </c>
      <c r="C77" s="296" t="s">
        <v>752</v>
      </c>
      <c r="D77" s="297" t="s">
        <v>753</v>
      </c>
      <c r="E77" s="297" t="s">
        <v>754</v>
      </c>
      <c r="F77" s="297" t="s">
        <v>755</v>
      </c>
      <c r="G77" s="297" t="s">
        <v>756</v>
      </c>
      <c r="H77" s="298" t="s">
        <v>757</v>
      </c>
      <c r="I77" s="298" t="s">
        <v>781</v>
      </c>
      <c r="J77" s="298" t="s">
        <v>782</v>
      </c>
      <c r="K77" s="298" t="s">
        <v>760</v>
      </c>
      <c r="L77" s="298" t="s">
        <v>783</v>
      </c>
      <c r="M77" s="351" t="s">
        <v>1483</v>
      </c>
      <c r="N77" s="351" t="s">
        <v>1484</v>
      </c>
      <c r="O77" s="351" t="s">
        <v>1485</v>
      </c>
      <c r="P77" s="351" t="s">
        <v>1492</v>
      </c>
      <c r="Q77" s="429" t="s">
        <v>1493</v>
      </c>
      <c r="R77" s="299" t="s">
        <v>784</v>
      </c>
      <c r="S77" s="299" t="s">
        <v>785</v>
      </c>
      <c r="T77" s="299" t="s">
        <v>786</v>
      </c>
      <c r="U77" s="299" t="s">
        <v>787</v>
      </c>
      <c r="V77" s="310" t="s">
        <v>427</v>
      </c>
      <c r="W77" s="310" t="s">
        <v>512</v>
      </c>
      <c r="X77" s="310" t="s">
        <v>512</v>
      </c>
      <c r="Y77" s="301" t="s">
        <v>769</v>
      </c>
      <c r="Z77" s="301" t="s">
        <v>770</v>
      </c>
      <c r="AA77" s="301" t="s">
        <v>771</v>
      </c>
      <c r="AB77" s="301" t="s">
        <v>336</v>
      </c>
      <c r="AC77" s="301" t="s">
        <v>336</v>
      </c>
      <c r="AD77" s="316" t="s">
        <v>336</v>
      </c>
      <c r="AE77" s="316" t="s">
        <v>336</v>
      </c>
      <c r="AF77" s="316" t="s">
        <v>336</v>
      </c>
      <c r="AG77" s="303" t="s">
        <v>775</v>
      </c>
      <c r="AH77" s="303" t="s">
        <v>776</v>
      </c>
      <c r="AI77" s="303" t="s">
        <v>777</v>
      </c>
      <c r="AJ77" s="304" t="s">
        <v>336</v>
      </c>
      <c r="AK77" s="304" t="s">
        <v>336</v>
      </c>
      <c r="AL77" s="304" t="s">
        <v>336</v>
      </c>
      <c r="AM77" s="305" t="s">
        <v>336</v>
      </c>
      <c r="AN77" s="305" t="s">
        <v>336</v>
      </c>
      <c r="AO77" s="305" t="s">
        <v>336</v>
      </c>
      <c r="AP77" s="306"/>
      <c r="AQ77" s="306"/>
      <c r="AR77" s="306"/>
      <c r="AS77" s="307"/>
      <c r="AT77" s="307"/>
      <c r="AU77" s="307"/>
      <c r="AV77" s="313" t="s">
        <v>336</v>
      </c>
      <c r="AW77" s="313" t="s">
        <v>336</v>
      </c>
      <c r="AX77" s="313" t="s">
        <v>336</v>
      </c>
      <c r="AY77" s="309" t="s">
        <v>512</v>
      </c>
      <c r="AZ77" s="309" t="s">
        <v>512</v>
      </c>
      <c r="BA77" s="309" t="s">
        <v>512</v>
      </c>
    </row>
    <row r="78" spans="1:53" ht="345" x14ac:dyDescent="0.25">
      <c r="A78" s="294" t="s">
        <v>702</v>
      </c>
      <c r="B78" s="295" t="s">
        <v>935</v>
      </c>
      <c r="C78" s="296" t="s">
        <v>964</v>
      </c>
      <c r="D78" s="297" t="s">
        <v>753</v>
      </c>
      <c r="E78" s="297" t="s">
        <v>754</v>
      </c>
      <c r="F78" s="297" t="s">
        <v>965</v>
      </c>
      <c r="G78" s="322" t="s">
        <v>1226</v>
      </c>
      <c r="H78" s="298" t="s">
        <v>993</v>
      </c>
      <c r="I78" s="298" t="s">
        <v>1227</v>
      </c>
      <c r="J78" s="298" t="s">
        <v>1228</v>
      </c>
      <c r="K78" s="298" t="s">
        <v>336</v>
      </c>
      <c r="L78" s="298" t="s">
        <v>1229</v>
      </c>
      <c r="M78" s="351" t="s">
        <v>1483</v>
      </c>
      <c r="N78" s="351" t="s">
        <v>1484</v>
      </c>
      <c r="O78" s="351" t="s">
        <v>1485</v>
      </c>
      <c r="P78" s="351" t="s">
        <v>1494</v>
      </c>
      <c r="Q78" s="429" t="s">
        <v>1495</v>
      </c>
      <c r="R78" s="299" t="s">
        <v>762</v>
      </c>
      <c r="S78" s="299" t="s">
        <v>969</v>
      </c>
      <c r="T78" s="299" t="s">
        <v>970</v>
      </c>
      <c r="U78" s="299" t="s">
        <v>1230</v>
      </c>
      <c r="V78" s="332" t="s">
        <v>972</v>
      </c>
      <c r="W78" s="332" t="s">
        <v>973</v>
      </c>
      <c r="X78" s="332" t="s">
        <v>974</v>
      </c>
      <c r="Y78" s="301" t="s">
        <v>975</v>
      </c>
      <c r="Z78" s="301" t="s">
        <v>976</v>
      </c>
      <c r="AA78" s="301" t="s">
        <v>1231</v>
      </c>
      <c r="AB78" s="301" t="s">
        <v>962</v>
      </c>
      <c r="AC78" s="301" t="s">
        <v>963</v>
      </c>
      <c r="AD78" s="316" t="s">
        <v>336</v>
      </c>
      <c r="AE78" s="316" t="s">
        <v>336</v>
      </c>
      <c r="AF78" s="316" t="s">
        <v>336</v>
      </c>
      <c r="AG78" s="311" t="s">
        <v>336</v>
      </c>
      <c r="AH78" s="311" t="s">
        <v>336</v>
      </c>
      <c r="AI78" s="311" t="s">
        <v>336</v>
      </c>
      <c r="AJ78" s="304" t="s">
        <v>336</v>
      </c>
      <c r="AK78" s="304" t="s">
        <v>336</v>
      </c>
      <c r="AL78" s="304" t="s">
        <v>336</v>
      </c>
      <c r="AM78" s="305" t="s">
        <v>336</v>
      </c>
      <c r="AN78" s="305" t="s">
        <v>336</v>
      </c>
      <c r="AO78" s="305" t="s">
        <v>336</v>
      </c>
      <c r="AP78" s="306"/>
      <c r="AQ78" s="306"/>
      <c r="AR78" s="306"/>
      <c r="AS78" s="307"/>
      <c r="AT78" s="307"/>
      <c r="AU78" s="307"/>
      <c r="AV78" s="308" t="s">
        <v>695</v>
      </c>
      <c r="AW78" s="308" t="s">
        <v>696</v>
      </c>
      <c r="AX78" s="308" t="s">
        <v>1232</v>
      </c>
      <c r="AY78" s="309" t="s">
        <v>512</v>
      </c>
      <c r="AZ78" s="309" t="s">
        <v>512</v>
      </c>
      <c r="BA78" s="309" t="s">
        <v>512</v>
      </c>
    </row>
    <row r="79" spans="1:53" ht="375" x14ac:dyDescent="0.25">
      <c r="A79" s="294" t="s">
        <v>702</v>
      </c>
      <c r="B79" s="295" t="s">
        <v>935</v>
      </c>
      <c r="C79" s="296" t="s">
        <v>964</v>
      </c>
      <c r="D79" s="297" t="s">
        <v>753</v>
      </c>
      <c r="E79" s="297" t="s">
        <v>754</v>
      </c>
      <c r="F79" s="297" t="s">
        <v>965</v>
      </c>
      <c r="G79" s="322" t="s">
        <v>966</v>
      </c>
      <c r="H79" s="298" t="s">
        <v>795</v>
      </c>
      <c r="I79" s="298" t="s">
        <v>796</v>
      </c>
      <c r="J79" s="298" t="s">
        <v>797</v>
      </c>
      <c r="K79" s="298" t="s">
        <v>967</v>
      </c>
      <c r="L79" s="298" t="s">
        <v>968</v>
      </c>
      <c r="M79" s="351" t="s">
        <v>1483</v>
      </c>
      <c r="N79" s="351" t="s">
        <v>1484</v>
      </c>
      <c r="O79" s="351" t="s">
        <v>1485</v>
      </c>
      <c r="P79" s="351" t="s">
        <v>1496</v>
      </c>
      <c r="Q79" s="429" t="s">
        <v>1497</v>
      </c>
      <c r="R79" s="299" t="s">
        <v>762</v>
      </c>
      <c r="S79" s="299" t="s">
        <v>969</v>
      </c>
      <c r="T79" s="299" t="s">
        <v>970</v>
      </c>
      <c r="U79" s="299" t="s">
        <v>971</v>
      </c>
      <c r="V79" s="332" t="s">
        <v>972</v>
      </c>
      <c r="W79" s="332" t="s">
        <v>973</v>
      </c>
      <c r="X79" s="332" t="s">
        <v>981</v>
      </c>
      <c r="Y79" s="301" t="s">
        <v>975</v>
      </c>
      <c r="Z79" s="301" t="s">
        <v>1233</v>
      </c>
      <c r="AA79" s="301" t="s">
        <v>1234</v>
      </c>
      <c r="AB79" s="301" t="s">
        <v>962</v>
      </c>
      <c r="AC79" s="301" t="s">
        <v>963</v>
      </c>
      <c r="AD79" s="316" t="s">
        <v>336</v>
      </c>
      <c r="AE79" s="316" t="s">
        <v>336</v>
      </c>
      <c r="AF79" s="316" t="s">
        <v>336</v>
      </c>
      <c r="AG79" s="311" t="s">
        <v>336</v>
      </c>
      <c r="AH79" s="311" t="s">
        <v>336</v>
      </c>
      <c r="AI79" s="311" t="s">
        <v>336</v>
      </c>
      <c r="AJ79" s="304" t="s">
        <v>336</v>
      </c>
      <c r="AK79" s="304" t="s">
        <v>336</v>
      </c>
      <c r="AL79" s="304" t="s">
        <v>336</v>
      </c>
      <c r="AM79" s="305" t="s">
        <v>336</v>
      </c>
      <c r="AN79" s="305" t="s">
        <v>336</v>
      </c>
      <c r="AO79" s="305" t="s">
        <v>336</v>
      </c>
      <c r="AP79" s="306"/>
      <c r="AQ79" s="306"/>
      <c r="AR79" s="306"/>
      <c r="AS79" s="307"/>
      <c r="AT79" s="307"/>
      <c r="AU79" s="307"/>
      <c r="AV79" s="308" t="s">
        <v>695</v>
      </c>
      <c r="AW79" s="308" t="s">
        <v>696</v>
      </c>
      <c r="AX79" s="308" t="s">
        <v>1232</v>
      </c>
      <c r="AY79" s="309" t="s">
        <v>512</v>
      </c>
      <c r="AZ79" s="309" t="s">
        <v>512</v>
      </c>
      <c r="BA79" s="309" t="s">
        <v>512</v>
      </c>
    </row>
    <row r="80" spans="1:53" ht="345" x14ac:dyDescent="0.25">
      <c r="A80" s="294" t="s">
        <v>702</v>
      </c>
      <c r="B80" s="295" t="s">
        <v>935</v>
      </c>
      <c r="C80" s="296" t="s">
        <v>964</v>
      </c>
      <c r="D80" s="297" t="s">
        <v>753</v>
      </c>
      <c r="E80" s="297" t="s">
        <v>754</v>
      </c>
      <c r="F80" s="297" t="s">
        <v>965</v>
      </c>
      <c r="G80" s="322" t="s">
        <v>966</v>
      </c>
      <c r="H80" s="298" t="s">
        <v>795</v>
      </c>
      <c r="I80" s="298" t="s">
        <v>796</v>
      </c>
      <c r="J80" s="298" t="s">
        <v>797</v>
      </c>
      <c r="K80" s="298" t="s">
        <v>967</v>
      </c>
      <c r="L80" s="298" t="s">
        <v>968</v>
      </c>
      <c r="M80" s="351" t="s">
        <v>1483</v>
      </c>
      <c r="N80" s="351" t="s">
        <v>1484</v>
      </c>
      <c r="O80" s="351" t="s">
        <v>1498</v>
      </c>
      <c r="P80" s="351" t="s">
        <v>1499</v>
      </c>
      <c r="Q80" s="429" t="s">
        <v>1500</v>
      </c>
      <c r="R80" s="299" t="s">
        <v>762</v>
      </c>
      <c r="S80" s="299" t="s">
        <v>969</v>
      </c>
      <c r="T80" s="299" t="s">
        <v>970</v>
      </c>
      <c r="U80" s="299" t="s">
        <v>971</v>
      </c>
      <c r="V80" s="332" t="s">
        <v>972</v>
      </c>
      <c r="W80" s="332" t="s">
        <v>973</v>
      </c>
      <c r="X80" s="332" t="s">
        <v>989</v>
      </c>
      <c r="Y80" s="301" t="s">
        <v>975</v>
      </c>
      <c r="Z80" s="301" t="s">
        <v>1235</v>
      </c>
      <c r="AA80" s="301" t="s">
        <v>1236</v>
      </c>
      <c r="AB80" s="301" t="s">
        <v>962</v>
      </c>
      <c r="AC80" s="301" t="s">
        <v>963</v>
      </c>
      <c r="AD80" s="316" t="s">
        <v>336</v>
      </c>
      <c r="AE80" s="316" t="s">
        <v>336</v>
      </c>
      <c r="AF80" s="316" t="s">
        <v>336</v>
      </c>
      <c r="AG80" s="311" t="s">
        <v>336</v>
      </c>
      <c r="AH80" s="311" t="s">
        <v>336</v>
      </c>
      <c r="AI80" s="311" t="s">
        <v>336</v>
      </c>
      <c r="AJ80" s="304" t="s">
        <v>336</v>
      </c>
      <c r="AK80" s="304" t="s">
        <v>336</v>
      </c>
      <c r="AL80" s="304" t="s">
        <v>336</v>
      </c>
      <c r="AM80" s="305" t="s">
        <v>336</v>
      </c>
      <c r="AN80" s="305" t="s">
        <v>336</v>
      </c>
      <c r="AO80" s="305" t="s">
        <v>336</v>
      </c>
      <c r="AP80" s="306"/>
      <c r="AQ80" s="306"/>
      <c r="AR80" s="306"/>
      <c r="AS80" s="323"/>
      <c r="AT80" s="323"/>
      <c r="AU80" s="323"/>
      <c r="AV80" s="308" t="s">
        <v>695</v>
      </c>
      <c r="AW80" s="308" t="s">
        <v>696</v>
      </c>
      <c r="AX80" s="308" t="s">
        <v>1232</v>
      </c>
      <c r="AY80" s="309" t="s">
        <v>512</v>
      </c>
      <c r="AZ80" s="309" t="s">
        <v>512</v>
      </c>
      <c r="BA80" s="309" t="s">
        <v>512</v>
      </c>
    </row>
    <row r="81" spans="1:53" ht="345" x14ac:dyDescent="0.25">
      <c r="A81" s="294" t="s">
        <v>702</v>
      </c>
      <c r="B81" s="295" t="s">
        <v>935</v>
      </c>
      <c r="C81" s="296" t="s">
        <v>964</v>
      </c>
      <c r="D81" s="297" t="s">
        <v>753</v>
      </c>
      <c r="E81" s="297" t="s">
        <v>754</v>
      </c>
      <c r="F81" s="297" t="s">
        <v>965</v>
      </c>
      <c r="G81" s="322" t="s">
        <v>966</v>
      </c>
      <c r="H81" s="298" t="s">
        <v>795</v>
      </c>
      <c r="I81" s="298" t="s">
        <v>796</v>
      </c>
      <c r="J81" s="298" t="s">
        <v>797</v>
      </c>
      <c r="K81" s="298" t="s">
        <v>967</v>
      </c>
      <c r="L81" s="298" t="s">
        <v>968</v>
      </c>
      <c r="M81" s="351" t="s">
        <v>1404</v>
      </c>
      <c r="N81" s="351" t="s">
        <v>1405</v>
      </c>
      <c r="O81" s="351" t="s">
        <v>1406</v>
      </c>
      <c r="P81" s="351" t="s">
        <v>1407</v>
      </c>
      <c r="Q81" s="429" t="s">
        <v>1408</v>
      </c>
      <c r="R81" s="299" t="s">
        <v>762</v>
      </c>
      <c r="S81" s="299" t="s">
        <v>969</v>
      </c>
      <c r="T81" s="299" t="s">
        <v>970</v>
      </c>
      <c r="U81" s="299" t="s">
        <v>971</v>
      </c>
      <c r="V81" s="332" t="s">
        <v>972</v>
      </c>
      <c r="W81" s="332" t="s">
        <v>973</v>
      </c>
      <c r="X81" s="332" t="s">
        <v>990</v>
      </c>
      <c r="Y81" s="301" t="s">
        <v>975</v>
      </c>
      <c r="Z81" s="301" t="s">
        <v>1235</v>
      </c>
      <c r="AA81" s="301" t="s">
        <v>1237</v>
      </c>
      <c r="AB81" s="301" t="s">
        <v>962</v>
      </c>
      <c r="AC81" s="301" t="s">
        <v>963</v>
      </c>
      <c r="AD81" s="316" t="s">
        <v>336</v>
      </c>
      <c r="AE81" s="316" t="s">
        <v>336</v>
      </c>
      <c r="AF81" s="316" t="s">
        <v>336</v>
      </c>
      <c r="AG81" s="311" t="s">
        <v>336</v>
      </c>
      <c r="AH81" s="311" t="s">
        <v>336</v>
      </c>
      <c r="AI81" s="311" t="s">
        <v>336</v>
      </c>
      <c r="AJ81" s="304" t="s">
        <v>336</v>
      </c>
      <c r="AK81" s="304" t="s">
        <v>336</v>
      </c>
      <c r="AL81" s="304" t="s">
        <v>336</v>
      </c>
      <c r="AM81" s="305" t="s">
        <v>336</v>
      </c>
      <c r="AN81" s="305" t="s">
        <v>336</v>
      </c>
      <c r="AO81" s="305" t="s">
        <v>336</v>
      </c>
      <c r="AP81" s="306"/>
      <c r="AQ81" s="306"/>
      <c r="AR81" s="306"/>
      <c r="AS81" s="323"/>
      <c r="AT81" s="323"/>
      <c r="AU81" s="307"/>
      <c r="AV81" s="308" t="s">
        <v>695</v>
      </c>
      <c r="AW81" s="308" t="s">
        <v>696</v>
      </c>
      <c r="AX81" s="308" t="s">
        <v>1232</v>
      </c>
      <c r="AY81" s="309" t="s">
        <v>512</v>
      </c>
      <c r="AZ81" s="309" t="s">
        <v>512</v>
      </c>
      <c r="BA81" s="309" t="s">
        <v>512</v>
      </c>
    </row>
    <row r="82" spans="1:53" ht="345" x14ac:dyDescent="0.25">
      <c r="A82" s="294" t="s">
        <v>702</v>
      </c>
      <c r="B82" s="295" t="s">
        <v>935</v>
      </c>
      <c r="C82" s="296" t="s">
        <v>964</v>
      </c>
      <c r="D82" s="297" t="s">
        <v>753</v>
      </c>
      <c r="E82" s="297" t="s">
        <v>754</v>
      </c>
      <c r="F82" s="297" t="s">
        <v>965</v>
      </c>
      <c r="G82" s="322" t="s">
        <v>966</v>
      </c>
      <c r="H82" s="298" t="s">
        <v>795</v>
      </c>
      <c r="I82" s="298" t="s">
        <v>796</v>
      </c>
      <c r="J82" s="298" t="s">
        <v>797</v>
      </c>
      <c r="K82" s="298" t="s">
        <v>967</v>
      </c>
      <c r="L82" s="298" t="s">
        <v>968</v>
      </c>
      <c r="M82" s="351" t="s">
        <v>1404</v>
      </c>
      <c r="N82" s="351" t="s">
        <v>1405</v>
      </c>
      <c r="O82" s="351" t="s">
        <v>1406</v>
      </c>
      <c r="P82" s="351" t="s">
        <v>1409</v>
      </c>
      <c r="Q82" s="429" t="s">
        <v>1410</v>
      </c>
      <c r="R82" s="299" t="s">
        <v>762</v>
      </c>
      <c r="S82" s="299" t="s">
        <v>969</v>
      </c>
      <c r="T82" s="299" t="s">
        <v>970</v>
      </c>
      <c r="U82" s="299" t="s">
        <v>971</v>
      </c>
      <c r="V82" s="332" t="s">
        <v>997</v>
      </c>
      <c r="W82" s="310" t="s">
        <v>998</v>
      </c>
      <c r="X82" s="332" t="s">
        <v>999</v>
      </c>
      <c r="Y82" s="301" t="s">
        <v>975</v>
      </c>
      <c r="Z82" s="301" t="s">
        <v>1238</v>
      </c>
      <c r="AA82" s="301" t="s">
        <v>1239</v>
      </c>
      <c r="AB82" s="333" t="s">
        <v>962</v>
      </c>
      <c r="AC82" s="334" t="s">
        <v>1240</v>
      </c>
      <c r="AD82" s="316" t="s">
        <v>336</v>
      </c>
      <c r="AE82" s="316" t="s">
        <v>336</v>
      </c>
      <c r="AF82" s="316" t="s">
        <v>336</v>
      </c>
      <c r="AG82" s="311" t="s">
        <v>336</v>
      </c>
      <c r="AH82" s="311" t="s">
        <v>336</v>
      </c>
      <c r="AI82" s="311" t="s">
        <v>336</v>
      </c>
      <c r="AJ82" s="304" t="s">
        <v>336</v>
      </c>
      <c r="AK82" s="304" t="s">
        <v>336</v>
      </c>
      <c r="AL82" s="304" t="s">
        <v>336</v>
      </c>
      <c r="AM82" s="305" t="s">
        <v>336</v>
      </c>
      <c r="AN82" s="305" t="s">
        <v>336</v>
      </c>
      <c r="AO82" s="305" t="s">
        <v>336</v>
      </c>
      <c r="AP82" s="306"/>
      <c r="AQ82" s="306"/>
      <c r="AR82" s="306"/>
      <c r="AS82" s="307"/>
      <c r="AT82" s="307"/>
      <c r="AU82" s="307"/>
      <c r="AV82" s="308" t="s">
        <v>695</v>
      </c>
      <c r="AW82" s="308" t="s">
        <v>696</v>
      </c>
      <c r="AX82" s="308" t="s">
        <v>1232</v>
      </c>
      <c r="AY82" s="309" t="s">
        <v>512</v>
      </c>
      <c r="AZ82" s="309" t="s">
        <v>512</v>
      </c>
      <c r="BA82" s="309" t="s">
        <v>512</v>
      </c>
    </row>
    <row r="83" spans="1:53" ht="345" x14ac:dyDescent="0.25">
      <c r="A83" s="294" t="s">
        <v>702</v>
      </c>
      <c r="B83" s="295" t="s">
        <v>935</v>
      </c>
      <c r="C83" s="296" t="s">
        <v>964</v>
      </c>
      <c r="D83" s="297" t="s">
        <v>753</v>
      </c>
      <c r="E83" s="297" t="s">
        <v>754</v>
      </c>
      <c r="F83" s="297" t="s">
        <v>965</v>
      </c>
      <c r="G83" s="322" t="s">
        <v>966</v>
      </c>
      <c r="H83" s="298" t="s">
        <v>795</v>
      </c>
      <c r="I83" s="298" t="s">
        <v>796</v>
      </c>
      <c r="J83" s="298" t="s">
        <v>797</v>
      </c>
      <c r="K83" s="298" t="s">
        <v>967</v>
      </c>
      <c r="L83" s="298" t="s">
        <v>968</v>
      </c>
      <c r="M83" s="351" t="s">
        <v>1404</v>
      </c>
      <c r="N83" s="351" t="s">
        <v>1405</v>
      </c>
      <c r="O83" s="351" t="s">
        <v>1406</v>
      </c>
      <c r="P83" s="351" t="s">
        <v>1411</v>
      </c>
      <c r="Q83" s="429" t="s">
        <v>1412</v>
      </c>
      <c r="R83" s="299" t="s">
        <v>762</v>
      </c>
      <c r="S83" s="299" t="s">
        <v>969</v>
      </c>
      <c r="T83" s="299" t="s">
        <v>970</v>
      </c>
      <c r="U83" s="299" t="s">
        <v>971</v>
      </c>
      <c r="V83" s="332" t="s">
        <v>997</v>
      </c>
      <c r="W83" s="310" t="s">
        <v>998</v>
      </c>
      <c r="X83" s="332" t="s">
        <v>1010</v>
      </c>
      <c r="Y83" s="301" t="s">
        <v>975</v>
      </c>
      <c r="Z83" s="301" t="s">
        <v>1238</v>
      </c>
      <c r="AA83" s="301" t="s">
        <v>1241</v>
      </c>
      <c r="AB83" s="301" t="s">
        <v>962</v>
      </c>
      <c r="AC83" s="301" t="s">
        <v>1240</v>
      </c>
      <c r="AD83" s="316" t="s">
        <v>336</v>
      </c>
      <c r="AE83" s="316" t="s">
        <v>336</v>
      </c>
      <c r="AF83" s="316" t="s">
        <v>336</v>
      </c>
      <c r="AG83" s="311" t="s">
        <v>336</v>
      </c>
      <c r="AH83" s="311" t="s">
        <v>336</v>
      </c>
      <c r="AI83" s="311" t="s">
        <v>336</v>
      </c>
      <c r="AJ83" s="304" t="s">
        <v>336</v>
      </c>
      <c r="AK83" s="304" t="s">
        <v>336</v>
      </c>
      <c r="AL83" s="304" t="s">
        <v>336</v>
      </c>
      <c r="AM83" s="305" t="s">
        <v>336</v>
      </c>
      <c r="AN83" s="305" t="s">
        <v>336</v>
      </c>
      <c r="AO83" s="305" t="s">
        <v>336</v>
      </c>
      <c r="AP83" s="306"/>
      <c r="AQ83" s="306"/>
      <c r="AR83" s="306"/>
      <c r="AS83" s="323"/>
      <c r="AT83" s="323"/>
      <c r="AU83" s="323"/>
      <c r="AV83" s="308" t="s">
        <v>695</v>
      </c>
      <c r="AW83" s="308" t="s">
        <v>696</v>
      </c>
      <c r="AX83" s="308" t="s">
        <v>1232</v>
      </c>
      <c r="AY83" s="309" t="s">
        <v>512</v>
      </c>
      <c r="AZ83" s="309" t="s">
        <v>512</v>
      </c>
      <c r="BA83" s="309" t="s">
        <v>512</v>
      </c>
    </row>
    <row r="84" spans="1:53" ht="345" x14ac:dyDescent="0.25">
      <c r="A84" s="294" t="s">
        <v>702</v>
      </c>
      <c r="B84" s="295" t="s">
        <v>935</v>
      </c>
      <c r="C84" s="296" t="s">
        <v>964</v>
      </c>
      <c r="D84" s="297" t="s">
        <v>753</v>
      </c>
      <c r="E84" s="297" t="s">
        <v>754</v>
      </c>
      <c r="F84" s="297" t="s">
        <v>965</v>
      </c>
      <c r="G84" s="322" t="s">
        <v>966</v>
      </c>
      <c r="H84" s="298" t="s">
        <v>795</v>
      </c>
      <c r="I84" s="298" t="s">
        <v>796</v>
      </c>
      <c r="J84" s="298" t="s">
        <v>797</v>
      </c>
      <c r="K84" s="298" t="s">
        <v>967</v>
      </c>
      <c r="L84" s="298" t="s">
        <v>968</v>
      </c>
      <c r="M84" s="351" t="s">
        <v>1404</v>
      </c>
      <c r="N84" s="351" t="s">
        <v>1405</v>
      </c>
      <c r="O84" s="351" t="s">
        <v>1406</v>
      </c>
      <c r="P84" s="351" t="s">
        <v>1413</v>
      </c>
      <c r="Q84" s="429" t="s">
        <v>1414</v>
      </c>
      <c r="R84" s="299" t="s">
        <v>762</v>
      </c>
      <c r="S84" s="299" t="s">
        <v>969</v>
      </c>
      <c r="T84" s="299" t="s">
        <v>970</v>
      </c>
      <c r="U84" s="299" t="s">
        <v>971</v>
      </c>
      <c r="V84" s="332" t="s">
        <v>997</v>
      </c>
      <c r="W84" s="310" t="s">
        <v>998</v>
      </c>
      <c r="X84" s="332" t="s">
        <v>1242</v>
      </c>
      <c r="Y84" s="301" t="s">
        <v>975</v>
      </c>
      <c r="Z84" s="301" t="s">
        <v>1238</v>
      </c>
      <c r="AA84" s="301" t="s">
        <v>1243</v>
      </c>
      <c r="AB84" s="301" t="s">
        <v>962</v>
      </c>
      <c r="AC84" s="301" t="s">
        <v>1240</v>
      </c>
      <c r="AD84" s="316" t="s">
        <v>336</v>
      </c>
      <c r="AE84" s="316" t="s">
        <v>336</v>
      </c>
      <c r="AF84" s="316" t="s">
        <v>336</v>
      </c>
      <c r="AG84" s="311" t="s">
        <v>336</v>
      </c>
      <c r="AH84" s="311" t="s">
        <v>336</v>
      </c>
      <c r="AI84" s="311" t="s">
        <v>336</v>
      </c>
      <c r="AJ84" s="304" t="s">
        <v>336</v>
      </c>
      <c r="AK84" s="304" t="s">
        <v>336</v>
      </c>
      <c r="AL84" s="304" t="s">
        <v>336</v>
      </c>
      <c r="AM84" s="305" t="s">
        <v>336</v>
      </c>
      <c r="AN84" s="305" t="s">
        <v>336</v>
      </c>
      <c r="AO84" s="305" t="s">
        <v>336</v>
      </c>
      <c r="AP84" s="306"/>
      <c r="AQ84" s="306"/>
      <c r="AR84" s="306"/>
      <c r="AS84" s="323"/>
      <c r="AT84" s="323"/>
      <c r="AU84" s="307"/>
      <c r="AV84" s="308" t="s">
        <v>695</v>
      </c>
      <c r="AW84" s="308" t="s">
        <v>696</v>
      </c>
      <c r="AX84" s="308" t="s">
        <v>1232</v>
      </c>
      <c r="AY84" s="309" t="s">
        <v>512</v>
      </c>
      <c r="AZ84" s="309" t="s">
        <v>512</v>
      </c>
      <c r="BA84" s="309" t="s">
        <v>512</v>
      </c>
    </row>
    <row r="85" spans="1:53" ht="345" x14ac:dyDescent="0.25">
      <c r="A85" s="294" t="s">
        <v>702</v>
      </c>
      <c r="B85" s="295" t="s">
        <v>935</v>
      </c>
      <c r="C85" s="296" t="s">
        <v>964</v>
      </c>
      <c r="D85" s="297" t="s">
        <v>753</v>
      </c>
      <c r="E85" s="297" t="s">
        <v>754</v>
      </c>
      <c r="F85" s="297" t="s">
        <v>965</v>
      </c>
      <c r="G85" s="322" t="s">
        <v>966</v>
      </c>
      <c r="H85" s="298" t="s">
        <v>795</v>
      </c>
      <c r="I85" s="298" t="s">
        <v>796</v>
      </c>
      <c r="J85" s="298" t="s">
        <v>797</v>
      </c>
      <c r="K85" s="298" t="s">
        <v>967</v>
      </c>
      <c r="L85" s="298" t="s">
        <v>968</v>
      </c>
      <c r="M85" s="351" t="s">
        <v>1404</v>
      </c>
      <c r="N85" s="351" t="s">
        <v>1405</v>
      </c>
      <c r="O85" s="351" t="s">
        <v>1406</v>
      </c>
      <c r="P85" s="351" t="s">
        <v>1415</v>
      </c>
      <c r="Q85" s="429" t="s">
        <v>1416</v>
      </c>
      <c r="R85" s="299" t="s">
        <v>762</v>
      </c>
      <c r="S85" s="299" t="s">
        <v>969</v>
      </c>
      <c r="T85" s="299" t="s">
        <v>970</v>
      </c>
      <c r="U85" s="299" t="s">
        <v>971</v>
      </c>
      <c r="V85" s="310" t="s">
        <v>427</v>
      </c>
      <c r="W85" s="310" t="s">
        <v>512</v>
      </c>
      <c r="X85" s="310" t="s">
        <v>512</v>
      </c>
      <c r="Y85" s="301" t="s">
        <v>975</v>
      </c>
      <c r="Z85" s="301" t="s">
        <v>1244</v>
      </c>
      <c r="AA85" s="301" t="s">
        <v>1245</v>
      </c>
      <c r="AB85" s="301" t="s">
        <v>962</v>
      </c>
      <c r="AC85" s="301" t="s">
        <v>963</v>
      </c>
      <c r="AD85" s="316" t="s">
        <v>336</v>
      </c>
      <c r="AE85" s="316" t="s">
        <v>336</v>
      </c>
      <c r="AF85" s="316" t="s">
        <v>336</v>
      </c>
      <c r="AG85" s="311" t="s">
        <v>336</v>
      </c>
      <c r="AH85" s="311" t="s">
        <v>336</v>
      </c>
      <c r="AI85" s="311" t="s">
        <v>336</v>
      </c>
      <c r="AJ85" s="304" t="s">
        <v>336</v>
      </c>
      <c r="AK85" s="304" t="s">
        <v>336</v>
      </c>
      <c r="AL85" s="304" t="s">
        <v>336</v>
      </c>
      <c r="AM85" s="305" t="s">
        <v>336</v>
      </c>
      <c r="AN85" s="305" t="s">
        <v>336</v>
      </c>
      <c r="AO85" s="305" t="s">
        <v>336</v>
      </c>
      <c r="AP85" s="306"/>
      <c r="AQ85" s="306"/>
      <c r="AR85" s="306"/>
      <c r="AS85" s="307"/>
      <c r="AT85" s="307"/>
      <c r="AU85" s="307"/>
      <c r="AV85" s="308" t="s">
        <v>695</v>
      </c>
      <c r="AW85" s="308" t="s">
        <v>696</v>
      </c>
      <c r="AX85" s="308" t="s">
        <v>1232</v>
      </c>
      <c r="AY85" s="309" t="s">
        <v>512</v>
      </c>
      <c r="AZ85" s="309" t="s">
        <v>512</v>
      </c>
      <c r="BA85" s="309" t="s">
        <v>512</v>
      </c>
    </row>
    <row r="86" spans="1:53" ht="345" x14ac:dyDescent="0.25">
      <c r="A86" s="294" t="s">
        <v>702</v>
      </c>
      <c r="B86" s="295" t="s">
        <v>935</v>
      </c>
      <c r="C86" s="296" t="s">
        <v>964</v>
      </c>
      <c r="D86" s="297" t="s">
        <v>753</v>
      </c>
      <c r="E86" s="297" t="s">
        <v>754</v>
      </c>
      <c r="F86" s="297" t="s">
        <v>965</v>
      </c>
      <c r="G86" s="322" t="s">
        <v>966</v>
      </c>
      <c r="H86" s="298" t="s">
        <v>795</v>
      </c>
      <c r="I86" s="298" t="s">
        <v>796</v>
      </c>
      <c r="J86" s="298" t="s">
        <v>797</v>
      </c>
      <c r="K86" s="298" t="s">
        <v>967</v>
      </c>
      <c r="L86" s="298" t="s">
        <v>968</v>
      </c>
      <c r="M86" s="351" t="s">
        <v>1404</v>
      </c>
      <c r="N86" s="351" t="s">
        <v>1405</v>
      </c>
      <c r="O86" s="351" t="s">
        <v>1417</v>
      </c>
      <c r="P86" s="351" t="s">
        <v>1418</v>
      </c>
      <c r="Q86" s="429" t="s">
        <v>1419</v>
      </c>
      <c r="R86" s="299" t="s">
        <v>762</v>
      </c>
      <c r="S86" s="299" t="s">
        <v>969</v>
      </c>
      <c r="T86" s="299" t="s">
        <v>970</v>
      </c>
      <c r="U86" s="299" t="s">
        <v>971</v>
      </c>
      <c r="V86" s="310" t="s">
        <v>427</v>
      </c>
      <c r="W86" s="310" t="s">
        <v>512</v>
      </c>
      <c r="X86" s="310" t="s">
        <v>512</v>
      </c>
      <c r="Y86" s="301" t="s">
        <v>839</v>
      </c>
      <c r="Z86" s="301" t="s">
        <v>1246</v>
      </c>
      <c r="AA86" s="301" t="s">
        <v>1139</v>
      </c>
      <c r="AB86" s="301" t="s">
        <v>962</v>
      </c>
      <c r="AC86" s="301" t="s">
        <v>963</v>
      </c>
      <c r="AD86" s="316" t="s">
        <v>336</v>
      </c>
      <c r="AE86" s="316" t="s">
        <v>336</v>
      </c>
      <c r="AF86" s="316" t="s">
        <v>336</v>
      </c>
      <c r="AG86" s="311" t="s">
        <v>336</v>
      </c>
      <c r="AH86" s="311" t="s">
        <v>336</v>
      </c>
      <c r="AI86" s="311" t="s">
        <v>336</v>
      </c>
      <c r="AJ86" s="304" t="s">
        <v>336</v>
      </c>
      <c r="AK86" s="304" t="s">
        <v>336</v>
      </c>
      <c r="AL86" s="304" t="s">
        <v>336</v>
      </c>
      <c r="AM86" s="305" t="s">
        <v>336</v>
      </c>
      <c r="AN86" s="305" t="s">
        <v>336</v>
      </c>
      <c r="AO86" s="305" t="s">
        <v>336</v>
      </c>
      <c r="AP86" s="306"/>
      <c r="AQ86" s="306"/>
      <c r="AR86" s="306"/>
      <c r="AS86" s="307"/>
      <c r="AT86" s="307"/>
      <c r="AU86" s="307"/>
      <c r="AV86" s="308" t="s">
        <v>695</v>
      </c>
      <c r="AW86" s="308" t="s">
        <v>696</v>
      </c>
      <c r="AX86" s="308" t="s">
        <v>1232</v>
      </c>
      <c r="AY86" s="309" t="s">
        <v>512</v>
      </c>
      <c r="AZ86" s="309" t="s">
        <v>512</v>
      </c>
      <c r="BA86" s="309" t="s">
        <v>512</v>
      </c>
    </row>
    <row r="87" spans="1:53" ht="345" x14ac:dyDescent="0.25">
      <c r="A87" s="294" t="s">
        <v>702</v>
      </c>
      <c r="B87" s="295" t="s">
        <v>935</v>
      </c>
      <c r="C87" s="296" t="s">
        <v>983</v>
      </c>
      <c r="D87" s="296" t="s">
        <v>753</v>
      </c>
      <c r="E87" s="296" t="s">
        <v>754</v>
      </c>
      <c r="F87" s="296" t="s">
        <v>984</v>
      </c>
      <c r="G87" s="296" t="s">
        <v>985</v>
      </c>
      <c r="H87" s="298" t="s">
        <v>847</v>
      </c>
      <c r="I87" s="298" t="s">
        <v>986</v>
      </c>
      <c r="J87" s="298" t="s">
        <v>987</v>
      </c>
      <c r="K87" s="298" t="s">
        <v>336</v>
      </c>
      <c r="L87" s="298" t="s">
        <v>988</v>
      </c>
      <c r="M87" s="351" t="s">
        <v>1404</v>
      </c>
      <c r="N87" s="351" t="s">
        <v>1405</v>
      </c>
      <c r="O87" s="351" t="s">
        <v>1417</v>
      </c>
      <c r="P87" s="351" t="s">
        <v>1420</v>
      </c>
      <c r="Q87" s="429" t="s">
        <v>1421</v>
      </c>
      <c r="R87" s="299" t="s">
        <v>978</v>
      </c>
      <c r="S87" s="299" t="s">
        <v>871</v>
      </c>
      <c r="T87" s="299" t="s">
        <v>979</v>
      </c>
      <c r="U87" s="299" t="s">
        <v>980</v>
      </c>
      <c r="V87" s="332" t="s">
        <v>1011</v>
      </c>
      <c r="W87" s="332" t="s">
        <v>1012</v>
      </c>
      <c r="X87" s="332" t="s">
        <v>1013</v>
      </c>
      <c r="Y87" s="314" t="s">
        <v>336</v>
      </c>
      <c r="Z87" s="314" t="s">
        <v>336</v>
      </c>
      <c r="AA87" s="314" t="s">
        <v>336</v>
      </c>
      <c r="AB87" s="314" t="s">
        <v>336</v>
      </c>
      <c r="AC87" s="314" t="s">
        <v>336</v>
      </c>
      <c r="AD87" s="316" t="s">
        <v>336</v>
      </c>
      <c r="AE87" s="316" t="s">
        <v>336</v>
      </c>
      <c r="AF87" s="316" t="s">
        <v>336</v>
      </c>
      <c r="AG87" s="311" t="s">
        <v>336</v>
      </c>
      <c r="AH87" s="311" t="s">
        <v>336</v>
      </c>
      <c r="AI87" s="311" t="s">
        <v>336</v>
      </c>
      <c r="AJ87" s="304" t="s">
        <v>336</v>
      </c>
      <c r="AK87" s="304" t="s">
        <v>336</v>
      </c>
      <c r="AL87" s="304" t="s">
        <v>336</v>
      </c>
      <c r="AM87" s="305" t="s">
        <v>336</v>
      </c>
      <c r="AN87" s="305" t="s">
        <v>336</v>
      </c>
      <c r="AO87" s="305" t="s">
        <v>336</v>
      </c>
      <c r="AP87" s="312"/>
      <c r="AQ87" s="312"/>
      <c r="AR87" s="312"/>
      <c r="AS87" s="307"/>
      <c r="AT87" s="307"/>
      <c r="AU87" s="307"/>
      <c r="AV87" s="313" t="s">
        <v>336</v>
      </c>
      <c r="AW87" s="313" t="s">
        <v>336</v>
      </c>
      <c r="AX87" s="313" t="s">
        <v>336</v>
      </c>
      <c r="AY87" s="309" t="s">
        <v>512</v>
      </c>
      <c r="AZ87" s="309" t="s">
        <v>512</v>
      </c>
      <c r="BA87" s="309" t="s">
        <v>512</v>
      </c>
    </row>
    <row r="88" spans="1:53" ht="345" x14ac:dyDescent="0.25">
      <c r="A88" s="294" t="s">
        <v>702</v>
      </c>
      <c r="B88" s="295" t="s">
        <v>935</v>
      </c>
      <c r="C88" s="296" t="s">
        <v>983</v>
      </c>
      <c r="D88" s="296" t="s">
        <v>753</v>
      </c>
      <c r="E88" s="296" t="s">
        <v>754</v>
      </c>
      <c r="F88" s="296" t="s">
        <v>984</v>
      </c>
      <c r="G88" s="296" t="s">
        <v>985</v>
      </c>
      <c r="H88" s="298" t="s">
        <v>847</v>
      </c>
      <c r="I88" s="298" t="s">
        <v>986</v>
      </c>
      <c r="J88" s="298" t="s">
        <v>987</v>
      </c>
      <c r="K88" s="298" t="s">
        <v>336</v>
      </c>
      <c r="L88" s="298" t="s">
        <v>988</v>
      </c>
      <c r="M88" s="351" t="s">
        <v>1404</v>
      </c>
      <c r="N88" s="351" t="s">
        <v>1405</v>
      </c>
      <c r="O88" s="351" t="s">
        <v>1417</v>
      </c>
      <c r="P88" s="351" t="s">
        <v>1422</v>
      </c>
      <c r="Q88" s="429" t="s">
        <v>1423</v>
      </c>
      <c r="R88" s="299" t="s">
        <v>978</v>
      </c>
      <c r="S88" s="299" t="s">
        <v>871</v>
      </c>
      <c r="T88" s="299" t="s">
        <v>979</v>
      </c>
      <c r="U88" s="299" t="s">
        <v>980</v>
      </c>
      <c r="V88" s="332" t="s">
        <v>1011</v>
      </c>
      <c r="W88" s="332" t="s">
        <v>1012</v>
      </c>
      <c r="X88" s="332" t="s">
        <v>1014</v>
      </c>
      <c r="Y88" s="314" t="s">
        <v>336</v>
      </c>
      <c r="Z88" s="314" t="s">
        <v>336</v>
      </c>
      <c r="AA88" s="314" t="s">
        <v>336</v>
      </c>
      <c r="AB88" s="314" t="s">
        <v>336</v>
      </c>
      <c r="AC88" s="314" t="s">
        <v>336</v>
      </c>
      <c r="AD88" s="316" t="s">
        <v>336</v>
      </c>
      <c r="AE88" s="316" t="s">
        <v>336</v>
      </c>
      <c r="AF88" s="316" t="s">
        <v>336</v>
      </c>
      <c r="AG88" s="311" t="s">
        <v>336</v>
      </c>
      <c r="AH88" s="311" t="s">
        <v>336</v>
      </c>
      <c r="AI88" s="311" t="s">
        <v>336</v>
      </c>
      <c r="AJ88" s="304" t="s">
        <v>336</v>
      </c>
      <c r="AK88" s="304" t="s">
        <v>336</v>
      </c>
      <c r="AL88" s="304" t="s">
        <v>336</v>
      </c>
      <c r="AM88" s="305" t="s">
        <v>336</v>
      </c>
      <c r="AN88" s="305" t="s">
        <v>336</v>
      </c>
      <c r="AO88" s="305" t="s">
        <v>336</v>
      </c>
      <c r="AP88" s="312"/>
      <c r="AQ88" s="312"/>
      <c r="AR88" s="312"/>
      <c r="AS88" s="307"/>
      <c r="AT88" s="307"/>
      <c r="AU88" s="307"/>
      <c r="AV88" s="313" t="s">
        <v>336</v>
      </c>
      <c r="AW88" s="313" t="s">
        <v>336</v>
      </c>
      <c r="AX88" s="313" t="s">
        <v>336</v>
      </c>
      <c r="AY88" s="309" t="s">
        <v>512</v>
      </c>
      <c r="AZ88" s="309" t="s">
        <v>512</v>
      </c>
      <c r="BA88" s="309" t="s">
        <v>512</v>
      </c>
    </row>
    <row r="89" spans="1:53" ht="345" x14ac:dyDescent="0.25">
      <c r="A89" s="294" t="s">
        <v>702</v>
      </c>
      <c r="B89" s="295" t="s">
        <v>935</v>
      </c>
      <c r="C89" s="296" t="s">
        <v>936</v>
      </c>
      <c r="D89" s="296" t="s">
        <v>753</v>
      </c>
      <c r="E89" s="296" t="s">
        <v>754</v>
      </c>
      <c r="F89" s="297" t="s">
        <v>991</v>
      </c>
      <c r="G89" s="324" t="s">
        <v>992</v>
      </c>
      <c r="H89" s="298" t="s">
        <v>993</v>
      </c>
      <c r="I89" s="298" t="s">
        <v>994</v>
      </c>
      <c r="J89" s="298" t="s">
        <v>995</v>
      </c>
      <c r="K89" s="298" t="s">
        <v>996</v>
      </c>
      <c r="L89" s="298" t="s">
        <v>783</v>
      </c>
      <c r="M89" s="351" t="s">
        <v>1404</v>
      </c>
      <c r="N89" s="351" t="s">
        <v>1405</v>
      </c>
      <c r="O89" s="351" t="s">
        <v>1424</v>
      </c>
      <c r="P89" s="351" t="s">
        <v>1425</v>
      </c>
      <c r="Q89" s="429" t="s">
        <v>1426</v>
      </c>
      <c r="R89" s="299" t="s">
        <v>978</v>
      </c>
      <c r="S89" s="299" t="s">
        <v>871</v>
      </c>
      <c r="T89" s="299" t="s">
        <v>979</v>
      </c>
      <c r="U89" s="299" t="s">
        <v>980</v>
      </c>
      <c r="V89" s="310" t="s">
        <v>427</v>
      </c>
      <c r="W89" s="310" t="s">
        <v>512</v>
      </c>
      <c r="X89" s="310" t="s">
        <v>512</v>
      </c>
      <c r="Y89" s="301" t="s">
        <v>839</v>
      </c>
      <c r="Z89" s="301" t="s">
        <v>1246</v>
      </c>
      <c r="AA89" s="301" t="s">
        <v>1139</v>
      </c>
      <c r="AB89" s="326" t="s">
        <v>1000</v>
      </c>
      <c r="AC89" s="326" t="s">
        <v>1001</v>
      </c>
      <c r="AD89" s="302" t="s">
        <v>1002</v>
      </c>
      <c r="AE89" s="302" t="s">
        <v>1003</v>
      </c>
      <c r="AF89" s="302" t="s">
        <v>1004</v>
      </c>
      <c r="AG89" s="311" t="s">
        <v>336</v>
      </c>
      <c r="AH89" s="311" t="s">
        <v>336</v>
      </c>
      <c r="AI89" s="311" t="s">
        <v>336</v>
      </c>
      <c r="AJ89" s="304" t="s">
        <v>336</v>
      </c>
      <c r="AK89" s="304" t="s">
        <v>336</v>
      </c>
      <c r="AL89" s="304" t="s">
        <v>336</v>
      </c>
      <c r="AM89" s="305" t="s">
        <v>1005</v>
      </c>
      <c r="AN89" s="305" t="s">
        <v>1006</v>
      </c>
      <c r="AO89" s="305" t="s">
        <v>1007</v>
      </c>
      <c r="AP89" s="306"/>
      <c r="AQ89" s="306"/>
      <c r="AR89" s="306"/>
      <c r="AS89" s="307"/>
      <c r="AT89" s="307"/>
      <c r="AU89" s="307"/>
      <c r="AV89" s="313" t="s">
        <v>336</v>
      </c>
      <c r="AW89" s="313" t="s">
        <v>336</v>
      </c>
      <c r="AX89" s="313" t="s">
        <v>336</v>
      </c>
      <c r="AY89" s="309" t="s">
        <v>1008</v>
      </c>
      <c r="AZ89" s="309" t="s">
        <v>512</v>
      </c>
      <c r="BA89" s="309" t="s">
        <v>1009</v>
      </c>
    </row>
    <row r="90" spans="1:53" ht="345" x14ac:dyDescent="0.25">
      <c r="A90" s="294" t="s">
        <v>702</v>
      </c>
      <c r="B90" s="295" t="s">
        <v>935</v>
      </c>
      <c r="C90" s="296" t="s">
        <v>936</v>
      </c>
      <c r="D90" s="296" t="s">
        <v>753</v>
      </c>
      <c r="E90" s="296" t="s">
        <v>754</v>
      </c>
      <c r="F90" s="297" t="s">
        <v>991</v>
      </c>
      <c r="G90" s="324" t="s">
        <v>992</v>
      </c>
      <c r="H90" s="298" t="s">
        <v>993</v>
      </c>
      <c r="I90" s="298" t="s">
        <v>994</v>
      </c>
      <c r="J90" s="298" t="s">
        <v>995</v>
      </c>
      <c r="K90" s="298" t="s">
        <v>996</v>
      </c>
      <c r="L90" s="298" t="s">
        <v>783</v>
      </c>
      <c r="M90" s="351" t="s">
        <v>1404</v>
      </c>
      <c r="N90" s="351" t="s">
        <v>1405</v>
      </c>
      <c r="O90" s="351" t="s">
        <v>1427</v>
      </c>
      <c r="P90" s="351" t="s">
        <v>1428</v>
      </c>
      <c r="Q90" s="429" t="s">
        <v>1429</v>
      </c>
      <c r="R90" s="299" t="s">
        <v>978</v>
      </c>
      <c r="S90" s="299" t="s">
        <v>871</v>
      </c>
      <c r="T90" s="299" t="s">
        <v>979</v>
      </c>
      <c r="U90" s="299" t="s">
        <v>980</v>
      </c>
      <c r="V90" s="310" t="s">
        <v>427</v>
      </c>
      <c r="W90" s="310" t="s">
        <v>512</v>
      </c>
      <c r="X90" s="310" t="s">
        <v>512</v>
      </c>
      <c r="Y90" s="314" t="s">
        <v>336</v>
      </c>
      <c r="Z90" s="314" t="s">
        <v>336</v>
      </c>
      <c r="AA90" s="314" t="s">
        <v>336</v>
      </c>
      <c r="AB90" s="326" t="s">
        <v>1000</v>
      </c>
      <c r="AC90" s="326" t="s">
        <v>1001</v>
      </c>
      <c r="AD90" s="302" t="s">
        <v>1002</v>
      </c>
      <c r="AE90" s="302" t="s">
        <v>1003</v>
      </c>
      <c r="AF90" s="302" t="s">
        <v>1004</v>
      </c>
      <c r="AG90" s="311" t="s">
        <v>336</v>
      </c>
      <c r="AH90" s="311" t="s">
        <v>336</v>
      </c>
      <c r="AI90" s="311" t="s">
        <v>336</v>
      </c>
      <c r="AJ90" s="304" t="s">
        <v>336</v>
      </c>
      <c r="AK90" s="304" t="s">
        <v>336</v>
      </c>
      <c r="AL90" s="304" t="s">
        <v>336</v>
      </c>
      <c r="AM90" s="305" t="s">
        <v>1005</v>
      </c>
      <c r="AN90" s="305" t="s">
        <v>1006</v>
      </c>
      <c r="AO90" s="305" t="s">
        <v>1007</v>
      </c>
      <c r="AP90" s="306"/>
      <c r="AQ90" s="306"/>
      <c r="AR90" s="306"/>
      <c r="AS90" s="307"/>
      <c r="AT90" s="307"/>
      <c r="AU90" s="307"/>
      <c r="AV90" s="313" t="s">
        <v>336</v>
      </c>
      <c r="AW90" s="313" t="s">
        <v>336</v>
      </c>
      <c r="AX90" s="313" t="s">
        <v>336</v>
      </c>
      <c r="AY90" s="309" t="s">
        <v>1008</v>
      </c>
      <c r="AZ90" s="309" t="s">
        <v>512</v>
      </c>
      <c r="BA90" s="309" t="s">
        <v>1009</v>
      </c>
    </row>
    <row r="91" spans="1:53" ht="345" x14ac:dyDescent="0.25">
      <c r="A91" s="294" t="s">
        <v>702</v>
      </c>
      <c r="B91" s="295" t="s">
        <v>935</v>
      </c>
      <c r="C91" s="296" t="s">
        <v>936</v>
      </c>
      <c r="D91" s="296" t="s">
        <v>753</v>
      </c>
      <c r="E91" s="296" t="s">
        <v>754</v>
      </c>
      <c r="F91" s="297" t="s">
        <v>991</v>
      </c>
      <c r="G91" s="324" t="s">
        <v>992</v>
      </c>
      <c r="H91" s="298" t="s">
        <v>993</v>
      </c>
      <c r="I91" s="298" t="s">
        <v>994</v>
      </c>
      <c r="J91" s="298" t="s">
        <v>995</v>
      </c>
      <c r="K91" s="298" t="s">
        <v>996</v>
      </c>
      <c r="L91" s="298" t="s">
        <v>783</v>
      </c>
      <c r="M91" s="351" t="s">
        <v>1430</v>
      </c>
      <c r="N91" s="351" t="s">
        <v>1431</v>
      </c>
      <c r="O91" s="351" t="s">
        <v>1432</v>
      </c>
      <c r="P91" s="351" t="s">
        <v>1433</v>
      </c>
      <c r="Q91" s="429" t="s">
        <v>1434</v>
      </c>
      <c r="R91" s="299" t="s">
        <v>978</v>
      </c>
      <c r="S91" s="299" t="s">
        <v>871</v>
      </c>
      <c r="T91" s="299" t="s">
        <v>979</v>
      </c>
      <c r="U91" s="299" t="s">
        <v>980</v>
      </c>
      <c r="V91" s="310" t="s">
        <v>427</v>
      </c>
      <c r="W91" s="310" t="s">
        <v>512</v>
      </c>
      <c r="X91" s="310" t="s">
        <v>512</v>
      </c>
      <c r="Y91" s="314" t="s">
        <v>336</v>
      </c>
      <c r="Z91" s="314" t="s">
        <v>336</v>
      </c>
      <c r="AA91" s="314" t="s">
        <v>336</v>
      </c>
      <c r="AB91" s="326" t="s">
        <v>1000</v>
      </c>
      <c r="AC91" s="326" t="s">
        <v>1001</v>
      </c>
      <c r="AD91" s="302" t="s">
        <v>1002</v>
      </c>
      <c r="AE91" s="302" t="s">
        <v>1003</v>
      </c>
      <c r="AF91" s="302" t="s">
        <v>1004</v>
      </c>
      <c r="AG91" s="311" t="s">
        <v>336</v>
      </c>
      <c r="AH91" s="311" t="s">
        <v>336</v>
      </c>
      <c r="AI91" s="311" t="s">
        <v>336</v>
      </c>
      <c r="AJ91" s="304" t="s">
        <v>336</v>
      </c>
      <c r="AK91" s="304" t="s">
        <v>336</v>
      </c>
      <c r="AL91" s="304" t="s">
        <v>336</v>
      </c>
      <c r="AM91" s="305" t="s">
        <v>1005</v>
      </c>
      <c r="AN91" s="305" t="s">
        <v>1006</v>
      </c>
      <c r="AO91" s="305" t="s">
        <v>1007</v>
      </c>
      <c r="AP91" s="306"/>
      <c r="AQ91" s="306"/>
      <c r="AR91" s="306"/>
      <c r="AS91" s="307"/>
      <c r="AT91" s="307"/>
      <c r="AU91" s="307"/>
      <c r="AV91" s="313" t="s">
        <v>336</v>
      </c>
      <c r="AW91" s="313" t="s">
        <v>336</v>
      </c>
      <c r="AX91" s="313" t="s">
        <v>336</v>
      </c>
      <c r="AY91" s="309" t="s">
        <v>1008</v>
      </c>
      <c r="AZ91" s="309" t="s">
        <v>512</v>
      </c>
      <c r="BA91" s="309" t="s">
        <v>1009</v>
      </c>
    </row>
    <row r="92" spans="1:53" ht="345" x14ac:dyDescent="0.25">
      <c r="A92" s="294" t="s">
        <v>702</v>
      </c>
      <c r="B92" s="295" t="s">
        <v>935</v>
      </c>
      <c r="C92" s="296" t="s">
        <v>936</v>
      </c>
      <c r="D92" s="296" t="s">
        <v>753</v>
      </c>
      <c r="E92" s="296" t="s">
        <v>754</v>
      </c>
      <c r="F92" s="297" t="s">
        <v>991</v>
      </c>
      <c r="G92" s="324" t="s">
        <v>992</v>
      </c>
      <c r="H92" s="298" t="s">
        <v>993</v>
      </c>
      <c r="I92" s="298" t="s">
        <v>994</v>
      </c>
      <c r="J92" s="298" t="s">
        <v>995</v>
      </c>
      <c r="K92" s="298" t="s">
        <v>996</v>
      </c>
      <c r="L92" s="298" t="s">
        <v>783</v>
      </c>
      <c r="M92" s="351" t="s">
        <v>1430</v>
      </c>
      <c r="N92" s="351" t="s">
        <v>1431</v>
      </c>
      <c r="O92" s="351" t="s">
        <v>1432</v>
      </c>
      <c r="P92" s="351" t="s">
        <v>1435</v>
      </c>
      <c r="Q92" s="429" t="s">
        <v>1436</v>
      </c>
      <c r="R92" s="299" t="s">
        <v>978</v>
      </c>
      <c r="S92" s="299" t="s">
        <v>871</v>
      </c>
      <c r="T92" s="299" t="s">
        <v>979</v>
      </c>
      <c r="U92" s="299" t="s">
        <v>980</v>
      </c>
      <c r="V92" s="310" t="s">
        <v>427</v>
      </c>
      <c r="W92" s="310" t="s">
        <v>512</v>
      </c>
      <c r="X92" s="310" t="s">
        <v>512</v>
      </c>
      <c r="Y92" s="314" t="s">
        <v>336</v>
      </c>
      <c r="Z92" s="314" t="s">
        <v>336</v>
      </c>
      <c r="AA92" s="314" t="s">
        <v>336</v>
      </c>
      <c r="AB92" s="326" t="s">
        <v>1000</v>
      </c>
      <c r="AC92" s="326" t="s">
        <v>1001</v>
      </c>
      <c r="AD92" s="302" t="s">
        <v>1002</v>
      </c>
      <c r="AE92" s="302" t="s">
        <v>1003</v>
      </c>
      <c r="AF92" s="302" t="s">
        <v>1004</v>
      </c>
      <c r="AG92" s="311" t="s">
        <v>336</v>
      </c>
      <c r="AH92" s="311" t="s">
        <v>336</v>
      </c>
      <c r="AI92" s="311" t="s">
        <v>336</v>
      </c>
      <c r="AJ92" s="304" t="s">
        <v>336</v>
      </c>
      <c r="AK92" s="304" t="s">
        <v>336</v>
      </c>
      <c r="AL92" s="304" t="s">
        <v>336</v>
      </c>
      <c r="AM92" s="305" t="s">
        <v>1005</v>
      </c>
      <c r="AN92" s="305" t="s">
        <v>1006</v>
      </c>
      <c r="AO92" s="305" t="s">
        <v>1007</v>
      </c>
      <c r="AP92" s="306"/>
      <c r="AQ92" s="306"/>
      <c r="AR92" s="306"/>
      <c r="AS92" s="307"/>
      <c r="AT92" s="307"/>
      <c r="AU92" s="307"/>
      <c r="AV92" s="313" t="s">
        <v>336</v>
      </c>
      <c r="AW92" s="313" t="s">
        <v>336</v>
      </c>
      <c r="AX92" s="313" t="s">
        <v>336</v>
      </c>
      <c r="AY92" s="309" t="s">
        <v>1008</v>
      </c>
      <c r="AZ92" s="309" t="s">
        <v>512</v>
      </c>
      <c r="BA92" s="309" t="s">
        <v>1009</v>
      </c>
    </row>
    <row r="93" spans="1:53" ht="292.5" customHeight="1" x14ac:dyDescent="0.25">
      <c r="A93" s="294" t="s">
        <v>702</v>
      </c>
      <c r="B93" s="295" t="s">
        <v>1247</v>
      </c>
      <c r="C93" s="297" t="s">
        <v>1016</v>
      </c>
      <c r="D93" s="297" t="s">
        <v>753</v>
      </c>
      <c r="E93" s="297" t="s">
        <v>1017</v>
      </c>
      <c r="F93" s="297" t="s">
        <v>1248</v>
      </c>
      <c r="G93" s="297" t="s">
        <v>1249</v>
      </c>
      <c r="H93" s="298" t="s">
        <v>958</v>
      </c>
      <c r="I93" s="298" t="s">
        <v>1250</v>
      </c>
      <c r="J93" s="298" t="s">
        <v>1251</v>
      </c>
      <c r="K93" s="298" t="s">
        <v>996</v>
      </c>
      <c r="L93" s="298" t="s">
        <v>1252</v>
      </c>
      <c r="M93" s="351" t="s">
        <v>1430</v>
      </c>
      <c r="N93" s="351" t="s">
        <v>1431</v>
      </c>
      <c r="O93" s="351" t="s">
        <v>1437</v>
      </c>
      <c r="P93" s="351" t="s">
        <v>1438</v>
      </c>
      <c r="Q93" s="429" t="s">
        <v>1439</v>
      </c>
      <c r="R93" s="299" t="s">
        <v>852</v>
      </c>
      <c r="S93" s="299" t="s">
        <v>1172</v>
      </c>
      <c r="T93" s="299" t="s">
        <v>943</v>
      </c>
      <c r="U93" s="299" t="s">
        <v>1253</v>
      </c>
      <c r="V93" s="310" t="s">
        <v>427</v>
      </c>
      <c r="W93" s="310" t="s">
        <v>512</v>
      </c>
      <c r="X93" s="310" t="s">
        <v>512</v>
      </c>
      <c r="Y93" s="301" t="s">
        <v>839</v>
      </c>
      <c r="Z93" s="301" t="s">
        <v>1246</v>
      </c>
      <c r="AA93" s="301" t="s">
        <v>1139</v>
      </c>
      <c r="AB93" s="301" t="s">
        <v>1029</v>
      </c>
      <c r="AC93" s="301" t="s">
        <v>1254</v>
      </c>
      <c r="AD93" s="302" t="s">
        <v>1002</v>
      </c>
      <c r="AE93" s="302" t="s">
        <v>1255</v>
      </c>
      <c r="AF93" s="318" t="s">
        <v>1256</v>
      </c>
      <c r="AG93" s="303" t="s">
        <v>775</v>
      </c>
      <c r="AH93" s="303" t="s">
        <v>1257</v>
      </c>
      <c r="AI93" s="303" t="s">
        <v>1258</v>
      </c>
      <c r="AJ93" s="304" t="s">
        <v>336</v>
      </c>
      <c r="AK93" s="304" t="s">
        <v>336</v>
      </c>
      <c r="AL93" s="304" t="s">
        <v>336</v>
      </c>
      <c r="AM93" s="305" t="s">
        <v>336</v>
      </c>
      <c r="AN93" s="305" t="s">
        <v>336</v>
      </c>
      <c r="AO93" s="305" t="s">
        <v>336</v>
      </c>
      <c r="AP93" s="306"/>
      <c r="AQ93" s="306"/>
      <c r="AR93" s="306"/>
      <c r="AS93" s="307"/>
      <c r="AT93" s="307"/>
      <c r="AU93" s="307"/>
      <c r="AV93" s="308" t="s">
        <v>692</v>
      </c>
      <c r="AW93" s="308" t="s">
        <v>693</v>
      </c>
      <c r="AX93" s="308" t="s">
        <v>694</v>
      </c>
      <c r="AY93" s="309" t="s">
        <v>862</v>
      </c>
      <c r="AZ93" s="309" t="s">
        <v>512</v>
      </c>
      <c r="BA93" s="309" t="s">
        <v>863</v>
      </c>
    </row>
    <row r="94" spans="1:53" ht="285" x14ac:dyDescent="0.25">
      <c r="A94" s="294" t="s">
        <v>702</v>
      </c>
      <c r="B94" s="295" t="s">
        <v>1247</v>
      </c>
      <c r="C94" s="297" t="s">
        <v>1016</v>
      </c>
      <c r="D94" s="297" t="s">
        <v>753</v>
      </c>
      <c r="E94" s="297" t="s">
        <v>1017</v>
      </c>
      <c r="F94" s="297" t="s">
        <v>1248</v>
      </c>
      <c r="G94" s="297" t="s">
        <v>1259</v>
      </c>
      <c r="H94" s="298" t="s">
        <v>958</v>
      </c>
      <c r="I94" s="298" t="s">
        <v>1250</v>
      </c>
      <c r="J94" s="298" t="s">
        <v>1251</v>
      </c>
      <c r="K94" s="298" t="s">
        <v>996</v>
      </c>
      <c r="L94" s="298" t="s">
        <v>1252</v>
      </c>
      <c r="M94" s="351" t="s">
        <v>1430</v>
      </c>
      <c r="N94" s="351" t="s">
        <v>1431</v>
      </c>
      <c r="O94" s="351" t="s">
        <v>1437</v>
      </c>
      <c r="P94" s="351" t="s">
        <v>1440</v>
      </c>
      <c r="Q94" s="429" t="s">
        <v>1441</v>
      </c>
      <c r="R94" s="299" t="s">
        <v>852</v>
      </c>
      <c r="S94" s="299" t="s">
        <v>1172</v>
      </c>
      <c r="T94" s="299" t="s">
        <v>943</v>
      </c>
      <c r="U94" s="299" t="s">
        <v>1253</v>
      </c>
      <c r="V94" s="335" t="s">
        <v>427</v>
      </c>
      <c r="W94" s="335" t="s">
        <v>512</v>
      </c>
      <c r="X94" s="335" t="s">
        <v>512</v>
      </c>
      <c r="Y94" s="328" t="s">
        <v>1036</v>
      </c>
      <c r="Z94" s="328" t="s">
        <v>1037</v>
      </c>
      <c r="AA94" s="321" t="s">
        <v>1260</v>
      </c>
      <c r="AB94" s="326" t="s">
        <v>1261</v>
      </c>
      <c r="AC94" s="326" t="s">
        <v>1262</v>
      </c>
      <c r="AD94" s="302" t="s">
        <v>772</v>
      </c>
      <c r="AE94" s="302" t="s">
        <v>1031</v>
      </c>
      <c r="AF94" s="318" t="s">
        <v>1032</v>
      </c>
      <c r="AG94" s="303" t="s">
        <v>775</v>
      </c>
      <c r="AH94" s="303" t="s">
        <v>1257</v>
      </c>
      <c r="AI94" s="303" t="s">
        <v>1263</v>
      </c>
      <c r="AJ94" s="304" t="s">
        <v>336</v>
      </c>
      <c r="AK94" s="304" t="s">
        <v>336</v>
      </c>
      <c r="AL94" s="304" t="s">
        <v>336</v>
      </c>
      <c r="AM94" s="305" t="s">
        <v>336</v>
      </c>
      <c r="AN94" s="305" t="s">
        <v>336</v>
      </c>
      <c r="AO94" s="305" t="s">
        <v>336</v>
      </c>
      <c r="AP94" s="312"/>
      <c r="AQ94" s="312"/>
      <c r="AR94" s="312"/>
      <c r="AS94" s="307"/>
      <c r="AT94" s="307"/>
      <c r="AU94" s="307"/>
      <c r="AV94" s="313" t="s">
        <v>336</v>
      </c>
      <c r="AW94" s="313" t="s">
        <v>336</v>
      </c>
      <c r="AX94" s="313" t="s">
        <v>336</v>
      </c>
      <c r="AY94" s="309" t="s">
        <v>862</v>
      </c>
      <c r="AZ94" s="309" t="s">
        <v>512</v>
      </c>
      <c r="BA94" s="309" t="s">
        <v>863</v>
      </c>
    </row>
    <row r="95" spans="1:53" ht="285" x14ac:dyDescent="0.25">
      <c r="A95" s="294" t="s">
        <v>702</v>
      </c>
      <c r="B95" s="295" t="s">
        <v>1247</v>
      </c>
      <c r="C95" s="297" t="s">
        <v>1016</v>
      </c>
      <c r="D95" s="297" t="s">
        <v>753</v>
      </c>
      <c r="E95" s="297" t="s">
        <v>1017</v>
      </c>
      <c r="F95" s="297" t="s">
        <v>1248</v>
      </c>
      <c r="G95" s="297" t="s">
        <v>1259</v>
      </c>
      <c r="H95" s="298" t="s">
        <v>958</v>
      </c>
      <c r="I95" s="298" t="s">
        <v>1250</v>
      </c>
      <c r="J95" s="298" t="s">
        <v>1251</v>
      </c>
      <c r="K95" s="298" t="s">
        <v>996</v>
      </c>
      <c r="L95" s="298" t="s">
        <v>1252</v>
      </c>
      <c r="M95" s="351" t="s">
        <v>1430</v>
      </c>
      <c r="N95" s="351" t="s">
        <v>1431</v>
      </c>
      <c r="O95" s="351" t="s">
        <v>1437</v>
      </c>
      <c r="P95" s="351" t="s">
        <v>1442</v>
      </c>
      <c r="Q95" s="429" t="s">
        <v>1443</v>
      </c>
      <c r="R95" s="299" t="s">
        <v>852</v>
      </c>
      <c r="S95" s="299" t="s">
        <v>1172</v>
      </c>
      <c r="T95" s="299" t="s">
        <v>943</v>
      </c>
      <c r="U95" s="299" t="s">
        <v>1253</v>
      </c>
      <c r="V95" s="335" t="s">
        <v>427</v>
      </c>
      <c r="W95" s="335" t="s">
        <v>512</v>
      </c>
      <c r="X95" s="335" t="s">
        <v>512</v>
      </c>
      <c r="Y95" s="328" t="s">
        <v>1036</v>
      </c>
      <c r="Z95" s="328" t="s">
        <v>1037</v>
      </c>
      <c r="AA95" s="321" t="s">
        <v>1260</v>
      </c>
      <c r="AB95" s="326" t="s">
        <v>1261</v>
      </c>
      <c r="AC95" s="326" t="s">
        <v>1262</v>
      </c>
      <c r="AD95" s="302" t="s">
        <v>1002</v>
      </c>
      <c r="AE95" s="302" t="s">
        <v>1255</v>
      </c>
      <c r="AF95" s="318" t="s">
        <v>1256</v>
      </c>
      <c r="AG95" s="303" t="s">
        <v>775</v>
      </c>
      <c r="AH95" s="303" t="s">
        <v>1257</v>
      </c>
      <c r="AI95" s="303" t="s">
        <v>1258</v>
      </c>
      <c r="AJ95" s="304" t="s">
        <v>336</v>
      </c>
      <c r="AK95" s="304" t="s">
        <v>336</v>
      </c>
      <c r="AL95" s="304" t="s">
        <v>336</v>
      </c>
      <c r="AM95" s="305" t="s">
        <v>336</v>
      </c>
      <c r="AN95" s="305" t="s">
        <v>336</v>
      </c>
      <c r="AO95" s="305" t="s">
        <v>336</v>
      </c>
      <c r="AP95" s="312"/>
      <c r="AQ95" s="312"/>
      <c r="AR95" s="312"/>
      <c r="AS95" s="307"/>
      <c r="AT95" s="307"/>
      <c r="AU95" s="307"/>
      <c r="AV95" s="313" t="s">
        <v>336</v>
      </c>
      <c r="AW95" s="313" t="s">
        <v>336</v>
      </c>
      <c r="AX95" s="313" t="s">
        <v>336</v>
      </c>
      <c r="AY95" s="309" t="s">
        <v>862</v>
      </c>
      <c r="AZ95" s="309" t="s">
        <v>512</v>
      </c>
      <c r="BA95" s="309" t="s">
        <v>863</v>
      </c>
    </row>
    <row r="96" spans="1:53" ht="285" x14ac:dyDescent="0.25">
      <c r="A96" s="294" t="s">
        <v>702</v>
      </c>
      <c r="B96" s="295" t="s">
        <v>1247</v>
      </c>
      <c r="C96" s="297" t="s">
        <v>1016</v>
      </c>
      <c r="D96" s="297" t="s">
        <v>753</v>
      </c>
      <c r="E96" s="297" t="s">
        <v>1017</v>
      </c>
      <c r="F96" s="297" t="s">
        <v>1248</v>
      </c>
      <c r="G96" s="297" t="s">
        <v>1259</v>
      </c>
      <c r="H96" s="298" t="s">
        <v>958</v>
      </c>
      <c r="I96" s="298" t="s">
        <v>1250</v>
      </c>
      <c r="J96" s="298" t="s">
        <v>1251</v>
      </c>
      <c r="K96" s="298" t="s">
        <v>996</v>
      </c>
      <c r="L96" s="298" t="s">
        <v>1252</v>
      </c>
      <c r="M96" s="351" t="s">
        <v>1430</v>
      </c>
      <c r="N96" s="351" t="s">
        <v>1431</v>
      </c>
      <c r="O96" s="351" t="s">
        <v>1444</v>
      </c>
      <c r="P96" s="351" t="s">
        <v>1445</v>
      </c>
      <c r="Q96" s="429" t="s">
        <v>1446</v>
      </c>
      <c r="R96" s="299" t="s">
        <v>852</v>
      </c>
      <c r="S96" s="299" t="s">
        <v>1172</v>
      </c>
      <c r="T96" s="299" t="s">
        <v>943</v>
      </c>
      <c r="U96" s="299" t="s">
        <v>1253</v>
      </c>
      <c r="V96" s="310" t="s">
        <v>427</v>
      </c>
      <c r="W96" s="310" t="s">
        <v>512</v>
      </c>
      <c r="X96" s="310" t="s">
        <v>512</v>
      </c>
      <c r="Y96" s="321" t="s">
        <v>1264</v>
      </c>
      <c r="Z96" s="328" t="s">
        <v>1265</v>
      </c>
      <c r="AA96" s="321" t="s">
        <v>1266</v>
      </c>
      <c r="AB96" s="326" t="s">
        <v>1261</v>
      </c>
      <c r="AC96" s="326" t="s">
        <v>1262</v>
      </c>
      <c r="AD96" s="302" t="s">
        <v>772</v>
      </c>
      <c r="AE96" s="302" t="s">
        <v>1031</v>
      </c>
      <c r="AF96" s="318" t="s">
        <v>1032</v>
      </c>
      <c r="AG96" s="303" t="s">
        <v>775</v>
      </c>
      <c r="AH96" s="303" t="s">
        <v>1257</v>
      </c>
      <c r="AI96" s="303" t="s">
        <v>1263</v>
      </c>
      <c r="AJ96" s="304" t="s">
        <v>336</v>
      </c>
      <c r="AK96" s="304" t="s">
        <v>336</v>
      </c>
      <c r="AL96" s="304" t="s">
        <v>336</v>
      </c>
      <c r="AM96" s="305" t="s">
        <v>336</v>
      </c>
      <c r="AN96" s="305" t="s">
        <v>336</v>
      </c>
      <c r="AO96" s="305" t="s">
        <v>336</v>
      </c>
      <c r="AP96" s="306"/>
      <c r="AQ96" s="306"/>
      <c r="AR96" s="306"/>
      <c r="AS96" s="307"/>
      <c r="AT96" s="307"/>
      <c r="AU96" s="307"/>
      <c r="AV96" s="308" t="s">
        <v>692</v>
      </c>
      <c r="AW96" s="308" t="s">
        <v>693</v>
      </c>
      <c r="AX96" s="308" t="s">
        <v>694</v>
      </c>
      <c r="AY96" s="309" t="s">
        <v>862</v>
      </c>
      <c r="AZ96" s="309" t="s">
        <v>512</v>
      </c>
      <c r="BA96" s="309" t="s">
        <v>863</v>
      </c>
    </row>
    <row r="97" spans="1:53" ht="285" x14ac:dyDescent="0.25">
      <c r="A97" s="294" t="s">
        <v>702</v>
      </c>
      <c r="B97" s="295" t="s">
        <v>1247</v>
      </c>
      <c r="C97" s="297" t="s">
        <v>1016</v>
      </c>
      <c r="D97" s="297" t="s">
        <v>753</v>
      </c>
      <c r="E97" s="297" t="s">
        <v>1017</v>
      </c>
      <c r="F97" s="297" t="s">
        <v>1248</v>
      </c>
      <c r="G97" s="297" t="s">
        <v>1259</v>
      </c>
      <c r="H97" s="298" t="s">
        <v>958</v>
      </c>
      <c r="I97" s="298" t="s">
        <v>1250</v>
      </c>
      <c r="J97" s="298" t="s">
        <v>1251</v>
      </c>
      <c r="K97" s="298" t="s">
        <v>996</v>
      </c>
      <c r="L97" s="298" t="s">
        <v>1252</v>
      </c>
      <c r="M97" s="351" t="s">
        <v>1447</v>
      </c>
      <c r="N97" s="351" t="s">
        <v>1448</v>
      </c>
      <c r="O97" s="353" t="s">
        <v>1360</v>
      </c>
      <c r="P97" s="353" t="s">
        <v>1360</v>
      </c>
      <c r="Q97" s="432" t="s">
        <v>1360</v>
      </c>
      <c r="R97" s="299" t="s">
        <v>852</v>
      </c>
      <c r="S97" s="299" t="s">
        <v>1172</v>
      </c>
      <c r="T97" s="299" t="s">
        <v>943</v>
      </c>
      <c r="U97" s="299" t="s">
        <v>1253</v>
      </c>
      <c r="V97" s="310" t="s">
        <v>427</v>
      </c>
      <c r="W97" s="310" t="s">
        <v>512</v>
      </c>
      <c r="X97" s="310" t="s">
        <v>512</v>
      </c>
      <c r="Y97" s="301" t="s">
        <v>839</v>
      </c>
      <c r="Z97" s="301" t="s">
        <v>1246</v>
      </c>
      <c r="AA97" s="301" t="s">
        <v>1267</v>
      </c>
      <c r="AB97" s="301" t="s">
        <v>1029</v>
      </c>
      <c r="AC97" s="301" t="s">
        <v>1268</v>
      </c>
      <c r="AD97" s="302" t="s">
        <v>772</v>
      </c>
      <c r="AE97" s="302" t="s">
        <v>1031</v>
      </c>
      <c r="AF97" s="318" t="s">
        <v>1032</v>
      </c>
      <c r="AG97" s="303" t="s">
        <v>775</v>
      </c>
      <c r="AH97" s="303" t="s">
        <v>1257</v>
      </c>
      <c r="AI97" s="303" t="s">
        <v>1258</v>
      </c>
      <c r="AJ97" s="304" t="s">
        <v>336</v>
      </c>
      <c r="AK97" s="304" t="s">
        <v>336</v>
      </c>
      <c r="AL97" s="304" t="s">
        <v>336</v>
      </c>
      <c r="AM97" s="305" t="s">
        <v>336</v>
      </c>
      <c r="AN97" s="305" t="s">
        <v>336</v>
      </c>
      <c r="AO97" s="305" t="s">
        <v>336</v>
      </c>
      <c r="AP97" s="306"/>
      <c r="AQ97" s="306"/>
      <c r="AR97" s="306"/>
      <c r="AS97" s="307"/>
      <c r="AT97" s="307"/>
      <c r="AU97" s="307"/>
      <c r="AV97" s="313" t="s">
        <v>336</v>
      </c>
      <c r="AW97" s="313" t="s">
        <v>336</v>
      </c>
      <c r="AX97" s="313" t="s">
        <v>336</v>
      </c>
      <c r="AY97" s="309" t="s">
        <v>862</v>
      </c>
      <c r="AZ97" s="309" t="s">
        <v>512</v>
      </c>
      <c r="BA97" s="309" t="s">
        <v>863</v>
      </c>
    </row>
    <row r="98" spans="1:53" ht="285" x14ac:dyDescent="0.25">
      <c r="A98" s="294" t="s">
        <v>702</v>
      </c>
      <c r="B98" s="295" t="s">
        <v>1247</v>
      </c>
      <c r="C98" s="297" t="s">
        <v>1016</v>
      </c>
      <c r="D98" s="297" t="s">
        <v>753</v>
      </c>
      <c r="E98" s="297" t="s">
        <v>1017</v>
      </c>
      <c r="F98" s="297" t="s">
        <v>1248</v>
      </c>
      <c r="G98" s="297" t="s">
        <v>1259</v>
      </c>
      <c r="H98" s="298" t="s">
        <v>958</v>
      </c>
      <c r="I98" s="298" t="s">
        <v>1250</v>
      </c>
      <c r="J98" s="298" t="s">
        <v>1251</v>
      </c>
      <c r="K98" s="298" t="s">
        <v>996</v>
      </c>
      <c r="L98" s="298" t="s">
        <v>1252</v>
      </c>
      <c r="M98" s="351" t="s">
        <v>1449</v>
      </c>
      <c r="N98" s="351" t="s">
        <v>1450</v>
      </c>
      <c r="O98" s="351" t="s">
        <v>1451</v>
      </c>
      <c r="P98" s="351" t="s">
        <v>1452</v>
      </c>
      <c r="Q98" s="429" t="s">
        <v>1453</v>
      </c>
      <c r="R98" s="299" t="s">
        <v>852</v>
      </c>
      <c r="S98" s="299" t="s">
        <v>1172</v>
      </c>
      <c r="T98" s="299" t="s">
        <v>943</v>
      </c>
      <c r="U98" s="299" t="s">
        <v>1253</v>
      </c>
      <c r="V98" s="310" t="s">
        <v>427</v>
      </c>
      <c r="W98" s="310" t="s">
        <v>512</v>
      </c>
      <c r="X98" s="310" t="s">
        <v>512</v>
      </c>
      <c r="Y98" s="301" t="s">
        <v>856</v>
      </c>
      <c r="Z98" s="301" t="s">
        <v>1269</v>
      </c>
      <c r="AA98" s="301" t="s">
        <v>1270</v>
      </c>
      <c r="AB98" s="301" t="s">
        <v>1029</v>
      </c>
      <c r="AC98" s="301" t="s">
        <v>1268</v>
      </c>
      <c r="AD98" s="302" t="s">
        <v>772</v>
      </c>
      <c r="AE98" s="302" t="s">
        <v>1031</v>
      </c>
      <c r="AF98" s="318" t="s">
        <v>1032</v>
      </c>
      <c r="AG98" s="303" t="s">
        <v>775</v>
      </c>
      <c r="AH98" s="303" t="s">
        <v>1257</v>
      </c>
      <c r="AI98" s="303" t="s">
        <v>1263</v>
      </c>
      <c r="AJ98" s="304" t="s">
        <v>336</v>
      </c>
      <c r="AK98" s="304" t="s">
        <v>336</v>
      </c>
      <c r="AL98" s="304" t="s">
        <v>336</v>
      </c>
      <c r="AM98" s="305" t="s">
        <v>336</v>
      </c>
      <c r="AN98" s="305" t="s">
        <v>336</v>
      </c>
      <c r="AO98" s="305" t="s">
        <v>336</v>
      </c>
      <c r="AP98" s="306"/>
      <c r="AQ98" s="306"/>
      <c r="AR98" s="306"/>
      <c r="AS98" s="307"/>
      <c r="AT98" s="307"/>
      <c r="AU98" s="307"/>
      <c r="AV98" s="313" t="s">
        <v>336</v>
      </c>
      <c r="AW98" s="313" t="s">
        <v>336</v>
      </c>
      <c r="AX98" s="313" t="s">
        <v>336</v>
      </c>
      <c r="AY98" s="309" t="s">
        <v>862</v>
      </c>
      <c r="AZ98" s="309" t="s">
        <v>512</v>
      </c>
      <c r="BA98" s="309" t="s">
        <v>863</v>
      </c>
    </row>
    <row r="99" spans="1:53" ht="285" x14ac:dyDescent="0.25">
      <c r="A99" s="294" t="s">
        <v>702</v>
      </c>
      <c r="B99" s="295" t="s">
        <v>1247</v>
      </c>
      <c r="C99" s="297" t="s">
        <v>1016</v>
      </c>
      <c r="D99" s="297" t="s">
        <v>753</v>
      </c>
      <c r="E99" s="297" t="s">
        <v>1017</v>
      </c>
      <c r="F99" s="297" t="s">
        <v>1248</v>
      </c>
      <c r="G99" s="297" t="s">
        <v>1259</v>
      </c>
      <c r="H99" s="298" t="s">
        <v>958</v>
      </c>
      <c r="I99" s="298" t="s">
        <v>1250</v>
      </c>
      <c r="J99" s="298" t="s">
        <v>1251</v>
      </c>
      <c r="K99" s="298" t="s">
        <v>996</v>
      </c>
      <c r="L99" s="298" t="s">
        <v>1252</v>
      </c>
      <c r="M99" s="351" t="s">
        <v>1449</v>
      </c>
      <c r="N99" s="351" t="s">
        <v>1450</v>
      </c>
      <c r="O99" s="351" t="s">
        <v>1451</v>
      </c>
      <c r="P99" s="351" t="s">
        <v>1454</v>
      </c>
      <c r="Q99" s="429" t="s">
        <v>1455</v>
      </c>
      <c r="R99" s="299" t="s">
        <v>852</v>
      </c>
      <c r="S99" s="299" t="s">
        <v>1172</v>
      </c>
      <c r="T99" s="299" t="s">
        <v>943</v>
      </c>
      <c r="U99" s="299" t="s">
        <v>1253</v>
      </c>
      <c r="V99" s="310" t="s">
        <v>427</v>
      </c>
      <c r="W99" s="310" t="s">
        <v>512</v>
      </c>
      <c r="X99" s="310" t="s">
        <v>512</v>
      </c>
      <c r="Y99" s="301" t="s">
        <v>856</v>
      </c>
      <c r="Z99" s="301" t="s">
        <v>1269</v>
      </c>
      <c r="AA99" s="301" t="s">
        <v>1271</v>
      </c>
      <c r="AB99" s="301" t="s">
        <v>1029</v>
      </c>
      <c r="AC99" s="301" t="s">
        <v>1268</v>
      </c>
      <c r="AD99" s="302" t="s">
        <v>1002</v>
      </c>
      <c r="AE99" s="302" t="s">
        <v>1255</v>
      </c>
      <c r="AF99" s="318" t="s">
        <v>1256</v>
      </c>
      <c r="AG99" s="303" t="s">
        <v>775</v>
      </c>
      <c r="AH99" s="303" t="s">
        <v>1257</v>
      </c>
      <c r="AI99" s="303" t="s">
        <v>1258</v>
      </c>
      <c r="AJ99" s="304" t="s">
        <v>336</v>
      </c>
      <c r="AK99" s="304" t="s">
        <v>336</v>
      </c>
      <c r="AL99" s="304" t="s">
        <v>336</v>
      </c>
      <c r="AM99" s="305" t="s">
        <v>336</v>
      </c>
      <c r="AN99" s="305" t="s">
        <v>336</v>
      </c>
      <c r="AO99" s="305" t="s">
        <v>336</v>
      </c>
      <c r="AP99" s="306"/>
      <c r="AQ99" s="306"/>
      <c r="AR99" s="306"/>
      <c r="AS99" s="307"/>
      <c r="AT99" s="307"/>
      <c r="AU99" s="307"/>
      <c r="AV99" s="313" t="s">
        <v>336</v>
      </c>
      <c r="AW99" s="313" t="s">
        <v>336</v>
      </c>
      <c r="AX99" s="313" t="s">
        <v>336</v>
      </c>
      <c r="AY99" s="309" t="s">
        <v>862</v>
      </c>
      <c r="AZ99" s="309" t="s">
        <v>512</v>
      </c>
      <c r="BA99" s="309" t="s">
        <v>863</v>
      </c>
    </row>
    <row r="100" spans="1:53" ht="285" x14ac:dyDescent="0.25">
      <c r="A100" s="294" t="s">
        <v>702</v>
      </c>
      <c r="B100" s="295" t="s">
        <v>1247</v>
      </c>
      <c r="C100" s="297" t="s">
        <v>1016</v>
      </c>
      <c r="D100" s="297" t="s">
        <v>753</v>
      </c>
      <c r="E100" s="297" t="s">
        <v>1017</v>
      </c>
      <c r="F100" s="297" t="s">
        <v>1248</v>
      </c>
      <c r="G100" s="297" t="s">
        <v>1259</v>
      </c>
      <c r="H100" s="298" t="s">
        <v>958</v>
      </c>
      <c r="I100" s="298" t="s">
        <v>1250</v>
      </c>
      <c r="J100" s="298" t="s">
        <v>1251</v>
      </c>
      <c r="K100" s="298" t="s">
        <v>996</v>
      </c>
      <c r="L100" s="298" t="s">
        <v>1252</v>
      </c>
      <c r="M100" s="351" t="s">
        <v>1449</v>
      </c>
      <c r="N100" s="351" t="s">
        <v>1450</v>
      </c>
      <c r="O100" s="351" t="s">
        <v>1451</v>
      </c>
      <c r="P100" s="351" t="s">
        <v>1456</v>
      </c>
      <c r="Q100" s="429" t="s">
        <v>1457</v>
      </c>
      <c r="R100" s="299" t="s">
        <v>852</v>
      </c>
      <c r="S100" s="299" t="s">
        <v>1172</v>
      </c>
      <c r="T100" s="299" t="s">
        <v>943</v>
      </c>
      <c r="U100" s="299" t="s">
        <v>1253</v>
      </c>
      <c r="V100" s="310" t="s">
        <v>427</v>
      </c>
      <c r="W100" s="310" t="s">
        <v>512</v>
      </c>
      <c r="X100" s="310" t="s">
        <v>512</v>
      </c>
      <c r="Y100" s="301" t="s">
        <v>856</v>
      </c>
      <c r="Z100" s="301" t="s">
        <v>1269</v>
      </c>
      <c r="AA100" s="301" t="s">
        <v>1272</v>
      </c>
      <c r="AB100" s="301" t="s">
        <v>1029</v>
      </c>
      <c r="AC100" s="301" t="s">
        <v>1268</v>
      </c>
      <c r="AD100" s="302" t="s">
        <v>772</v>
      </c>
      <c r="AE100" s="302" t="s">
        <v>1031</v>
      </c>
      <c r="AF100" s="318" t="s">
        <v>1032</v>
      </c>
      <c r="AG100" s="303" t="s">
        <v>775</v>
      </c>
      <c r="AH100" s="303" t="s">
        <v>1257</v>
      </c>
      <c r="AI100" s="303" t="s">
        <v>1263</v>
      </c>
      <c r="AJ100" s="304" t="s">
        <v>336</v>
      </c>
      <c r="AK100" s="304" t="s">
        <v>336</v>
      </c>
      <c r="AL100" s="304" t="s">
        <v>336</v>
      </c>
      <c r="AM100" s="305" t="s">
        <v>336</v>
      </c>
      <c r="AN100" s="305" t="s">
        <v>336</v>
      </c>
      <c r="AO100" s="305" t="s">
        <v>336</v>
      </c>
      <c r="AP100" s="306"/>
      <c r="AQ100" s="306"/>
      <c r="AR100" s="306"/>
      <c r="AS100" s="307"/>
      <c r="AT100" s="307"/>
      <c r="AU100" s="307"/>
      <c r="AV100" s="313" t="s">
        <v>336</v>
      </c>
      <c r="AW100" s="313" t="s">
        <v>336</v>
      </c>
      <c r="AX100" s="313" t="s">
        <v>336</v>
      </c>
      <c r="AY100" s="309" t="s">
        <v>862</v>
      </c>
      <c r="AZ100" s="309" t="s">
        <v>512</v>
      </c>
      <c r="BA100" s="309" t="s">
        <v>863</v>
      </c>
    </row>
    <row r="101" spans="1:53" ht="285" x14ac:dyDescent="0.25">
      <c r="A101" s="294" t="s">
        <v>702</v>
      </c>
      <c r="B101" s="295" t="s">
        <v>1247</v>
      </c>
      <c r="C101" s="297" t="s">
        <v>1016</v>
      </c>
      <c r="D101" s="297" t="s">
        <v>753</v>
      </c>
      <c r="E101" s="297" t="s">
        <v>1017</v>
      </c>
      <c r="F101" s="297" t="s">
        <v>1248</v>
      </c>
      <c r="G101" s="297" t="s">
        <v>1259</v>
      </c>
      <c r="H101" s="298" t="s">
        <v>958</v>
      </c>
      <c r="I101" s="298" t="s">
        <v>1250</v>
      </c>
      <c r="J101" s="298" t="s">
        <v>1251</v>
      </c>
      <c r="K101" s="298" t="s">
        <v>996</v>
      </c>
      <c r="L101" s="298" t="s">
        <v>1252</v>
      </c>
      <c r="M101" s="351" t="s">
        <v>1449</v>
      </c>
      <c r="N101" s="351" t="s">
        <v>1450</v>
      </c>
      <c r="O101" s="351" t="s">
        <v>1451</v>
      </c>
      <c r="P101" s="351" t="s">
        <v>1458</v>
      </c>
      <c r="Q101" s="429" t="s">
        <v>1459</v>
      </c>
      <c r="R101" s="299" t="s">
        <v>852</v>
      </c>
      <c r="S101" s="299" t="s">
        <v>1172</v>
      </c>
      <c r="T101" s="299" t="s">
        <v>943</v>
      </c>
      <c r="U101" s="299" t="s">
        <v>1253</v>
      </c>
      <c r="V101" s="310" t="s">
        <v>427</v>
      </c>
      <c r="W101" s="310" t="s">
        <v>512</v>
      </c>
      <c r="X101" s="310" t="s">
        <v>512</v>
      </c>
      <c r="Y101" s="301" t="s">
        <v>856</v>
      </c>
      <c r="Z101" s="301" t="s">
        <v>1269</v>
      </c>
      <c r="AA101" s="301" t="s">
        <v>1273</v>
      </c>
      <c r="AB101" s="301" t="s">
        <v>1029</v>
      </c>
      <c r="AC101" s="301" t="s">
        <v>1268</v>
      </c>
      <c r="AD101" s="302" t="s">
        <v>772</v>
      </c>
      <c r="AE101" s="302" t="s">
        <v>1031</v>
      </c>
      <c r="AF101" s="318" t="s">
        <v>1032</v>
      </c>
      <c r="AG101" s="303" t="s">
        <v>775</v>
      </c>
      <c r="AH101" s="303" t="s">
        <v>1257</v>
      </c>
      <c r="AI101" s="303" t="s">
        <v>1258</v>
      </c>
      <c r="AJ101" s="304" t="s">
        <v>336</v>
      </c>
      <c r="AK101" s="304" t="s">
        <v>336</v>
      </c>
      <c r="AL101" s="304" t="s">
        <v>336</v>
      </c>
      <c r="AM101" s="305" t="s">
        <v>336</v>
      </c>
      <c r="AN101" s="305" t="s">
        <v>336</v>
      </c>
      <c r="AO101" s="305" t="s">
        <v>336</v>
      </c>
      <c r="AP101" s="306"/>
      <c r="AQ101" s="306"/>
      <c r="AR101" s="306"/>
      <c r="AS101" s="307"/>
      <c r="AT101" s="307"/>
      <c r="AU101" s="307"/>
      <c r="AV101" s="308" t="s">
        <v>692</v>
      </c>
      <c r="AW101" s="308" t="s">
        <v>693</v>
      </c>
      <c r="AX101" s="308" t="s">
        <v>694</v>
      </c>
      <c r="AY101" s="309" t="s">
        <v>862</v>
      </c>
      <c r="AZ101" s="309" t="s">
        <v>512</v>
      </c>
      <c r="BA101" s="309" t="s">
        <v>863</v>
      </c>
    </row>
    <row r="102" spans="1:53" ht="285" x14ac:dyDescent="0.25">
      <c r="A102" s="294" t="s">
        <v>702</v>
      </c>
      <c r="B102" s="295" t="s">
        <v>1247</v>
      </c>
      <c r="C102" s="297" t="s">
        <v>1016</v>
      </c>
      <c r="D102" s="297" t="s">
        <v>753</v>
      </c>
      <c r="E102" s="297" t="s">
        <v>1017</v>
      </c>
      <c r="F102" s="297" t="s">
        <v>1248</v>
      </c>
      <c r="G102" s="297" t="s">
        <v>1259</v>
      </c>
      <c r="H102" s="298" t="s">
        <v>958</v>
      </c>
      <c r="I102" s="298" t="s">
        <v>1250</v>
      </c>
      <c r="J102" s="298" t="s">
        <v>1251</v>
      </c>
      <c r="K102" s="298" t="s">
        <v>996</v>
      </c>
      <c r="L102" s="298" t="s">
        <v>1252</v>
      </c>
      <c r="M102" s="351" t="s">
        <v>1449</v>
      </c>
      <c r="N102" s="351" t="s">
        <v>1450</v>
      </c>
      <c r="O102" s="351" t="s">
        <v>1451</v>
      </c>
      <c r="P102" s="351" t="s">
        <v>1460</v>
      </c>
      <c r="Q102" s="429" t="s">
        <v>1461</v>
      </c>
      <c r="R102" s="299" t="s">
        <v>852</v>
      </c>
      <c r="S102" s="299" t="s">
        <v>1172</v>
      </c>
      <c r="T102" s="299" t="s">
        <v>943</v>
      </c>
      <c r="U102" s="299" t="s">
        <v>1253</v>
      </c>
      <c r="V102" s="310" t="s">
        <v>427</v>
      </c>
      <c r="W102" s="310" t="s">
        <v>512</v>
      </c>
      <c r="X102" s="310" t="s">
        <v>512</v>
      </c>
      <c r="Y102" s="321" t="s">
        <v>1167</v>
      </c>
      <c r="Z102" s="321" t="s">
        <v>1168</v>
      </c>
      <c r="AA102" s="321" t="s">
        <v>1169</v>
      </c>
      <c r="AB102" s="301" t="s">
        <v>1029</v>
      </c>
      <c r="AC102" s="301" t="s">
        <v>1254</v>
      </c>
      <c r="AD102" s="302" t="s">
        <v>772</v>
      </c>
      <c r="AE102" s="302" t="s">
        <v>1031</v>
      </c>
      <c r="AF102" s="318" t="s">
        <v>1032</v>
      </c>
      <c r="AG102" s="303" t="s">
        <v>775</v>
      </c>
      <c r="AH102" s="303" t="s">
        <v>1257</v>
      </c>
      <c r="AI102" s="303" t="s">
        <v>1263</v>
      </c>
      <c r="AJ102" s="304" t="s">
        <v>336</v>
      </c>
      <c r="AK102" s="304" t="s">
        <v>336</v>
      </c>
      <c r="AL102" s="304" t="s">
        <v>336</v>
      </c>
      <c r="AM102" s="305" t="s">
        <v>336</v>
      </c>
      <c r="AN102" s="305" t="s">
        <v>336</v>
      </c>
      <c r="AO102" s="305" t="s">
        <v>336</v>
      </c>
      <c r="AP102" s="306"/>
      <c r="AQ102" s="306"/>
      <c r="AR102" s="306"/>
      <c r="AS102" s="307"/>
      <c r="AT102" s="307"/>
      <c r="AU102" s="307"/>
      <c r="AV102" s="313" t="s">
        <v>336</v>
      </c>
      <c r="AW102" s="313" t="s">
        <v>336</v>
      </c>
      <c r="AX102" s="313" t="s">
        <v>336</v>
      </c>
      <c r="AY102" s="309" t="s">
        <v>862</v>
      </c>
      <c r="AZ102" s="309" t="s">
        <v>512</v>
      </c>
      <c r="BA102" s="309" t="s">
        <v>863</v>
      </c>
    </row>
    <row r="103" spans="1:53" ht="285" x14ac:dyDescent="0.25">
      <c r="A103" s="294" t="s">
        <v>702</v>
      </c>
      <c r="B103" s="295" t="s">
        <v>1015</v>
      </c>
      <c r="C103" s="296" t="s">
        <v>1016</v>
      </c>
      <c r="D103" s="296" t="s">
        <v>753</v>
      </c>
      <c r="E103" s="296" t="s">
        <v>1017</v>
      </c>
      <c r="F103" s="296" t="s">
        <v>1018</v>
      </c>
      <c r="G103" s="296" t="s">
        <v>1019</v>
      </c>
      <c r="H103" s="298" t="s">
        <v>1020</v>
      </c>
      <c r="I103" s="298" t="s">
        <v>1021</v>
      </c>
      <c r="J103" s="298" t="s">
        <v>1022</v>
      </c>
      <c r="K103" s="298" t="s">
        <v>1023</v>
      </c>
      <c r="L103" s="298" t="s">
        <v>1024</v>
      </c>
      <c r="M103" s="351" t="s">
        <v>1449</v>
      </c>
      <c r="N103" s="351" t="s">
        <v>1450</v>
      </c>
      <c r="O103" s="351" t="s">
        <v>1451</v>
      </c>
      <c r="P103" s="351" t="s">
        <v>1462</v>
      </c>
      <c r="Q103" s="429" t="s">
        <v>1463</v>
      </c>
      <c r="R103" s="299" t="s">
        <v>762</v>
      </c>
      <c r="S103" s="299" t="s">
        <v>819</v>
      </c>
      <c r="T103" s="299" t="s">
        <v>820</v>
      </c>
      <c r="U103" s="299" t="s">
        <v>1025</v>
      </c>
      <c r="V103" s="332" t="s">
        <v>874</v>
      </c>
      <c r="W103" s="332" t="s">
        <v>1274</v>
      </c>
      <c r="X103" s="332" t="s">
        <v>1275</v>
      </c>
      <c r="Y103" s="301" t="s">
        <v>839</v>
      </c>
      <c r="Z103" s="301" t="s">
        <v>1246</v>
      </c>
      <c r="AA103" s="301" t="s">
        <v>1139</v>
      </c>
      <c r="AB103" s="301" t="s">
        <v>1029</v>
      </c>
      <c r="AC103" s="301" t="s">
        <v>1039</v>
      </c>
      <c r="AD103" s="316" t="s">
        <v>772</v>
      </c>
      <c r="AE103" s="316" t="s">
        <v>1031</v>
      </c>
      <c r="AF103" s="316" t="s">
        <v>1032</v>
      </c>
      <c r="AG103" s="303" t="s">
        <v>775</v>
      </c>
      <c r="AH103" s="303" t="s">
        <v>1033</v>
      </c>
      <c r="AI103" s="303" t="s">
        <v>1034</v>
      </c>
      <c r="AJ103" s="304" t="s">
        <v>336</v>
      </c>
      <c r="AK103" s="304" t="s">
        <v>336</v>
      </c>
      <c r="AL103" s="304" t="s">
        <v>336</v>
      </c>
      <c r="AM103" s="305" t="s">
        <v>336</v>
      </c>
      <c r="AN103" s="305" t="s">
        <v>336</v>
      </c>
      <c r="AO103" s="305" t="s">
        <v>336</v>
      </c>
      <c r="AP103" s="312"/>
      <c r="AQ103" s="312"/>
      <c r="AR103" s="312"/>
      <c r="AS103" s="307"/>
      <c r="AT103" s="307"/>
      <c r="AU103" s="307"/>
      <c r="AV103" s="308" t="s">
        <v>688</v>
      </c>
      <c r="AW103" s="308" t="s">
        <v>689</v>
      </c>
      <c r="AX103" s="308" t="s">
        <v>836</v>
      </c>
      <c r="AY103" s="309" t="s">
        <v>862</v>
      </c>
      <c r="AZ103" s="309" t="s">
        <v>512</v>
      </c>
      <c r="BA103" s="309" t="s">
        <v>863</v>
      </c>
    </row>
    <row r="104" spans="1:53" ht="285" x14ac:dyDescent="0.25">
      <c r="A104" s="294" t="s">
        <v>702</v>
      </c>
      <c r="B104" s="295" t="s">
        <v>1015</v>
      </c>
      <c r="C104" s="296" t="s">
        <v>1016</v>
      </c>
      <c r="D104" s="296" t="s">
        <v>753</v>
      </c>
      <c r="E104" s="296" t="s">
        <v>1017</v>
      </c>
      <c r="F104" s="296" t="s">
        <v>1018</v>
      </c>
      <c r="G104" s="296" t="s">
        <v>1019</v>
      </c>
      <c r="H104" s="298" t="s">
        <v>1020</v>
      </c>
      <c r="I104" s="298" t="s">
        <v>1021</v>
      </c>
      <c r="J104" s="298" t="s">
        <v>1022</v>
      </c>
      <c r="K104" s="298" t="s">
        <v>1023</v>
      </c>
      <c r="L104" s="298" t="s">
        <v>1024</v>
      </c>
      <c r="M104" s="351" t="s">
        <v>1449</v>
      </c>
      <c r="N104" s="351" t="s">
        <v>1450</v>
      </c>
      <c r="O104" s="351" t="s">
        <v>1451</v>
      </c>
      <c r="P104" s="351" t="s">
        <v>1464</v>
      </c>
      <c r="Q104" s="429" t="s">
        <v>1465</v>
      </c>
      <c r="R104" s="299" t="s">
        <v>762</v>
      </c>
      <c r="S104" s="299" t="s">
        <v>819</v>
      </c>
      <c r="T104" s="299" t="s">
        <v>820</v>
      </c>
      <c r="U104" s="299" t="s">
        <v>1025</v>
      </c>
      <c r="V104" s="310" t="s">
        <v>427</v>
      </c>
      <c r="W104" s="310" t="s">
        <v>512</v>
      </c>
      <c r="X104" s="310" t="s">
        <v>512</v>
      </c>
      <c r="Y104" s="301" t="s">
        <v>839</v>
      </c>
      <c r="Z104" s="301" t="s">
        <v>840</v>
      </c>
      <c r="AA104" s="301" t="s">
        <v>841</v>
      </c>
      <c r="AB104" s="301" t="s">
        <v>1029</v>
      </c>
      <c r="AC104" s="301" t="s">
        <v>1030</v>
      </c>
      <c r="AD104" s="316" t="s">
        <v>772</v>
      </c>
      <c r="AE104" s="316" t="s">
        <v>1031</v>
      </c>
      <c r="AF104" s="316" t="s">
        <v>1032</v>
      </c>
      <c r="AG104" s="303" t="s">
        <v>775</v>
      </c>
      <c r="AH104" s="303" t="s">
        <v>1033</v>
      </c>
      <c r="AI104" s="303" t="s">
        <v>1034</v>
      </c>
      <c r="AJ104" s="304" t="s">
        <v>336</v>
      </c>
      <c r="AK104" s="304" t="s">
        <v>336</v>
      </c>
      <c r="AL104" s="304" t="s">
        <v>336</v>
      </c>
      <c r="AM104" s="305" t="s">
        <v>336</v>
      </c>
      <c r="AN104" s="305" t="s">
        <v>336</v>
      </c>
      <c r="AO104" s="305" t="s">
        <v>336</v>
      </c>
      <c r="AP104" s="312"/>
      <c r="AQ104" s="312"/>
      <c r="AR104" s="312"/>
      <c r="AS104" s="307"/>
      <c r="AT104" s="307"/>
      <c r="AU104" s="307"/>
      <c r="AV104" s="313" t="s">
        <v>336</v>
      </c>
      <c r="AW104" s="313" t="s">
        <v>336</v>
      </c>
      <c r="AX104" s="313" t="s">
        <v>336</v>
      </c>
      <c r="AY104" s="309" t="s">
        <v>862</v>
      </c>
      <c r="AZ104" s="309" t="s">
        <v>512</v>
      </c>
      <c r="BA104" s="309" t="s">
        <v>863</v>
      </c>
    </row>
    <row r="105" spans="1:53" ht="285" x14ac:dyDescent="0.25">
      <c r="A105" s="294" t="s">
        <v>702</v>
      </c>
      <c r="B105" s="295" t="s">
        <v>1015</v>
      </c>
      <c r="C105" s="296" t="s">
        <v>1016</v>
      </c>
      <c r="D105" s="296" t="s">
        <v>753</v>
      </c>
      <c r="E105" s="296" t="s">
        <v>1017</v>
      </c>
      <c r="F105" s="296" t="s">
        <v>1018</v>
      </c>
      <c r="G105" s="296" t="s">
        <v>1019</v>
      </c>
      <c r="H105" s="298" t="s">
        <v>1020</v>
      </c>
      <c r="I105" s="298" t="s">
        <v>1021</v>
      </c>
      <c r="J105" s="298" t="s">
        <v>1022</v>
      </c>
      <c r="K105" s="298" t="s">
        <v>1023</v>
      </c>
      <c r="L105" s="298" t="s">
        <v>1024</v>
      </c>
      <c r="M105" s="351" t="s">
        <v>1449</v>
      </c>
      <c r="N105" s="351" t="s">
        <v>1450</v>
      </c>
      <c r="O105" s="351" t="s">
        <v>1451</v>
      </c>
      <c r="P105" s="351" t="s">
        <v>1466</v>
      </c>
      <c r="Q105" s="429" t="s">
        <v>1467</v>
      </c>
      <c r="R105" s="299" t="s">
        <v>762</v>
      </c>
      <c r="S105" s="299" t="s">
        <v>819</v>
      </c>
      <c r="T105" s="299" t="s">
        <v>820</v>
      </c>
      <c r="U105" s="299" t="s">
        <v>1025</v>
      </c>
      <c r="V105" s="335" t="s">
        <v>427</v>
      </c>
      <c r="W105" s="335" t="s">
        <v>512</v>
      </c>
      <c r="X105" s="335" t="s">
        <v>512</v>
      </c>
      <c r="Y105" s="328" t="s">
        <v>1036</v>
      </c>
      <c r="Z105" s="328" t="s">
        <v>1037</v>
      </c>
      <c r="AA105" s="328" t="s">
        <v>1276</v>
      </c>
      <c r="AB105" s="301" t="s">
        <v>1029</v>
      </c>
      <c r="AC105" s="301" t="s">
        <v>1039</v>
      </c>
      <c r="AD105" s="316" t="s">
        <v>772</v>
      </c>
      <c r="AE105" s="316" t="s">
        <v>1031</v>
      </c>
      <c r="AF105" s="316" t="s">
        <v>1032</v>
      </c>
      <c r="AG105" s="303" t="s">
        <v>775</v>
      </c>
      <c r="AH105" s="303" t="s">
        <v>1033</v>
      </c>
      <c r="AI105" s="303" t="s">
        <v>1034</v>
      </c>
      <c r="AJ105" s="304" t="s">
        <v>336</v>
      </c>
      <c r="AK105" s="304" t="s">
        <v>336</v>
      </c>
      <c r="AL105" s="304" t="s">
        <v>336</v>
      </c>
      <c r="AM105" s="305" t="s">
        <v>336</v>
      </c>
      <c r="AN105" s="305" t="s">
        <v>336</v>
      </c>
      <c r="AO105" s="305" t="s">
        <v>336</v>
      </c>
      <c r="AP105" s="312"/>
      <c r="AQ105" s="312"/>
      <c r="AR105" s="312"/>
      <c r="AS105" s="307"/>
      <c r="AT105" s="307"/>
      <c r="AU105" s="307"/>
      <c r="AV105" s="313" t="s">
        <v>336</v>
      </c>
      <c r="AW105" s="313" t="s">
        <v>336</v>
      </c>
      <c r="AX105" s="313" t="s">
        <v>336</v>
      </c>
      <c r="AY105" s="309" t="s">
        <v>862</v>
      </c>
      <c r="AZ105" s="309" t="s">
        <v>512</v>
      </c>
      <c r="BA105" s="309" t="s">
        <v>863</v>
      </c>
    </row>
    <row r="106" spans="1:53" ht="285" x14ac:dyDescent="0.25">
      <c r="A106" s="294" t="s">
        <v>702</v>
      </c>
      <c r="B106" s="295" t="s">
        <v>1015</v>
      </c>
      <c r="C106" s="296" t="s">
        <v>1016</v>
      </c>
      <c r="D106" s="296" t="s">
        <v>753</v>
      </c>
      <c r="E106" s="296" t="s">
        <v>1017</v>
      </c>
      <c r="F106" s="296" t="s">
        <v>1040</v>
      </c>
      <c r="G106" s="296" t="s">
        <v>1041</v>
      </c>
      <c r="H106" s="329" t="s">
        <v>1042</v>
      </c>
      <c r="I106" s="329" t="s">
        <v>1043</v>
      </c>
      <c r="J106" s="329" t="s">
        <v>1044</v>
      </c>
      <c r="K106" s="329" t="s">
        <v>336</v>
      </c>
      <c r="L106" s="329" t="s">
        <v>1045</v>
      </c>
      <c r="M106" s="351" t="s">
        <v>1449</v>
      </c>
      <c r="N106" s="351" t="s">
        <v>1450</v>
      </c>
      <c r="O106" s="351" t="s">
        <v>1451</v>
      </c>
      <c r="P106" s="351" t="s">
        <v>1468</v>
      </c>
      <c r="Q106" s="429" t="s">
        <v>1469</v>
      </c>
      <c r="R106" s="299" t="s">
        <v>978</v>
      </c>
      <c r="S106" s="299" t="s">
        <v>871</v>
      </c>
      <c r="T106" s="299" t="s">
        <v>979</v>
      </c>
      <c r="U106" s="330" t="s">
        <v>1046</v>
      </c>
      <c r="V106" s="310" t="s">
        <v>427</v>
      </c>
      <c r="W106" s="310" t="s">
        <v>512</v>
      </c>
      <c r="X106" s="310" t="s">
        <v>512</v>
      </c>
      <c r="Y106" s="301" t="s">
        <v>839</v>
      </c>
      <c r="Z106" s="301" t="s">
        <v>1246</v>
      </c>
      <c r="AA106" s="301" t="s">
        <v>1139</v>
      </c>
      <c r="AB106" s="304" t="s">
        <v>1048</v>
      </c>
      <c r="AC106" s="304" t="s">
        <v>1049</v>
      </c>
      <c r="AD106" s="302" t="s">
        <v>1050</v>
      </c>
      <c r="AE106" s="302" t="s">
        <v>1051</v>
      </c>
      <c r="AF106" s="318" t="s">
        <v>1052</v>
      </c>
      <c r="AG106" s="311" t="s">
        <v>336</v>
      </c>
      <c r="AH106" s="311" t="s">
        <v>336</v>
      </c>
      <c r="AI106" s="311" t="s">
        <v>336</v>
      </c>
      <c r="AJ106" s="321" t="s">
        <v>1053</v>
      </c>
      <c r="AK106" s="321" t="s">
        <v>1054</v>
      </c>
      <c r="AL106" s="321" t="s">
        <v>1055</v>
      </c>
      <c r="AM106" s="305" t="s">
        <v>336</v>
      </c>
      <c r="AN106" s="305" t="s">
        <v>336</v>
      </c>
      <c r="AO106" s="305" t="s">
        <v>336</v>
      </c>
      <c r="AP106" s="306"/>
      <c r="AQ106" s="306"/>
      <c r="AR106" s="306"/>
      <c r="AS106" s="307"/>
      <c r="AT106" s="307"/>
      <c r="AU106" s="307"/>
      <c r="AV106" s="308" t="s">
        <v>676</v>
      </c>
      <c r="AW106" s="308" t="s">
        <v>677</v>
      </c>
      <c r="AX106" s="308" t="s">
        <v>678</v>
      </c>
      <c r="AY106" s="309" t="s">
        <v>862</v>
      </c>
      <c r="AZ106" s="309" t="s">
        <v>512</v>
      </c>
      <c r="BA106" s="309" t="s">
        <v>863</v>
      </c>
    </row>
    <row r="107" spans="1:53" ht="285" x14ac:dyDescent="0.25">
      <c r="A107" s="294" t="s">
        <v>702</v>
      </c>
      <c r="B107" s="295" t="s">
        <v>1015</v>
      </c>
      <c r="C107" s="296" t="s">
        <v>1016</v>
      </c>
      <c r="D107" s="296" t="s">
        <v>753</v>
      </c>
      <c r="E107" s="296" t="s">
        <v>1017</v>
      </c>
      <c r="F107" s="296" t="s">
        <v>1040</v>
      </c>
      <c r="G107" s="296" t="s">
        <v>1041</v>
      </c>
      <c r="H107" s="298" t="s">
        <v>814</v>
      </c>
      <c r="I107" s="298" t="s">
        <v>815</v>
      </c>
      <c r="J107" s="298" t="s">
        <v>816</v>
      </c>
      <c r="K107" s="298" t="s">
        <v>817</v>
      </c>
      <c r="L107" s="298" t="s">
        <v>818</v>
      </c>
      <c r="M107" s="351" t="s">
        <v>1449</v>
      </c>
      <c r="N107" s="351" t="s">
        <v>1450</v>
      </c>
      <c r="O107" s="351" t="s">
        <v>1451</v>
      </c>
      <c r="P107" s="351" t="s">
        <v>1470</v>
      </c>
      <c r="Q107" s="429" t="s">
        <v>1471</v>
      </c>
      <c r="R107" s="299" t="s">
        <v>762</v>
      </c>
      <c r="S107" s="299" t="s">
        <v>819</v>
      </c>
      <c r="T107" s="299" t="s">
        <v>820</v>
      </c>
      <c r="U107" s="299" t="s">
        <v>821</v>
      </c>
      <c r="V107" s="310" t="s">
        <v>427</v>
      </c>
      <c r="W107" s="310" t="s">
        <v>512</v>
      </c>
      <c r="X107" s="310" t="s">
        <v>512</v>
      </c>
      <c r="Y107" s="301" t="s">
        <v>839</v>
      </c>
      <c r="Z107" s="301" t="s">
        <v>840</v>
      </c>
      <c r="AA107" s="301" t="s">
        <v>841</v>
      </c>
      <c r="AB107" s="301" t="s">
        <v>788</v>
      </c>
      <c r="AC107" s="301" t="s">
        <v>842</v>
      </c>
      <c r="AD107" s="302" t="s">
        <v>1050</v>
      </c>
      <c r="AE107" s="302" t="s">
        <v>1051</v>
      </c>
      <c r="AF107" s="318" t="s">
        <v>1052</v>
      </c>
      <c r="AG107" s="311" t="s">
        <v>336</v>
      </c>
      <c r="AH107" s="311" t="s">
        <v>336</v>
      </c>
      <c r="AI107" s="311" t="s">
        <v>336</v>
      </c>
      <c r="AJ107" s="321" t="s">
        <v>1053</v>
      </c>
      <c r="AK107" s="321" t="s">
        <v>1054</v>
      </c>
      <c r="AL107" s="321" t="s">
        <v>1055</v>
      </c>
      <c r="AM107" s="305" t="s">
        <v>336</v>
      </c>
      <c r="AN107" s="305" t="s">
        <v>336</v>
      </c>
      <c r="AO107" s="305" t="s">
        <v>336</v>
      </c>
      <c r="AP107" s="306"/>
      <c r="AQ107" s="306"/>
      <c r="AR107" s="306"/>
      <c r="AS107" s="307"/>
      <c r="AT107" s="307"/>
      <c r="AU107" s="307"/>
      <c r="AV107" s="308" t="s">
        <v>676</v>
      </c>
      <c r="AW107" s="308" t="s">
        <v>677</v>
      </c>
      <c r="AX107" s="308" t="s">
        <v>678</v>
      </c>
      <c r="AY107" s="309" t="s">
        <v>862</v>
      </c>
      <c r="AZ107" s="309" t="s">
        <v>512</v>
      </c>
      <c r="BA107" s="309" t="s">
        <v>863</v>
      </c>
    </row>
    <row r="108" spans="1:53" ht="285" x14ac:dyDescent="0.25">
      <c r="A108" s="294" t="s">
        <v>702</v>
      </c>
      <c r="B108" s="295" t="s">
        <v>1015</v>
      </c>
      <c r="C108" s="296" t="s">
        <v>1016</v>
      </c>
      <c r="D108" s="296" t="s">
        <v>753</v>
      </c>
      <c r="E108" s="296" t="s">
        <v>1017</v>
      </c>
      <c r="F108" s="296" t="s">
        <v>1040</v>
      </c>
      <c r="G108" s="296" t="s">
        <v>1041</v>
      </c>
      <c r="H108" s="329" t="s">
        <v>1042</v>
      </c>
      <c r="I108" s="329" t="s">
        <v>1043</v>
      </c>
      <c r="J108" s="329" t="s">
        <v>1044</v>
      </c>
      <c r="K108" s="329" t="s">
        <v>336</v>
      </c>
      <c r="L108" s="329" t="s">
        <v>1045</v>
      </c>
      <c r="M108" s="351" t="s">
        <v>1449</v>
      </c>
      <c r="N108" s="351" t="s">
        <v>1450</v>
      </c>
      <c r="O108" s="351" t="s">
        <v>1451</v>
      </c>
      <c r="P108" s="351" t="s">
        <v>1472</v>
      </c>
      <c r="Q108" s="429" t="s">
        <v>1473</v>
      </c>
      <c r="R108" s="299" t="s">
        <v>978</v>
      </c>
      <c r="S108" s="299" t="s">
        <v>871</v>
      </c>
      <c r="T108" s="299" t="s">
        <v>979</v>
      </c>
      <c r="U108" s="330" t="s">
        <v>1046</v>
      </c>
      <c r="V108" s="310" t="s">
        <v>427</v>
      </c>
      <c r="W108" s="310" t="s">
        <v>512</v>
      </c>
      <c r="X108" s="310" t="s">
        <v>512</v>
      </c>
      <c r="Y108" s="314" t="s">
        <v>336</v>
      </c>
      <c r="Z108" s="314" t="s">
        <v>336</v>
      </c>
      <c r="AA108" s="314" t="s">
        <v>336</v>
      </c>
      <c r="AB108" s="304" t="s">
        <v>336</v>
      </c>
      <c r="AC108" s="304" t="s">
        <v>336</v>
      </c>
      <c r="AD108" s="302" t="s">
        <v>1050</v>
      </c>
      <c r="AE108" s="302" t="s">
        <v>1051</v>
      </c>
      <c r="AF108" s="318" t="s">
        <v>1052</v>
      </c>
      <c r="AG108" s="311" t="s">
        <v>336</v>
      </c>
      <c r="AH108" s="311" t="s">
        <v>336</v>
      </c>
      <c r="AI108" s="311" t="s">
        <v>336</v>
      </c>
      <c r="AJ108" s="321" t="s">
        <v>1053</v>
      </c>
      <c r="AK108" s="321" t="s">
        <v>1054</v>
      </c>
      <c r="AL108" s="321" t="s">
        <v>1055</v>
      </c>
      <c r="AM108" s="305" t="s">
        <v>336</v>
      </c>
      <c r="AN108" s="305" t="s">
        <v>336</v>
      </c>
      <c r="AO108" s="305" t="s">
        <v>336</v>
      </c>
      <c r="AP108" s="306"/>
      <c r="AQ108" s="306"/>
      <c r="AR108" s="306"/>
      <c r="AS108" s="307"/>
      <c r="AT108" s="307"/>
      <c r="AU108" s="307"/>
      <c r="AV108" s="308" t="s">
        <v>676</v>
      </c>
      <c r="AW108" s="308" t="s">
        <v>677</v>
      </c>
      <c r="AX108" s="308" t="s">
        <v>678</v>
      </c>
      <c r="AY108" s="309" t="s">
        <v>862</v>
      </c>
      <c r="AZ108" s="309" t="s">
        <v>512</v>
      </c>
      <c r="BA108" s="309" t="s">
        <v>863</v>
      </c>
    </row>
    <row r="109" spans="1:53" ht="285" x14ac:dyDescent="0.25">
      <c r="A109" s="294" t="s">
        <v>702</v>
      </c>
      <c r="B109" s="295" t="s">
        <v>1015</v>
      </c>
      <c r="C109" s="296" t="s">
        <v>1016</v>
      </c>
      <c r="D109" s="296" t="s">
        <v>753</v>
      </c>
      <c r="E109" s="296" t="s">
        <v>1017</v>
      </c>
      <c r="F109" s="296" t="s">
        <v>1040</v>
      </c>
      <c r="G109" s="296" t="s">
        <v>1041</v>
      </c>
      <c r="H109" s="329" t="s">
        <v>1042</v>
      </c>
      <c r="I109" s="329" t="s">
        <v>1043</v>
      </c>
      <c r="J109" s="329" t="s">
        <v>1044</v>
      </c>
      <c r="K109" s="329" t="s">
        <v>336</v>
      </c>
      <c r="L109" s="329" t="s">
        <v>1045</v>
      </c>
      <c r="M109" s="351" t="s">
        <v>1449</v>
      </c>
      <c r="N109" s="351" t="s">
        <v>1450</v>
      </c>
      <c r="O109" s="351" t="s">
        <v>1451</v>
      </c>
      <c r="P109" s="351" t="s">
        <v>1474</v>
      </c>
      <c r="Q109" s="429" t="s">
        <v>1475</v>
      </c>
      <c r="R109" s="299" t="s">
        <v>762</v>
      </c>
      <c r="S109" s="299" t="s">
        <v>969</v>
      </c>
      <c r="T109" s="299" t="s">
        <v>970</v>
      </c>
      <c r="U109" s="299" t="s">
        <v>971</v>
      </c>
      <c r="V109" s="310" t="s">
        <v>427</v>
      </c>
      <c r="W109" s="310" t="s">
        <v>512</v>
      </c>
      <c r="X109" s="310" t="s">
        <v>512</v>
      </c>
      <c r="Y109" s="301" t="s">
        <v>975</v>
      </c>
      <c r="Z109" s="301" t="s">
        <v>1238</v>
      </c>
      <c r="AA109" s="301" t="s">
        <v>1241</v>
      </c>
      <c r="AB109" s="301" t="s">
        <v>962</v>
      </c>
      <c r="AC109" s="301" t="s">
        <v>1240</v>
      </c>
      <c r="AD109" s="302" t="s">
        <v>1050</v>
      </c>
      <c r="AE109" s="302" t="s">
        <v>1051</v>
      </c>
      <c r="AF109" s="318" t="s">
        <v>1052</v>
      </c>
      <c r="AG109" s="311" t="s">
        <v>336</v>
      </c>
      <c r="AH109" s="311" t="s">
        <v>336</v>
      </c>
      <c r="AI109" s="311" t="s">
        <v>336</v>
      </c>
      <c r="AJ109" s="321" t="s">
        <v>1053</v>
      </c>
      <c r="AK109" s="321" t="s">
        <v>1054</v>
      </c>
      <c r="AL109" s="321" t="s">
        <v>1055</v>
      </c>
      <c r="AM109" s="305" t="s">
        <v>336</v>
      </c>
      <c r="AN109" s="305" t="s">
        <v>336</v>
      </c>
      <c r="AO109" s="305" t="s">
        <v>336</v>
      </c>
      <c r="AP109" s="306"/>
      <c r="AQ109" s="306"/>
      <c r="AR109" s="306"/>
      <c r="AS109" s="307"/>
      <c r="AT109" s="307"/>
      <c r="AU109" s="307"/>
      <c r="AV109" s="308" t="s">
        <v>676</v>
      </c>
      <c r="AW109" s="308" t="s">
        <v>677</v>
      </c>
      <c r="AX109" s="308" t="s">
        <v>678</v>
      </c>
      <c r="AY109" s="309" t="s">
        <v>862</v>
      </c>
      <c r="AZ109" s="309" t="s">
        <v>512</v>
      </c>
      <c r="BA109" s="309" t="s">
        <v>863</v>
      </c>
    </row>
    <row r="110" spans="1:53" ht="285" x14ac:dyDescent="0.25">
      <c r="A110" s="294" t="s">
        <v>702</v>
      </c>
      <c r="B110" s="295" t="s">
        <v>1058</v>
      </c>
      <c r="C110" s="297" t="s">
        <v>1016</v>
      </c>
      <c r="D110" s="297" t="s">
        <v>753</v>
      </c>
      <c r="E110" s="297" t="s">
        <v>1017</v>
      </c>
      <c r="F110" s="297" t="s">
        <v>1059</v>
      </c>
      <c r="G110" s="297" t="s">
        <v>1060</v>
      </c>
      <c r="H110" s="298" t="s">
        <v>1042</v>
      </c>
      <c r="I110" s="298" t="s">
        <v>1061</v>
      </c>
      <c r="J110" s="298" t="s">
        <v>1062</v>
      </c>
      <c r="K110" s="298" t="s">
        <v>1063</v>
      </c>
      <c r="L110" s="298" t="s">
        <v>1064</v>
      </c>
      <c r="M110" s="351" t="s">
        <v>1449</v>
      </c>
      <c r="N110" s="351" t="s">
        <v>1450</v>
      </c>
      <c r="O110" s="351" t="s">
        <v>1451</v>
      </c>
      <c r="P110" s="351" t="s">
        <v>1476</v>
      </c>
      <c r="Q110" s="429" t="s">
        <v>1477</v>
      </c>
      <c r="R110" s="299" t="s">
        <v>762</v>
      </c>
      <c r="S110" s="299" t="s">
        <v>819</v>
      </c>
      <c r="T110" s="299" t="s">
        <v>820</v>
      </c>
      <c r="U110" s="299" t="s">
        <v>1025</v>
      </c>
      <c r="V110" s="310" t="s">
        <v>427</v>
      </c>
      <c r="W110" s="310" t="s">
        <v>512</v>
      </c>
      <c r="X110" s="310" t="s">
        <v>512</v>
      </c>
      <c r="Y110" s="304" t="s">
        <v>1065</v>
      </c>
      <c r="Z110" s="304" t="s">
        <v>1066</v>
      </c>
      <c r="AA110" s="301" t="s">
        <v>771</v>
      </c>
      <c r="AB110" s="304" t="s">
        <v>336</v>
      </c>
      <c r="AC110" s="304" t="s">
        <v>336</v>
      </c>
      <c r="AD110" s="316" t="s">
        <v>336</v>
      </c>
      <c r="AE110" s="316" t="s">
        <v>336</v>
      </c>
      <c r="AF110" s="316" t="s">
        <v>336</v>
      </c>
      <c r="AG110" s="311" t="s">
        <v>336</v>
      </c>
      <c r="AH110" s="311" t="s">
        <v>336</v>
      </c>
      <c r="AI110" s="311" t="s">
        <v>336</v>
      </c>
      <c r="AJ110" s="321" t="s">
        <v>1067</v>
      </c>
      <c r="AK110" s="321" t="s">
        <v>1068</v>
      </c>
      <c r="AL110" s="321" t="s">
        <v>1069</v>
      </c>
      <c r="AM110" s="305" t="s">
        <v>336</v>
      </c>
      <c r="AN110" s="305" t="s">
        <v>336</v>
      </c>
      <c r="AO110" s="305" t="s">
        <v>336</v>
      </c>
      <c r="AP110" s="306"/>
      <c r="AQ110" s="306"/>
      <c r="AR110" s="306"/>
      <c r="AS110" s="307"/>
      <c r="AT110" s="307"/>
      <c r="AU110" s="307"/>
      <c r="AV110" s="308" t="s">
        <v>676</v>
      </c>
      <c r="AW110" s="308" t="s">
        <v>677</v>
      </c>
      <c r="AX110" s="308" t="s">
        <v>678</v>
      </c>
      <c r="AY110" s="309" t="s">
        <v>512</v>
      </c>
      <c r="AZ110" s="309" t="s">
        <v>512</v>
      </c>
      <c r="BA110" s="309" t="s">
        <v>512</v>
      </c>
    </row>
    <row r="111" spans="1:53" ht="285" x14ac:dyDescent="0.25">
      <c r="A111" s="294" t="s">
        <v>702</v>
      </c>
      <c r="B111" s="295" t="s">
        <v>1058</v>
      </c>
      <c r="C111" s="297" t="s">
        <v>1016</v>
      </c>
      <c r="D111" s="297" t="s">
        <v>753</v>
      </c>
      <c r="E111" s="297" t="s">
        <v>1017</v>
      </c>
      <c r="F111" s="297" t="s">
        <v>1059</v>
      </c>
      <c r="G111" s="297" t="s">
        <v>1060</v>
      </c>
      <c r="H111" s="298" t="s">
        <v>1042</v>
      </c>
      <c r="I111" s="298" t="s">
        <v>1061</v>
      </c>
      <c r="J111" s="298" t="s">
        <v>1062</v>
      </c>
      <c r="K111" s="298" t="s">
        <v>1063</v>
      </c>
      <c r="L111" s="298" t="s">
        <v>1064</v>
      </c>
      <c r="M111" s="351" t="s">
        <v>1449</v>
      </c>
      <c r="N111" s="351" t="s">
        <v>1450</v>
      </c>
      <c r="O111" s="351" t="s">
        <v>1451</v>
      </c>
      <c r="P111" s="351" t="s">
        <v>1478</v>
      </c>
      <c r="Q111" s="429" t="s">
        <v>1479</v>
      </c>
      <c r="R111" s="299" t="s">
        <v>762</v>
      </c>
      <c r="S111" s="299" t="s">
        <v>819</v>
      </c>
      <c r="T111" s="299" t="s">
        <v>820</v>
      </c>
      <c r="U111" s="299" t="s">
        <v>1025</v>
      </c>
      <c r="V111" s="310" t="s">
        <v>427</v>
      </c>
      <c r="W111" s="310" t="s">
        <v>512</v>
      </c>
      <c r="X111" s="310" t="s">
        <v>512</v>
      </c>
      <c r="Y111" s="304" t="s">
        <v>336</v>
      </c>
      <c r="Z111" s="304" t="s">
        <v>336</v>
      </c>
      <c r="AA111" s="304" t="s">
        <v>336</v>
      </c>
      <c r="AB111" s="304" t="s">
        <v>1048</v>
      </c>
      <c r="AC111" s="304" t="s">
        <v>1070</v>
      </c>
      <c r="AD111" s="316" t="s">
        <v>336</v>
      </c>
      <c r="AE111" s="316" t="s">
        <v>336</v>
      </c>
      <c r="AF111" s="316" t="s">
        <v>336</v>
      </c>
      <c r="AG111" s="311" t="s">
        <v>336</v>
      </c>
      <c r="AH111" s="311" t="s">
        <v>336</v>
      </c>
      <c r="AI111" s="311" t="s">
        <v>336</v>
      </c>
      <c r="AJ111" s="321" t="s">
        <v>1067</v>
      </c>
      <c r="AK111" s="321" t="s">
        <v>1068</v>
      </c>
      <c r="AL111" s="321" t="s">
        <v>1069</v>
      </c>
      <c r="AM111" s="305" t="s">
        <v>336</v>
      </c>
      <c r="AN111" s="305" t="s">
        <v>336</v>
      </c>
      <c r="AO111" s="305" t="s">
        <v>336</v>
      </c>
      <c r="AP111" s="306"/>
      <c r="AQ111" s="306"/>
      <c r="AR111" s="306"/>
      <c r="AS111" s="307"/>
      <c r="AT111" s="307"/>
      <c r="AU111" s="307"/>
      <c r="AV111" s="308" t="s">
        <v>676</v>
      </c>
      <c r="AW111" s="308" t="s">
        <v>677</v>
      </c>
      <c r="AX111" s="308" t="s">
        <v>678</v>
      </c>
      <c r="AY111" s="309" t="s">
        <v>512</v>
      </c>
      <c r="AZ111" s="309" t="s">
        <v>512</v>
      </c>
      <c r="BA111" s="309" t="s">
        <v>512</v>
      </c>
    </row>
    <row r="112" spans="1:53" ht="285" x14ac:dyDescent="0.25">
      <c r="A112" s="294" t="s">
        <v>702</v>
      </c>
      <c r="B112" s="295" t="s">
        <v>1058</v>
      </c>
      <c r="C112" s="297" t="s">
        <v>1016</v>
      </c>
      <c r="D112" s="297" t="s">
        <v>753</v>
      </c>
      <c r="E112" s="297" t="s">
        <v>1017</v>
      </c>
      <c r="F112" s="297" t="s">
        <v>1059</v>
      </c>
      <c r="G112" s="297" t="s">
        <v>1060</v>
      </c>
      <c r="H112" s="298" t="s">
        <v>1042</v>
      </c>
      <c r="I112" s="298" t="s">
        <v>1061</v>
      </c>
      <c r="J112" s="298" t="s">
        <v>1062</v>
      </c>
      <c r="K112" s="298" t="s">
        <v>1063</v>
      </c>
      <c r="L112" s="298" t="s">
        <v>1064</v>
      </c>
      <c r="M112" s="351" t="s">
        <v>1449</v>
      </c>
      <c r="N112" s="351" t="s">
        <v>1450</v>
      </c>
      <c r="O112" s="351" t="s">
        <v>1480</v>
      </c>
      <c r="P112" s="351" t="s">
        <v>1481</v>
      </c>
      <c r="Q112" s="429" t="s">
        <v>1482</v>
      </c>
      <c r="R112" s="299" t="s">
        <v>762</v>
      </c>
      <c r="S112" s="299" t="s">
        <v>819</v>
      </c>
      <c r="T112" s="299" t="s">
        <v>820</v>
      </c>
      <c r="U112" s="299" t="s">
        <v>1025</v>
      </c>
      <c r="V112" s="310" t="s">
        <v>427</v>
      </c>
      <c r="W112" s="310" t="s">
        <v>512</v>
      </c>
      <c r="X112" s="310" t="s">
        <v>512</v>
      </c>
      <c r="Y112" s="304" t="s">
        <v>1065</v>
      </c>
      <c r="Z112" s="304" t="s">
        <v>1066</v>
      </c>
      <c r="AA112" s="301" t="s">
        <v>771</v>
      </c>
      <c r="AB112" s="304" t="s">
        <v>1048</v>
      </c>
      <c r="AC112" s="304" t="s">
        <v>1073</v>
      </c>
      <c r="AD112" s="316" t="s">
        <v>336</v>
      </c>
      <c r="AE112" s="316" t="s">
        <v>336</v>
      </c>
      <c r="AF112" s="316" t="s">
        <v>336</v>
      </c>
      <c r="AG112" s="311" t="s">
        <v>336</v>
      </c>
      <c r="AH112" s="311" t="s">
        <v>336</v>
      </c>
      <c r="AI112" s="311" t="s">
        <v>336</v>
      </c>
      <c r="AJ112" s="321" t="s">
        <v>1067</v>
      </c>
      <c r="AK112" s="321" t="s">
        <v>1068</v>
      </c>
      <c r="AL112" s="321" t="s">
        <v>1069</v>
      </c>
      <c r="AM112" s="305" t="s">
        <v>336</v>
      </c>
      <c r="AN112" s="305" t="s">
        <v>336</v>
      </c>
      <c r="AO112" s="305" t="s">
        <v>336</v>
      </c>
      <c r="AP112" s="306"/>
      <c r="AQ112" s="306"/>
      <c r="AR112" s="306"/>
      <c r="AS112" s="307"/>
      <c r="AT112" s="307"/>
      <c r="AU112" s="307"/>
      <c r="AV112" s="308" t="s">
        <v>676</v>
      </c>
      <c r="AW112" s="308" t="s">
        <v>677</v>
      </c>
      <c r="AX112" s="308" t="s">
        <v>678</v>
      </c>
      <c r="AY112" s="309" t="s">
        <v>512</v>
      </c>
      <c r="AZ112" s="309" t="s">
        <v>512</v>
      </c>
      <c r="BA112" s="309" t="s">
        <v>512</v>
      </c>
    </row>
    <row r="113" spans="1:53" ht="285" x14ac:dyDescent="0.25">
      <c r="A113" s="294" t="s">
        <v>702</v>
      </c>
      <c r="B113" s="295" t="s">
        <v>1058</v>
      </c>
      <c r="C113" s="297" t="s">
        <v>1016</v>
      </c>
      <c r="D113" s="297" t="s">
        <v>753</v>
      </c>
      <c r="E113" s="297" t="s">
        <v>1017</v>
      </c>
      <c r="F113" s="297" t="s">
        <v>1059</v>
      </c>
      <c r="G113" s="297" t="s">
        <v>1060</v>
      </c>
      <c r="H113" s="298" t="s">
        <v>1042</v>
      </c>
      <c r="I113" s="298" t="s">
        <v>1061</v>
      </c>
      <c r="J113" s="298" t="s">
        <v>1062</v>
      </c>
      <c r="K113" s="298" t="s">
        <v>1063</v>
      </c>
      <c r="L113" s="298" t="s">
        <v>1064</v>
      </c>
      <c r="M113" s="351" t="s">
        <v>1483</v>
      </c>
      <c r="N113" s="351" t="s">
        <v>1484</v>
      </c>
      <c r="O113" s="351" t="s">
        <v>1485</v>
      </c>
      <c r="P113" s="351" t="s">
        <v>1486</v>
      </c>
      <c r="Q113" s="429" t="s">
        <v>1487</v>
      </c>
      <c r="R113" s="299" t="s">
        <v>762</v>
      </c>
      <c r="S113" s="299" t="s">
        <v>819</v>
      </c>
      <c r="T113" s="299" t="s">
        <v>820</v>
      </c>
      <c r="U113" s="299" t="s">
        <v>1025</v>
      </c>
      <c r="V113" s="310" t="s">
        <v>427</v>
      </c>
      <c r="W113" s="310" t="s">
        <v>512</v>
      </c>
      <c r="X113" s="310" t="s">
        <v>512</v>
      </c>
      <c r="Y113" s="304" t="s">
        <v>336</v>
      </c>
      <c r="Z113" s="304" t="s">
        <v>336</v>
      </c>
      <c r="AA113" s="304" t="s">
        <v>336</v>
      </c>
      <c r="AB113" s="304" t="s">
        <v>336</v>
      </c>
      <c r="AC113" s="304" t="s">
        <v>336</v>
      </c>
      <c r="AD113" s="316" t="s">
        <v>336</v>
      </c>
      <c r="AE113" s="316" t="s">
        <v>336</v>
      </c>
      <c r="AF113" s="316" t="s">
        <v>336</v>
      </c>
      <c r="AG113" s="311" t="s">
        <v>336</v>
      </c>
      <c r="AH113" s="311" t="s">
        <v>336</v>
      </c>
      <c r="AI113" s="311" t="s">
        <v>336</v>
      </c>
      <c r="AJ113" s="321" t="s">
        <v>1067</v>
      </c>
      <c r="AK113" s="321" t="s">
        <v>1068</v>
      </c>
      <c r="AL113" s="321" t="s">
        <v>1069</v>
      </c>
      <c r="AM113" s="305" t="s">
        <v>336</v>
      </c>
      <c r="AN113" s="305" t="s">
        <v>336</v>
      </c>
      <c r="AO113" s="305" t="s">
        <v>336</v>
      </c>
      <c r="AP113" s="306"/>
      <c r="AQ113" s="306"/>
      <c r="AR113" s="306"/>
      <c r="AS113" s="307"/>
      <c r="AT113" s="307"/>
      <c r="AU113" s="307"/>
      <c r="AV113" s="308" t="s">
        <v>676</v>
      </c>
      <c r="AW113" s="308" t="s">
        <v>677</v>
      </c>
      <c r="AX113" s="308" t="s">
        <v>678</v>
      </c>
      <c r="AY113" s="309" t="s">
        <v>512</v>
      </c>
      <c r="AZ113" s="309" t="s">
        <v>512</v>
      </c>
      <c r="BA113" s="309" t="s">
        <v>512</v>
      </c>
    </row>
    <row r="114" spans="1:53" ht="285" x14ac:dyDescent="0.25">
      <c r="A114" s="294" t="s">
        <v>702</v>
      </c>
      <c r="B114" s="295" t="s">
        <v>1247</v>
      </c>
      <c r="C114" s="297" t="s">
        <v>1016</v>
      </c>
      <c r="D114" s="297" t="s">
        <v>753</v>
      </c>
      <c r="E114" s="297" t="s">
        <v>1017</v>
      </c>
      <c r="F114" s="297" t="s">
        <v>1277</v>
      </c>
      <c r="G114" s="297" t="s">
        <v>1278</v>
      </c>
      <c r="H114" s="298" t="s">
        <v>958</v>
      </c>
      <c r="I114" s="298" t="s">
        <v>1250</v>
      </c>
      <c r="J114" s="298" t="s">
        <v>1251</v>
      </c>
      <c r="K114" s="298" t="s">
        <v>996</v>
      </c>
      <c r="L114" s="298" t="s">
        <v>1252</v>
      </c>
      <c r="M114" s="351" t="s">
        <v>1483</v>
      </c>
      <c r="N114" s="351" t="s">
        <v>1484</v>
      </c>
      <c r="O114" s="351" t="s">
        <v>1485</v>
      </c>
      <c r="P114" s="351" t="s">
        <v>1488</v>
      </c>
      <c r="Q114" s="429" t="s">
        <v>1489</v>
      </c>
      <c r="R114" s="299" t="s">
        <v>978</v>
      </c>
      <c r="S114" s="299" t="s">
        <v>1279</v>
      </c>
      <c r="T114" s="299" t="s">
        <v>1280</v>
      </c>
      <c r="U114" s="299" t="s">
        <v>1281</v>
      </c>
      <c r="V114" s="310" t="s">
        <v>427</v>
      </c>
      <c r="W114" s="310" t="s">
        <v>512</v>
      </c>
      <c r="X114" s="310" t="s">
        <v>512</v>
      </c>
      <c r="Y114" s="301" t="s">
        <v>839</v>
      </c>
      <c r="Z114" s="301" t="s">
        <v>1246</v>
      </c>
      <c r="AA114" s="301" t="s">
        <v>1139</v>
      </c>
      <c r="AB114" s="301" t="s">
        <v>1282</v>
      </c>
      <c r="AC114" s="301" t="s">
        <v>1283</v>
      </c>
      <c r="AD114" s="316" t="s">
        <v>772</v>
      </c>
      <c r="AE114" s="316" t="s">
        <v>1031</v>
      </c>
      <c r="AF114" s="316" t="s">
        <v>1032</v>
      </c>
      <c r="AG114" s="303" t="s">
        <v>1284</v>
      </c>
      <c r="AH114" s="303" t="s">
        <v>1285</v>
      </c>
      <c r="AI114" s="303" t="s">
        <v>1263</v>
      </c>
      <c r="AJ114" s="304" t="s">
        <v>336</v>
      </c>
      <c r="AK114" s="304" t="s">
        <v>336</v>
      </c>
      <c r="AL114" s="304" t="s">
        <v>336</v>
      </c>
      <c r="AM114" s="305" t="s">
        <v>336</v>
      </c>
      <c r="AN114" s="305" t="s">
        <v>336</v>
      </c>
      <c r="AO114" s="305" t="s">
        <v>336</v>
      </c>
      <c r="AP114" s="312"/>
      <c r="AQ114" s="312"/>
      <c r="AR114" s="312"/>
      <c r="AS114" s="307"/>
      <c r="AT114" s="307"/>
      <c r="AU114" s="307"/>
      <c r="AV114" s="313" t="s">
        <v>336</v>
      </c>
      <c r="AW114" s="313" t="s">
        <v>336</v>
      </c>
      <c r="AX114" s="313" t="s">
        <v>336</v>
      </c>
      <c r="AY114" s="309" t="s">
        <v>862</v>
      </c>
      <c r="AZ114" s="309" t="s">
        <v>512</v>
      </c>
      <c r="BA114" s="309" t="s">
        <v>863</v>
      </c>
    </row>
    <row r="115" spans="1:53" ht="285" x14ac:dyDescent="0.25">
      <c r="A115" s="294" t="s">
        <v>702</v>
      </c>
      <c r="B115" s="295" t="s">
        <v>1247</v>
      </c>
      <c r="C115" s="297" t="s">
        <v>1016</v>
      </c>
      <c r="D115" s="297" t="s">
        <v>753</v>
      </c>
      <c r="E115" s="297" t="s">
        <v>1017</v>
      </c>
      <c r="F115" s="297" t="s">
        <v>1277</v>
      </c>
      <c r="G115" s="297" t="s">
        <v>1278</v>
      </c>
      <c r="H115" s="298" t="s">
        <v>958</v>
      </c>
      <c r="I115" s="298" t="s">
        <v>1250</v>
      </c>
      <c r="J115" s="298" t="s">
        <v>1251</v>
      </c>
      <c r="K115" s="298" t="s">
        <v>996</v>
      </c>
      <c r="L115" s="298" t="s">
        <v>1252</v>
      </c>
      <c r="M115" s="351" t="s">
        <v>1483</v>
      </c>
      <c r="N115" s="351" t="s">
        <v>1484</v>
      </c>
      <c r="O115" s="351" t="s">
        <v>1485</v>
      </c>
      <c r="P115" s="351" t="s">
        <v>1490</v>
      </c>
      <c r="Q115" s="429" t="s">
        <v>1491</v>
      </c>
      <c r="R115" s="299" t="s">
        <v>978</v>
      </c>
      <c r="S115" s="299" t="s">
        <v>1279</v>
      </c>
      <c r="T115" s="299" t="s">
        <v>1280</v>
      </c>
      <c r="U115" s="299" t="s">
        <v>1281</v>
      </c>
      <c r="V115" s="310" t="s">
        <v>427</v>
      </c>
      <c r="W115" s="310" t="s">
        <v>512</v>
      </c>
      <c r="X115" s="310" t="s">
        <v>512</v>
      </c>
      <c r="Y115" s="301" t="s">
        <v>839</v>
      </c>
      <c r="Z115" s="301" t="s">
        <v>1246</v>
      </c>
      <c r="AA115" s="301" t="s">
        <v>1139</v>
      </c>
      <c r="AB115" s="301" t="s">
        <v>1282</v>
      </c>
      <c r="AC115" s="301" t="s">
        <v>1286</v>
      </c>
      <c r="AD115" s="316" t="s">
        <v>772</v>
      </c>
      <c r="AE115" s="316" t="s">
        <v>1031</v>
      </c>
      <c r="AF115" s="316" t="s">
        <v>1032</v>
      </c>
      <c r="AG115" s="303" t="s">
        <v>1284</v>
      </c>
      <c r="AH115" s="303" t="s">
        <v>1285</v>
      </c>
      <c r="AI115" s="303" t="s">
        <v>1263</v>
      </c>
      <c r="AJ115" s="304" t="s">
        <v>336</v>
      </c>
      <c r="AK115" s="304" t="s">
        <v>336</v>
      </c>
      <c r="AL115" s="304" t="s">
        <v>336</v>
      </c>
      <c r="AM115" s="305" t="s">
        <v>336</v>
      </c>
      <c r="AN115" s="305" t="s">
        <v>336</v>
      </c>
      <c r="AO115" s="305" t="s">
        <v>336</v>
      </c>
      <c r="AP115" s="312"/>
      <c r="AQ115" s="312"/>
      <c r="AR115" s="312"/>
      <c r="AS115" s="315"/>
      <c r="AT115" s="317"/>
      <c r="AU115" s="307"/>
      <c r="AV115" s="313" t="s">
        <v>336</v>
      </c>
      <c r="AW115" s="313" t="s">
        <v>336</v>
      </c>
      <c r="AX115" s="313" t="s">
        <v>336</v>
      </c>
      <c r="AY115" s="309" t="s">
        <v>862</v>
      </c>
      <c r="AZ115" s="309" t="s">
        <v>512</v>
      </c>
      <c r="BA115" s="309" t="s">
        <v>863</v>
      </c>
    </row>
    <row r="116" spans="1:53" ht="285" x14ac:dyDescent="0.25">
      <c r="A116" s="294" t="s">
        <v>702</v>
      </c>
      <c r="B116" s="295" t="s">
        <v>1247</v>
      </c>
      <c r="C116" s="297" t="s">
        <v>1016</v>
      </c>
      <c r="D116" s="297" t="s">
        <v>753</v>
      </c>
      <c r="E116" s="297" t="s">
        <v>1017</v>
      </c>
      <c r="F116" s="297" t="s">
        <v>1277</v>
      </c>
      <c r="G116" s="297" t="s">
        <v>1278</v>
      </c>
      <c r="H116" s="298" t="s">
        <v>958</v>
      </c>
      <c r="I116" s="298" t="s">
        <v>1250</v>
      </c>
      <c r="J116" s="298" t="s">
        <v>1251</v>
      </c>
      <c r="K116" s="298" t="s">
        <v>996</v>
      </c>
      <c r="L116" s="298" t="s">
        <v>1252</v>
      </c>
      <c r="M116" s="351" t="s">
        <v>1483</v>
      </c>
      <c r="N116" s="351" t="s">
        <v>1484</v>
      </c>
      <c r="O116" s="351" t="s">
        <v>1485</v>
      </c>
      <c r="P116" s="351" t="s">
        <v>1492</v>
      </c>
      <c r="Q116" s="429" t="s">
        <v>1493</v>
      </c>
      <c r="R116" s="299" t="s">
        <v>978</v>
      </c>
      <c r="S116" s="299" t="s">
        <v>1279</v>
      </c>
      <c r="T116" s="299" t="s">
        <v>1280</v>
      </c>
      <c r="U116" s="299" t="s">
        <v>1281</v>
      </c>
      <c r="V116" s="310" t="s">
        <v>427</v>
      </c>
      <c r="W116" s="310" t="s">
        <v>512</v>
      </c>
      <c r="X116" s="310" t="s">
        <v>512</v>
      </c>
      <c r="Y116" s="301" t="s">
        <v>839</v>
      </c>
      <c r="Z116" s="301" t="s">
        <v>1246</v>
      </c>
      <c r="AA116" s="301" t="s">
        <v>1139</v>
      </c>
      <c r="AB116" s="301" t="s">
        <v>1282</v>
      </c>
      <c r="AC116" s="301" t="s">
        <v>1287</v>
      </c>
      <c r="AD116" s="316" t="s">
        <v>772</v>
      </c>
      <c r="AE116" s="316" t="s">
        <v>1031</v>
      </c>
      <c r="AF116" s="316" t="s">
        <v>1032</v>
      </c>
      <c r="AG116" s="303" t="s">
        <v>1284</v>
      </c>
      <c r="AH116" s="303" t="s">
        <v>1285</v>
      </c>
      <c r="AI116" s="303" t="s">
        <v>1263</v>
      </c>
      <c r="AJ116" s="304" t="s">
        <v>336</v>
      </c>
      <c r="AK116" s="304" t="s">
        <v>336</v>
      </c>
      <c r="AL116" s="304" t="s">
        <v>336</v>
      </c>
      <c r="AM116" s="305" t="s">
        <v>336</v>
      </c>
      <c r="AN116" s="305" t="s">
        <v>336</v>
      </c>
      <c r="AO116" s="305" t="s">
        <v>336</v>
      </c>
      <c r="AP116" s="312"/>
      <c r="AQ116" s="312"/>
      <c r="AR116" s="312"/>
      <c r="AS116" s="315"/>
      <c r="AT116" s="317"/>
      <c r="AU116" s="307"/>
      <c r="AV116" s="313" t="s">
        <v>336</v>
      </c>
      <c r="AW116" s="313" t="s">
        <v>336</v>
      </c>
      <c r="AX116" s="313" t="s">
        <v>336</v>
      </c>
      <c r="AY116" s="309" t="s">
        <v>862</v>
      </c>
      <c r="AZ116" s="309" t="s">
        <v>512</v>
      </c>
      <c r="BA116" s="309" t="s">
        <v>863</v>
      </c>
    </row>
    <row r="117" spans="1:53" ht="285" x14ac:dyDescent="0.25">
      <c r="A117" s="294" t="s">
        <v>702</v>
      </c>
      <c r="B117" s="295" t="s">
        <v>1247</v>
      </c>
      <c r="C117" s="297" t="s">
        <v>1016</v>
      </c>
      <c r="D117" s="297" t="s">
        <v>753</v>
      </c>
      <c r="E117" s="297" t="s">
        <v>1017</v>
      </c>
      <c r="F117" s="297" t="s">
        <v>1288</v>
      </c>
      <c r="G117" s="297" t="s">
        <v>1289</v>
      </c>
      <c r="H117" s="298" t="s">
        <v>1290</v>
      </c>
      <c r="I117" s="298" t="s">
        <v>1291</v>
      </c>
      <c r="J117" s="298" t="s">
        <v>1292</v>
      </c>
      <c r="K117" s="298" t="s">
        <v>336</v>
      </c>
      <c r="L117" s="298" t="s">
        <v>1293</v>
      </c>
      <c r="M117" s="351" t="s">
        <v>1483</v>
      </c>
      <c r="N117" s="351" t="s">
        <v>1484</v>
      </c>
      <c r="O117" s="351" t="s">
        <v>1485</v>
      </c>
      <c r="P117" s="351" t="s">
        <v>1494</v>
      </c>
      <c r="Q117" s="429" t="s">
        <v>1495</v>
      </c>
      <c r="R117" s="299" t="s">
        <v>978</v>
      </c>
      <c r="S117" s="299" t="s">
        <v>1279</v>
      </c>
      <c r="T117" s="299" t="s">
        <v>1280</v>
      </c>
      <c r="U117" s="299" t="s">
        <v>1281</v>
      </c>
      <c r="V117" s="310" t="s">
        <v>427</v>
      </c>
      <c r="W117" s="310" t="s">
        <v>512</v>
      </c>
      <c r="X117" s="310" t="s">
        <v>512</v>
      </c>
      <c r="Y117" s="301" t="s">
        <v>769</v>
      </c>
      <c r="Z117" s="301" t="s">
        <v>770</v>
      </c>
      <c r="AA117" s="301" t="s">
        <v>1294</v>
      </c>
      <c r="AB117" s="301" t="s">
        <v>1029</v>
      </c>
      <c r="AC117" s="301" t="s">
        <v>1170</v>
      </c>
      <c r="AD117" s="316" t="s">
        <v>336</v>
      </c>
      <c r="AE117" s="316" t="s">
        <v>336</v>
      </c>
      <c r="AF117" s="316" t="s">
        <v>336</v>
      </c>
      <c r="AG117" s="311" t="s">
        <v>775</v>
      </c>
      <c r="AH117" s="311" t="s">
        <v>831</v>
      </c>
      <c r="AI117" s="311" t="s">
        <v>832</v>
      </c>
      <c r="AJ117" s="304" t="s">
        <v>336</v>
      </c>
      <c r="AK117" s="304" t="s">
        <v>336</v>
      </c>
      <c r="AL117" s="304" t="s">
        <v>336</v>
      </c>
      <c r="AM117" s="305" t="s">
        <v>336</v>
      </c>
      <c r="AN117" s="305" t="s">
        <v>336</v>
      </c>
      <c r="AO117" s="305" t="s">
        <v>336</v>
      </c>
      <c r="AP117" s="306"/>
      <c r="AQ117" s="306"/>
      <c r="AR117" s="306"/>
      <c r="AS117" s="315"/>
      <c r="AT117" s="317"/>
      <c r="AU117" s="307"/>
      <c r="AV117" s="313" t="s">
        <v>336</v>
      </c>
      <c r="AW117" s="313" t="s">
        <v>336</v>
      </c>
      <c r="AX117" s="313" t="s">
        <v>336</v>
      </c>
      <c r="AY117" s="309" t="s">
        <v>512</v>
      </c>
      <c r="AZ117" s="309" t="s">
        <v>512</v>
      </c>
      <c r="BA117" s="309" t="s">
        <v>512</v>
      </c>
    </row>
    <row r="118" spans="1:53" ht="285" x14ac:dyDescent="0.25">
      <c r="A118" s="294" t="s">
        <v>702</v>
      </c>
      <c r="B118" s="295" t="s">
        <v>1247</v>
      </c>
      <c r="C118" s="297" t="s">
        <v>1016</v>
      </c>
      <c r="D118" s="297" t="s">
        <v>753</v>
      </c>
      <c r="E118" s="297" t="s">
        <v>1017</v>
      </c>
      <c r="F118" s="297" t="s">
        <v>1288</v>
      </c>
      <c r="G118" s="297" t="s">
        <v>1289</v>
      </c>
      <c r="H118" s="298" t="s">
        <v>1290</v>
      </c>
      <c r="I118" s="298" t="s">
        <v>1291</v>
      </c>
      <c r="J118" s="298" t="s">
        <v>1292</v>
      </c>
      <c r="K118" s="298" t="s">
        <v>336</v>
      </c>
      <c r="L118" s="298" t="s">
        <v>1293</v>
      </c>
      <c r="M118" s="351" t="s">
        <v>1483</v>
      </c>
      <c r="N118" s="351" t="s">
        <v>1484</v>
      </c>
      <c r="O118" s="351" t="s">
        <v>1485</v>
      </c>
      <c r="P118" s="351" t="s">
        <v>1496</v>
      </c>
      <c r="Q118" s="429" t="s">
        <v>1497</v>
      </c>
      <c r="R118" s="299" t="s">
        <v>336</v>
      </c>
      <c r="S118" s="299" t="s">
        <v>336</v>
      </c>
      <c r="T118" s="299" t="s">
        <v>336</v>
      </c>
      <c r="U118" s="299" t="s">
        <v>336</v>
      </c>
      <c r="V118" s="310" t="s">
        <v>427</v>
      </c>
      <c r="W118" s="310" t="s">
        <v>512</v>
      </c>
      <c r="X118" s="310" t="s">
        <v>512</v>
      </c>
      <c r="Y118" s="301" t="s">
        <v>769</v>
      </c>
      <c r="Z118" s="301" t="s">
        <v>770</v>
      </c>
      <c r="AA118" s="301" t="s">
        <v>1294</v>
      </c>
      <c r="AB118" s="301" t="s">
        <v>1029</v>
      </c>
      <c r="AC118" s="301" t="s">
        <v>1295</v>
      </c>
      <c r="AD118" s="316" t="s">
        <v>336</v>
      </c>
      <c r="AE118" s="316" t="s">
        <v>336</v>
      </c>
      <c r="AF118" s="316" t="s">
        <v>336</v>
      </c>
      <c r="AG118" s="311" t="s">
        <v>775</v>
      </c>
      <c r="AH118" s="311" t="s">
        <v>831</v>
      </c>
      <c r="AI118" s="311" t="s">
        <v>832</v>
      </c>
      <c r="AJ118" s="304" t="s">
        <v>336</v>
      </c>
      <c r="AK118" s="304" t="s">
        <v>336</v>
      </c>
      <c r="AL118" s="304" t="s">
        <v>336</v>
      </c>
      <c r="AM118" s="305" t="s">
        <v>336</v>
      </c>
      <c r="AN118" s="305" t="s">
        <v>336</v>
      </c>
      <c r="AO118" s="305" t="s">
        <v>336</v>
      </c>
      <c r="AP118" s="306"/>
      <c r="AQ118" s="306"/>
      <c r="AR118" s="306"/>
      <c r="AS118" s="315"/>
      <c r="AT118" s="317"/>
      <c r="AU118" s="307"/>
      <c r="AV118" s="313" t="s">
        <v>336</v>
      </c>
      <c r="AW118" s="313" t="s">
        <v>336</v>
      </c>
      <c r="AX118" s="313" t="s">
        <v>336</v>
      </c>
      <c r="AY118" s="309" t="s">
        <v>512</v>
      </c>
      <c r="AZ118" s="309" t="s">
        <v>512</v>
      </c>
      <c r="BA118" s="309" t="s">
        <v>512</v>
      </c>
    </row>
    <row r="119" spans="1:53" ht="285" x14ac:dyDescent="0.25">
      <c r="A119" s="294" t="s">
        <v>702</v>
      </c>
      <c r="B119" s="295" t="s">
        <v>1247</v>
      </c>
      <c r="C119" s="297" t="s">
        <v>1016</v>
      </c>
      <c r="D119" s="297" t="s">
        <v>753</v>
      </c>
      <c r="E119" s="297" t="s">
        <v>1017</v>
      </c>
      <c r="F119" s="297" t="s">
        <v>1288</v>
      </c>
      <c r="G119" s="297" t="s">
        <v>1289</v>
      </c>
      <c r="H119" s="298" t="s">
        <v>1296</v>
      </c>
      <c r="I119" s="298" t="s">
        <v>1297</v>
      </c>
      <c r="J119" s="298" t="s">
        <v>1298</v>
      </c>
      <c r="K119" s="298" t="s">
        <v>336</v>
      </c>
      <c r="L119" s="298" t="s">
        <v>1299</v>
      </c>
      <c r="M119" s="351" t="s">
        <v>1483</v>
      </c>
      <c r="N119" s="351" t="s">
        <v>1484</v>
      </c>
      <c r="O119" s="351" t="s">
        <v>1498</v>
      </c>
      <c r="P119" s="351" t="s">
        <v>1499</v>
      </c>
      <c r="Q119" s="429" t="s">
        <v>1500</v>
      </c>
      <c r="R119" s="299" t="s">
        <v>784</v>
      </c>
      <c r="S119" s="299" t="s">
        <v>800</v>
      </c>
      <c r="T119" s="299" t="s">
        <v>1300</v>
      </c>
      <c r="U119" s="299" t="s">
        <v>1301</v>
      </c>
      <c r="V119" s="310" t="s">
        <v>427</v>
      </c>
      <c r="W119" s="310" t="s">
        <v>512</v>
      </c>
      <c r="X119" s="310" t="s">
        <v>512</v>
      </c>
      <c r="Y119" s="301" t="s">
        <v>839</v>
      </c>
      <c r="Z119" s="301" t="s">
        <v>1246</v>
      </c>
      <c r="AA119" s="301" t="s">
        <v>1139</v>
      </c>
      <c r="AB119" s="301" t="s">
        <v>1029</v>
      </c>
      <c r="AC119" s="301" t="s">
        <v>1302</v>
      </c>
      <c r="AD119" s="316" t="s">
        <v>336</v>
      </c>
      <c r="AE119" s="316" t="s">
        <v>336</v>
      </c>
      <c r="AF119" s="316" t="s">
        <v>336</v>
      </c>
      <c r="AG119" s="311" t="s">
        <v>775</v>
      </c>
      <c r="AH119" s="311" t="s">
        <v>831</v>
      </c>
      <c r="AI119" s="311" t="s">
        <v>832</v>
      </c>
      <c r="AJ119" s="304" t="s">
        <v>336</v>
      </c>
      <c r="AK119" s="304" t="s">
        <v>336</v>
      </c>
      <c r="AL119" s="304" t="s">
        <v>336</v>
      </c>
      <c r="AM119" s="305" t="s">
        <v>336</v>
      </c>
      <c r="AN119" s="305" t="s">
        <v>336</v>
      </c>
      <c r="AO119" s="305" t="s">
        <v>336</v>
      </c>
      <c r="AP119" s="306"/>
      <c r="AQ119" s="306"/>
      <c r="AR119" s="306"/>
      <c r="AS119" s="315"/>
      <c r="AT119" s="317"/>
      <c r="AU119" s="307"/>
      <c r="AV119" s="313" t="s">
        <v>336</v>
      </c>
      <c r="AW119" s="313" t="s">
        <v>336</v>
      </c>
      <c r="AX119" s="313" t="s">
        <v>336</v>
      </c>
      <c r="AY119" s="309" t="s">
        <v>512</v>
      </c>
      <c r="AZ119" s="309" t="s">
        <v>512</v>
      </c>
      <c r="BA119" s="309" t="s">
        <v>512</v>
      </c>
    </row>
    <row r="120" spans="1:53" ht="285" x14ac:dyDescent="0.25">
      <c r="A120" s="294" t="s">
        <v>702</v>
      </c>
      <c r="B120" s="295" t="s">
        <v>1247</v>
      </c>
      <c r="C120" s="297" t="s">
        <v>1016</v>
      </c>
      <c r="D120" s="297" t="s">
        <v>753</v>
      </c>
      <c r="E120" s="297" t="s">
        <v>1017</v>
      </c>
      <c r="F120" s="297" t="s">
        <v>1288</v>
      </c>
      <c r="G120" s="297" t="s">
        <v>1289</v>
      </c>
      <c r="H120" s="298" t="s">
        <v>1296</v>
      </c>
      <c r="I120" s="298" t="s">
        <v>1297</v>
      </c>
      <c r="J120" s="298" t="s">
        <v>1298</v>
      </c>
      <c r="K120" s="298" t="s">
        <v>336</v>
      </c>
      <c r="L120" s="298" t="s">
        <v>1299</v>
      </c>
      <c r="M120" s="351" t="s">
        <v>1404</v>
      </c>
      <c r="N120" s="351" t="s">
        <v>1405</v>
      </c>
      <c r="O120" s="351" t="s">
        <v>1406</v>
      </c>
      <c r="P120" s="351" t="s">
        <v>1407</v>
      </c>
      <c r="Q120" s="429" t="s">
        <v>1408</v>
      </c>
      <c r="R120" s="299" t="s">
        <v>784</v>
      </c>
      <c r="S120" s="299" t="s">
        <v>800</v>
      </c>
      <c r="T120" s="299" t="s">
        <v>1300</v>
      </c>
      <c r="U120" s="299" t="s">
        <v>1301</v>
      </c>
      <c r="V120" s="310" t="s">
        <v>427</v>
      </c>
      <c r="W120" s="310" t="s">
        <v>512</v>
      </c>
      <c r="X120" s="310" t="s">
        <v>512</v>
      </c>
      <c r="Y120" s="301" t="s">
        <v>769</v>
      </c>
      <c r="Z120" s="301" t="s">
        <v>1303</v>
      </c>
      <c r="AA120" s="301" t="s">
        <v>1304</v>
      </c>
      <c r="AB120" s="301" t="s">
        <v>1029</v>
      </c>
      <c r="AC120" s="301" t="s">
        <v>1170</v>
      </c>
      <c r="AD120" s="316" t="s">
        <v>336</v>
      </c>
      <c r="AE120" s="316" t="s">
        <v>336</v>
      </c>
      <c r="AF120" s="316" t="s">
        <v>336</v>
      </c>
      <c r="AG120" s="311" t="s">
        <v>775</v>
      </c>
      <c r="AH120" s="311" t="s">
        <v>831</v>
      </c>
      <c r="AI120" s="311" t="s">
        <v>832</v>
      </c>
      <c r="AJ120" s="304" t="s">
        <v>336</v>
      </c>
      <c r="AK120" s="304" t="s">
        <v>336</v>
      </c>
      <c r="AL120" s="304" t="s">
        <v>336</v>
      </c>
      <c r="AM120" s="305" t="s">
        <v>336</v>
      </c>
      <c r="AN120" s="305" t="s">
        <v>336</v>
      </c>
      <c r="AO120" s="305" t="s">
        <v>336</v>
      </c>
      <c r="AP120" s="306"/>
      <c r="AQ120" s="306"/>
      <c r="AR120" s="306"/>
      <c r="AS120" s="307"/>
      <c r="AT120" s="307"/>
      <c r="AU120" s="307"/>
      <c r="AV120" s="313" t="s">
        <v>336</v>
      </c>
      <c r="AW120" s="313" t="s">
        <v>336</v>
      </c>
      <c r="AX120" s="313" t="s">
        <v>336</v>
      </c>
      <c r="AY120" s="309" t="s">
        <v>512</v>
      </c>
      <c r="AZ120" s="309" t="s">
        <v>512</v>
      </c>
      <c r="BA120" s="309" t="s">
        <v>512</v>
      </c>
    </row>
    <row r="121" spans="1:53" ht="285" x14ac:dyDescent="0.25">
      <c r="A121" s="294" t="s">
        <v>702</v>
      </c>
      <c r="B121" s="295" t="s">
        <v>1247</v>
      </c>
      <c r="C121" s="297" t="s">
        <v>1016</v>
      </c>
      <c r="D121" s="297" t="s">
        <v>753</v>
      </c>
      <c r="E121" s="297" t="s">
        <v>1017</v>
      </c>
      <c r="F121" s="297" t="s">
        <v>1288</v>
      </c>
      <c r="G121" s="297" t="s">
        <v>1289</v>
      </c>
      <c r="H121" s="298" t="s">
        <v>1296</v>
      </c>
      <c r="I121" s="298" t="s">
        <v>1297</v>
      </c>
      <c r="J121" s="298" t="s">
        <v>1298</v>
      </c>
      <c r="K121" s="298" t="s">
        <v>336</v>
      </c>
      <c r="L121" s="298" t="s">
        <v>1299</v>
      </c>
      <c r="M121" s="351" t="s">
        <v>1404</v>
      </c>
      <c r="N121" s="351" t="s">
        <v>1405</v>
      </c>
      <c r="O121" s="351" t="s">
        <v>1406</v>
      </c>
      <c r="P121" s="351" t="s">
        <v>1409</v>
      </c>
      <c r="Q121" s="429" t="s">
        <v>1410</v>
      </c>
      <c r="R121" s="299" t="s">
        <v>784</v>
      </c>
      <c r="S121" s="299" t="s">
        <v>800</v>
      </c>
      <c r="T121" s="299" t="s">
        <v>1300</v>
      </c>
      <c r="U121" s="299" t="s">
        <v>1301</v>
      </c>
      <c r="V121" s="310" t="s">
        <v>427</v>
      </c>
      <c r="W121" s="310" t="s">
        <v>512</v>
      </c>
      <c r="X121" s="310" t="s">
        <v>512</v>
      </c>
      <c r="Y121" s="301" t="s">
        <v>839</v>
      </c>
      <c r="Z121" s="301" t="s">
        <v>1246</v>
      </c>
      <c r="AA121" s="301" t="s">
        <v>1139</v>
      </c>
      <c r="AB121" s="301" t="s">
        <v>1029</v>
      </c>
      <c r="AC121" s="301" t="s">
        <v>1302</v>
      </c>
      <c r="AD121" s="316" t="s">
        <v>336</v>
      </c>
      <c r="AE121" s="316" t="s">
        <v>336</v>
      </c>
      <c r="AF121" s="316" t="s">
        <v>336</v>
      </c>
      <c r="AG121" s="311" t="s">
        <v>775</v>
      </c>
      <c r="AH121" s="311" t="s">
        <v>831</v>
      </c>
      <c r="AI121" s="311" t="s">
        <v>832</v>
      </c>
      <c r="AJ121" s="304" t="s">
        <v>336</v>
      </c>
      <c r="AK121" s="304" t="s">
        <v>336</v>
      </c>
      <c r="AL121" s="304" t="s">
        <v>336</v>
      </c>
      <c r="AM121" s="305" t="s">
        <v>336</v>
      </c>
      <c r="AN121" s="305" t="s">
        <v>336</v>
      </c>
      <c r="AO121" s="305" t="s">
        <v>336</v>
      </c>
      <c r="AP121" s="306"/>
      <c r="AQ121" s="306"/>
      <c r="AR121" s="306"/>
      <c r="AS121" s="315"/>
      <c r="AT121" s="317"/>
      <c r="AU121" s="317"/>
      <c r="AV121" s="313" t="s">
        <v>336</v>
      </c>
      <c r="AW121" s="313" t="s">
        <v>336</v>
      </c>
      <c r="AX121" s="313" t="s">
        <v>336</v>
      </c>
      <c r="AY121" s="309" t="s">
        <v>512</v>
      </c>
      <c r="AZ121" s="309" t="s">
        <v>512</v>
      </c>
      <c r="BA121" s="309" t="s">
        <v>512</v>
      </c>
    </row>
    <row r="122" spans="1:53" ht="331.5" x14ac:dyDescent="0.25">
      <c r="A122" s="294" t="s">
        <v>702</v>
      </c>
      <c r="B122" s="295" t="s">
        <v>1247</v>
      </c>
      <c r="C122" s="297" t="s">
        <v>1016</v>
      </c>
      <c r="D122" s="297" t="s">
        <v>753</v>
      </c>
      <c r="E122" s="297" t="s">
        <v>1017</v>
      </c>
      <c r="F122" s="297" t="s">
        <v>1288</v>
      </c>
      <c r="G122" s="297" t="s">
        <v>1289</v>
      </c>
      <c r="H122" s="298" t="s">
        <v>1296</v>
      </c>
      <c r="I122" s="298" t="s">
        <v>1297</v>
      </c>
      <c r="J122" s="298" t="s">
        <v>1298</v>
      </c>
      <c r="K122" s="298" t="s">
        <v>336</v>
      </c>
      <c r="L122" s="298" t="s">
        <v>1299</v>
      </c>
      <c r="M122" s="351" t="s">
        <v>1404</v>
      </c>
      <c r="N122" s="351" t="s">
        <v>1405</v>
      </c>
      <c r="O122" s="351" t="s">
        <v>1406</v>
      </c>
      <c r="P122" s="351" t="s">
        <v>1411</v>
      </c>
      <c r="Q122" s="429" t="s">
        <v>1412</v>
      </c>
      <c r="R122" s="299" t="s">
        <v>784</v>
      </c>
      <c r="S122" s="299" t="s">
        <v>800</v>
      </c>
      <c r="T122" s="299" t="s">
        <v>1300</v>
      </c>
      <c r="U122" s="299" t="s">
        <v>1301</v>
      </c>
      <c r="V122" s="310" t="s">
        <v>427</v>
      </c>
      <c r="W122" s="310" t="s">
        <v>512</v>
      </c>
      <c r="X122" s="310" t="s">
        <v>512</v>
      </c>
      <c r="Y122" s="304" t="s">
        <v>769</v>
      </c>
      <c r="Z122" s="304" t="s">
        <v>825</v>
      </c>
      <c r="AA122" s="304" t="s">
        <v>1305</v>
      </c>
      <c r="AB122" s="304" t="s">
        <v>788</v>
      </c>
      <c r="AC122" s="304" t="s">
        <v>1306</v>
      </c>
      <c r="AD122" s="316" t="s">
        <v>336</v>
      </c>
      <c r="AE122" s="316" t="s">
        <v>336</v>
      </c>
      <c r="AF122" s="316" t="s">
        <v>336</v>
      </c>
      <c r="AG122" s="311" t="s">
        <v>775</v>
      </c>
      <c r="AH122" s="311" t="s">
        <v>831</v>
      </c>
      <c r="AI122" s="311" t="s">
        <v>832</v>
      </c>
      <c r="AJ122" s="304" t="s">
        <v>336</v>
      </c>
      <c r="AK122" s="304" t="s">
        <v>336</v>
      </c>
      <c r="AL122" s="304" t="s">
        <v>336</v>
      </c>
      <c r="AM122" s="305" t="s">
        <v>336</v>
      </c>
      <c r="AN122" s="305" t="s">
        <v>336</v>
      </c>
      <c r="AO122" s="305" t="s">
        <v>336</v>
      </c>
      <c r="AP122" s="306"/>
      <c r="AQ122" s="306"/>
      <c r="AR122" s="306"/>
      <c r="AS122" s="315"/>
      <c r="AT122" s="317"/>
      <c r="AU122" s="307"/>
      <c r="AV122" s="313" t="s">
        <v>336</v>
      </c>
      <c r="AW122" s="313" t="s">
        <v>336</v>
      </c>
      <c r="AX122" s="313" t="s">
        <v>336</v>
      </c>
      <c r="AY122" s="309" t="s">
        <v>512</v>
      </c>
      <c r="AZ122" s="309" t="s">
        <v>512</v>
      </c>
      <c r="BA122" s="309" t="s">
        <v>512</v>
      </c>
    </row>
    <row r="123" spans="1:53" ht="285" x14ac:dyDescent="0.25">
      <c r="A123" s="294" t="s">
        <v>702</v>
      </c>
      <c r="B123" s="295" t="s">
        <v>1247</v>
      </c>
      <c r="C123" s="297" t="s">
        <v>1016</v>
      </c>
      <c r="D123" s="297" t="s">
        <v>753</v>
      </c>
      <c r="E123" s="297" t="s">
        <v>1017</v>
      </c>
      <c r="F123" s="297" t="s">
        <v>1288</v>
      </c>
      <c r="G123" s="297" t="s">
        <v>1289</v>
      </c>
      <c r="H123" s="298" t="s">
        <v>1296</v>
      </c>
      <c r="I123" s="298" t="s">
        <v>1297</v>
      </c>
      <c r="J123" s="298" t="s">
        <v>1298</v>
      </c>
      <c r="K123" s="298" t="s">
        <v>336</v>
      </c>
      <c r="L123" s="298" t="s">
        <v>1299</v>
      </c>
      <c r="M123" s="351" t="s">
        <v>1404</v>
      </c>
      <c r="N123" s="351" t="s">
        <v>1405</v>
      </c>
      <c r="O123" s="351" t="s">
        <v>1406</v>
      </c>
      <c r="P123" s="351" t="s">
        <v>1413</v>
      </c>
      <c r="Q123" s="429" t="s">
        <v>1414</v>
      </c>
      <c r="R123" s="299" t="s">
        <v>784</v>
      </c>
      <c r="S123" s="299" t="s">
        <v>800</v>
      </c>
      <c r="T123" s="299" t="s">
        <v>1300</v>
      </c>
      <c r="U123" s="299" t="s">
        <v>1301</v>
      </c>
      <c r="V123" s="310" t="s">
        <v>427</v>
      </c>
      <c r="W123" s="310" t="s">
        <v>512</v>
      </c>
      <c r="X123" s="310" t="s">
        <v>512</v>
      </c>
      <c r="Y123" s="301" t="s">
        <v>769</v>
      </c>
      <c r="Z123" s="301" t="s">
        <v>1303</v>
      </c>
      <c r="AA123" s="301" t="s">
        <v>1304</v>
      </c>
      <c r="AB123" s="301" t="s">
        <v>1029</v>
      </c>
      <c r="AC123" s="301" t="s">
        <v>1170</v>
      </c>
      <c r="AD123" s="316" t="s">
        <v>336</v>
      </c>
      <c r="AE123" s="316" t="s">
        <v>336</v>
      </c>
      <c r="AF123" s="316" t="s">
        <v>336</v>
      </c>
      <c r="AG123" s="311" t="s">
        <v>775</v>
      </c>
      <c r="AH123" s="311" t="s">
        <v>831</v>
      </c>
      <c r="AI123" s="311" t="s">
        <v>832</v>
      </c>
      <c r="AJ123" s="304" t="s">
        <v>336</v>
      </c>
      <c r="AK123" s="304" t="s">
        <v>336</v>
      </c>
      <c r="AL123" s="304" t="s">
        <v>336</v>
      </c>
      <c r="AM123" s="305" t="s">
        <v>336</v>
      </c>
      <c r="AN123" s="305" t="s">
        <v>336</v>
      </c>
      <c r="AO123" s="305" t="s">
        <v>336</v>
      </c>
      <c r="AP123" s="306"/>
      <c r="AQ123" s="306"/>
      <c r="AR123" s="306"/>
      <c r="AS123" s="315"/>
      <c r="AT123" s="317"/>
      <c r="AU123" s="307"/>
      <c r="AV123" s="313" t="s">
        <v>336</v>
      </c>
      <c r="AW123" s="313" t="s">
        <v>336</v>
      </c>
      <c r="AX123" s="313" t="s">
        <v>336</v>
      </c>
      <c r="AY123" s="309" t="s">
        <v>512</v>
      </c>
      <c r="AZ123" s="309" t="s">
        <v>512</v>
      </c>
      <c r="BA123" s="309" t="s">
        <v>512</v>
      </c>
    </row>
    <row r="124" spans="1:53" ht="330" x14ac:dyDescent="0.25">
      <c r="A124" s="294" t="s">
        <v>702</v>
      </c>
      <c r="B124" s="336" t="s">
        <v>1307</v>
      </c>
      <c r="C124" s="297" t="s">
        <v>1308</v>
      </c>
      <c r="D124" s="297" t="s">
        <v>753</v>
      </c>
      <c r="E124" s="297" t="s">
        <v>1309</v>
      </c>
      <c r="F124" s="297" t="s">
        <v>1310</v>
      </c>
      <c r="G124" s="337" t="s">
        <v>1311</v>
      </c>
      <c r="H124" s="298" t="s">
        <v>757</v>
      </c>
      <c r="I124" s="298" t="s">
        <v>1312</v>
      </c>
      <c r="J124" s="298" t="s">
        <v>1313</v>
      </c>
      <c r="K124" s="298" t="s">
        <v>336</v>
      </c>
      <c r="L124" s="298" t="s">
        <v>1314</v>
      </c>
      <c r="M124" s="351" t="s">
        <v>1404</v>
      </c>
      <c r="N124" s="351" t="s">
        <v>1405</v>
      </c>
      <c r="O124" s="351" t="s">
        <v>1406</v>
      </c>
      <c r="P124" s="351" t="s">
        <v>1415</v>
      </c>
      <c r="Q124" s="429" t="s">
        <v>1416</v>
      </c>
      <c r="R124" s="299" t="s">
        <v>784</v>
      </c>
      <c r="S124" s="299" t="s">
        <v>785</v>
      </c>
      <c r="T124" s="299" t="s">
        <v>786</v>
      </c>
      <c r="U124" s="299" t="s">
        <v>1315</v>
      </c>
      <c r="V124" s="310" t="s">
        <v>427</v>
      </c>
      <c r="W124" s="310" t="s">
        <v>512</v>
      </c>
      <c r="X124" s="310" t="s">
        <v>512</v>
      </c>
      <c r="Y124" s="301" t="s">
        <v>839</v>
      </c>
      <c r="Z124" s="301" t="s">
        <v>1246</v>
      </c>
      <c r="AA124" s="301" t="s">
        <v>1139</v>
      </c>
      <c r="AB124" s="301" t="s">
        <v>1048</v>
      </c>
      <c r="AC124" s="301" t="s">
        <v>1316</v>
      </c>
      <c r="AD124" s="316" t="s">
        <v>772</v>
      </c>
      <c r="AE124" s="316" t="s">
        <v>1317</v>
      </c>
      <c r="AF124" s="316" t="s">
        <v>1318</v>
      </c>
      <c r="AG124" s="311" t="s">
        <v>336</v>
      </c>
      <c r="AH124" s="311" t="s">
        <v>336</v>
      </c>
      <c r="AI124" s="311" t="s">
        <v>336</v>
      </c>
      <c r="AJ124" s="304" t="s">
        <v>336</v>
      </c>
      <c r="AK124" s="304" t="s">
        <v>336</v>
      </c>
      <c r="AL124" s="304" t="s">
        <v>336</v>
      </c>
      <c r="AM124" s="305" t="s">
        <v>336</v>
      </c>
      <c r="AN124" s="305" t="s">
        <v>336</v>
      </c>
      <c r="AO124" s="305" t="s">
        <v>336</v>
      </c>
      <c r="AP124" s="312"/>
      <c r="AQ124" s="312"/>
      <c r="AR124" s="312"/>
      <c r="AS124" s="315"/>
      <c r="AT124" s="317"/>
      <c r="AU124" s="323"/>
      <c r="AV124" s="313" t="s">
        <v>336</v>
      </c>
      <c r="AW124" s="313" t="s">
        <v>336</v>
      </c>
      <c r="AX124" s="313" t="s">
        <v>336</v>
      </c>
      <c r="AY124" s="309" t="s">
        <v>862</v>
      </c>
      <c r="AZ124" s="309" t="s">
        <v>512</v>
      </c>
      <c r="BA124" s="309" t="s">
        <v>863</v>
      </c>
    </row>
    <row r="125" spans="1:53" ht="330" x14ac:dyDescent="0.25">
      <c r="A125" s="294" t="s">
        <v>702</v>
      </c>
      <c r="B125" s="336" t="s">
        <v>1307</v>
      </c>
      <c r="C125" s="297" t="s">
        <v>1308</v>
      </c>
      <c r="D125" s="297" t="s">
        <v>753</v>
      </c>
      <c r="E125" s="297" t="s">
        <v>1309</v>
      </c>
      <c r="F125" s="297" t="s">
        <v>1319</v>
      </c>
      <c r="G125" s="337" t="s">
        <v>1320</v>
      </c>
      <c r="H125" s="298" t="s">
        <v>1042</v>
      </c>
      <c r="I125" s="298" t="s">
        <v>1321</v>
      </c>
      <c r="J125" s="298" t="s">
        <v>1322</v>
      </c>
      <c r="K125" s="298" t="s">
        <v>336</v>
      </c>
      <c r="L125" s="298" t="s">
        <v>1323</v>
      </c>
      <c r="M125" s="351" t="s">
        <v>1404</v>
      </c>
      <c r="N125" s="351" t="s">
        <v>1405</v>
      </c>
      <c r="O125" s="351" t="s">
        <v>1417</v>
      </c>
      <c r="P125" s="351" t="s">
        <v>1418</v>
      </c>
      <c r="Q125" s="429" t="s">
        <v>1419</v>
      </c>
      <c r="R125" s="299" t="s">
        <v>784</v>
      </c>
      <c r="S125" s="299" t="s">
        <v>800</v>
      </c>
      <c r="T125" s="299" t="s">
        <v>1300</v>
      </c>
      <c r="U125" s="299" t="s">
        <v>1301</v>
      </c>
      <c r="V125" s="310" t="s">
        <v>427</v>
      </c>
      <c r="W125" s="310" t="s">
        <v>512</v>
      </c>
      <c r="X125" s="310" t="s">
        <v>512</v>
      </c>
      <c r="Y125" s="301" t="s">
        <v>839</v>
      </c>
      <c r="Z125" s="301" t="s">
        <v>1246</v>
      </c>
      <c r="AA125" s="301" t="s">
        <v>1139</v>
      </c>
      <c r="AB125" s="301" t="s">
        <v>788</v>
      </c>
      <c r="AC125" s="301" t="s">
        <v>789</v>
      </c>
      <c r="AD125" s="316" t="s">
        <v>336</v>
      </c>
      <c r="AE125" s="316" t="s">
        <v>336</v>
      </c>
      <c r="AF125" s="316" t="s">
        <v>336</v>
      </c>
      <c r="AG125" s="311" t="s">
        <v>336</v>
      </c>
      <c r="AH125" s="311" t="s">
        <v>336</v>
      </c>
      <c r="AI125" s="311" t="s">
        <v>336</v>
      </c>
      <c r="AJ125" s="304" t="s">
        <v>336</v>
      </c>
      <c r="AK125" s="304" t="s">
        <v>336</v>
      </c>
      <c r="AL125" s="304" t="s">
        <v>336</v>
      </c>
      <c r="AM125" s="305" t="s">
        <v>336</v>
      </c>
      <c r="AN125" s="305" t="s">
        <v>336</v>
      </c>
      <c r="AO125" s="305" t="s">
        <v>336</v>
      </c>
      <c r="AP125" s="312"/>
      <c r="AQ125" s="312"/>
      <c r="AR125" s="312"/>
      <c r="AS125" s="307"/>
      <c r="AT125" s="307"/>
      <c r="AU125" s="307"/>
      <c r="AV125" s="313" t="s">
        <v>336</v>
      </c>
      <c r="AW125" s="313" t="s">
        <v>336</v>
      </c>
      <c r="AX125" s="313" t="s">
        <v>336</v>
      </c>
      <c r="AY125" s="309" t="s">
        <v>512</v>
      </c>
      <c r="AZ125" s="309" t="s">
        <v>512</v>
      </c>
      <c r="BA125" s="309" t="s">
        <v>512</v>
      </c>
    </row>
    <row r="126" spans="1:53" ht="330" x14ac:dyDescent="0.25">
      <c r="A126" s="294" t="s">
        <v>702</v>
      </c>
      <c r="B126" s="336" t="s">
        <v>1307</v>
      </c>
      <c r="C126" s="297" t="s">
        <v>1308</v>
      </c>
      <c r="D126" s="297" t="s">
        <v>753</v>
      </c>
      <c r="E126" s="297" t="s">
        <v>1309</v>
      </c>
      <c r="F126" s="297" t="s">
        <v>1319</v>
      </c>
      <c r="G126" s="337" t="s">
        <v>1320</v>
      </c>
      <c r="H126" s="298" t="s">
        <v>1042</v>
      </c>
      <c r="I126" s="298" t="s">
        <v>1321</v>
      </c>
      <c r="J126" s="298" t="s">
        <v>1322</v>
      </c>
      <c r="K126" s="298" t="s">
        <v>336</v>
      </c>
      <c r="L126" s="298" t="s">
        <v>1323</v>
      </c>
      <c r="M126" s="351" t="s">
        <v>1404</v>
      </c>
      <c r="N126" s="351" t="s">
        <v>1405</v>
      </c>
      <c r="O126" s="351" t="s">
        <v>1417</v>
      </c>
      <c r="P126" s="351" t="s">
        <v>1420</v>
      </c>
      <c r="Q126" s="429" t="s">
        <v>1421</v>
      </c>
      <c r="R126" s="299" t="s">
        <v>784</v>
      </c>
      <c r="S126" s="299" t="s">
        <v>800</v>
      </c>
      <c r="T126" s="299" t="s">
        <v>1300</v>
      </c>
      <c r="U126" s="299" t="s">
        <v>1301</v>
      </c>
      <c r="V126" s="310" t="s">
        <v>427</v>
      </c>
      <c r="W126" s="310" t="s">
        <v>512</v>
      </c>
      <c r="X126" s="310" t="s">
        <v>512</v>
      </c>
      <c r="Y126" s="301" t="s">
        <v>769</v>
      </c>
      <c r="Z126" s="301" t="s">
        <v>770</v>
      </c>
      <c r="AA126" s="301" t="s">
        <v>1294</v>
      </c>
      <c r="AB126" s="301" t="s">
        <v>788</v>
      </c>
      <c r="AC126" s="301" t="s">
        <v>789</v>
      </c>
      <c r="AD126" s="316" t="s">
        <v>336</v>
      </c>
      <c r="AE126" s="316" t="s">
        <v>336</v>
      </c>
      <c r="AF126" s="316" t="s">
        <v>336</v>
      </c>
      <c r="AG126" s="311" t="s">
        <v>336</v>
      </c>
      <c r="AH126" s="311" t="s">
        <v>336</v>
      </c>
      <c r="AI126" s="311" t="s">
        <v>336</v>
      </c>
      <c r="AJ126" s="304" t="s">
        <v>336</v>
      </c>
      <c r="AK126" s="304" t="s">
        <v>336</v>
      </c>
      <c r="AL126" s="304" t="s">
        <v>336</v>
      </c>
      <c r="AM126" s="305" t="s">
        <v>336</v>
      </c>
      <c r="AN126" s="305" t="s">
        <v>336</v>
      </c>
      <c r="AO126" s="305" t="s">
        <v>336</v>
      </c>
      <c r="AP126" s="312"/>
      <c r="AQ126" s="312"/>
      <c r="AR126" s="312"/>
      <c r="AS126" s="307"/>
      <c r="AT126" s="307"/>
      <c r="AU126" s="307"/>
      <c r="AV126" s="313" t="s">
        <v>336</v>
      </c>
      <c r="AW126" s="313" t="s">
        <v>336</v>
      </c>
      <c r="AX126" s="313" t="s">
        <v>336</v>
      </c>
      <c r="AY126" s="309" t="s">
        <v>512</v>
      </c>
      <c r="AZ126" s="309" t="s">
        <v>512</v>
      </c>
      <c r="BA126" s="309" t="s">
        <v>512</v>
      </c>
    </row>
    <row r="127" spans="1:53" ht="330" x14ac:dyDescent="0.25">
      <c r="A127" s="294" t="s">
        <v>702</v>
      </c>
      <c r="B127" s="336" t="s">
        <v>1307</v>
      </c>
      <c r="C127" s="297" t="s">
        <v>1308</v>
      </c>
      <c r="D127" s="297" t="s">
        <v>753</v>
      </c>
      <c r="E127" s="297" t="s">
        <v>1309</v>
      </c>
      <c r="F127" s="297" t="s">
        <v>1319</v>
      </c>
      <c r="G127" s="337" t="s">
        <v>1320</v>
      </c>
      <c r="H127" s="298" t="s">
        <v>1042</v>
      </c>
      <c r="I127" s="298" t="s">
        <v>1321</v>
      </c>
      <c r="J127" s="298" t="s">
        <v>1322</v>
      </c>
      <c r="K127" s="298" t="s">
        <v>336</v>
      </c>
      <c r="L127" s="298" t="s">
        <v>1323</v>
      </c>
      <c r="M127" s="351" t="s">
        <v>1404</v>
      </c>
      <c r="N127" s="351" t="s">
        <v>1405</v>
      </c>
      <c r="O127" s="351" t="s">
        <v>1417</v>
      </c>
      <c r="P127" s="351" t="s">
        <v>1422</v>
      </c>
      <c r="Q127" s="429" t="s">
        <v>1423</v>
      </c>
      <c r="R127" s="299" t="s">
        <v>784</v>
      </c>
      <c r="S127" s="299" t="s">
        <v>800</v>
      </c>
      <c r="T127" s="299" t="s">
        <v>1300</v>
      </c>
      <c r="U127" s="299" t="s">
        <v>1301</v>
      </c>
      <c r="V127" s="310" t="s">
        <v>427</v>
      </c>
      <c r="W127" s="310" t="s">
        <v>512</v>
      </c>
      <c r="X127" s="310" t="s">
        <v>512</v>
      </c>
      <c r="Y127" s="301" t="s">
        <v>769</v>
      </c>
      <c r="Z127" s="301" t="s">
        <v>1324</v>
      </c>
      <c r="AA127" s="301" t="s">
        <v>1325</v>
      </c>
      <c r="AB127" s="301" t="s">
        <v>788</v>
      </c>
      <c r="AC127" s="301" t="s">
        <v>789</v>
      </c>
      <c r="AD127" s="316" t="s">
        <v>336</v>
      </c>
      <c r="AE127" s="316" t="s">
        <v>336</v>
      </c>
      <c r="AF127" s="316" t="s">
        <v>336</v>
      </c>
      <c r="AG127" s="311" t="s">
        <v>336</v>
      </c>
      <c r="AH127" s="311" t="s">
        <v>336</v>
      </c>
      <c r="AI127" s="311" t="s">
        <v>336</v>
      </c>
      <c r="AJ127" s="304" t="s">
        <v>336</v>
      </c>
      <c r="AK127" s="304" t="s">
        <v>336</v>
      </c>
      <c r="AL127" s="304" t="s">
        <v>336</v>
      </c>
      <c r="AM127" s="305" t="s">
        <v>336</v>
      </c>
      <c r="AN127" s="305" t="s">
        <v>336</v>
      </c>
      <c r="AO127" s="305" t="s">
        <v>336</v>
      </c>
      <c r="AP127" s="312"/>
      <c r="AQ127" s="312"/>
      <c r="AR127" s="312"/>
      <c r="AS127" s="307"/>
      <c r="AT127" s="307"/>
      <c r="AU127" s="307"/>
      <c r="AV127" s="313" t="s">
        <v>336</v>
      </c>
      <c r="AW127" s="313" t="s">
        <v>336</v>
      </c>
      <c r="AX127" s="313" t="s">
        <v>336</v>
      </c>
      <c r="AY127" s="309" t="s">
        <v>512</v>
      </c>
      <c r="AZ127" s="309" t="s">
        <v>512</v>
      </c>
      <c r="BA127" s="309" t="s">
        <v>512</v>
      </c>
    </row>
    <row r="128" spans="1:53" ht="240" x14ac:dyDescent="0.25">
      <c r="A128" s="294" t="s">
        <v>703</v>
      </c>
      <c r="B128" s="295" t="s">
        <v>751</v>
      </c>
      <c r="C128" s="297" t="s">
        <v>790</v>
      </c>
      <c r="D128" s="297" t="s">
        <v>791</v>
      </c>
      <c r="E128" s="297" t="s">
        <v>792</v>
      </c>
      <c r="F128" s="297" t="s">
        <v>803</v>
      </c>
      <c r="G128" s="297" t="s">
        <v>804</v>
      </c>
      <c r="H128" s="298" t="s">
        <v>795</v>
      </c>
      <c r="I128" s="298" t="s">
        <v>805</v>
      </c>
      <c r="J128" s="298" t="s">
        <v>806</v>
      </c>
      <c r="K128" s="298" t="s">
        <v>807</v>
      </c>
      <c r="L128" s="298" t="s">
        <v>808</v>
      </c>
      <c r="M128" s="351" t="s">
        <v>1404</v>
      </c>
      <c r="N128" s="351" t="s">
        <v>1405</v>
      </c>
      <c r="O128" s="351" t="s">
        <v>1424</v>
      </c>
      <c r="P128" s="351" t="s">
        <v>1425</v>
      </c>
      <c r="Q128" s="429" t="s">
        <v>1426</v>
      </c>
      <c r="R128" s="299" t="s">
        <v>784</v>
      </c>
      <c r="S128" s="299" t="s">
        <v>800</v>
      </c>
      <c r="T128" s="299" t="s">
        <v>801</v>
      </c>
      <c r="U128" s="299" t="s">
        <v>802</v>
      </c>
      <c r="V128" s="310" t="s">
        <v>427</v>
      </c>
      <c r="W128" s="310" t="s">
        <v>512</v>
      </c>
      <c r="X128" s="310" t="s">
        <v>512</v>
      </c>
      <c r="Y128" s="314" t="s">
        <v>336</v>
      </c>
      <c r="Z128" s="314" t="s">
        <v>336</v>
      </c>
      <c r="AA128" s="314" t="s">
        <v>336</v>
      </c>
      <c r="AB128" s="314" t="s">
        <v>336</v>
      </c>
      <c r="AC128" s="314" t="s">
        <v>336</v>
      </c>
      <c r="AD128" s="316" t="s">
        <v>336</v>
      </c>
      <c r="AE128" s="316" t="s">
        <v>336</v>
      </c>
      <c r="AF128" s="316" t="s">
        <v>336</v>
      </c>
      <c r="AG128" s="311" t="s">
        <v>336</v>
      </c>
      <c r="AH128" s="311" t="s">
        <v>336</v>
      </c>
      <c r="AI128" s="311" t="s">
        <v>336</v>
      </c>
      <c r="AJ128" s="304" t="s">
        <v>336</v>
      </c>
      <c r="AK128" s="304" t="s">
        <v>336</v>
      </c>
      <c r="AL128" s="304" t="s">
        <v>336</v>
      </c>
      <c r="AM128" s="305" t="s">
        <v>336</v>
      </c>
      <c r="AN128" s="305" t="s">
        <v>336</v>
      </c>
      <c r="AO128" s="305" t="s">
        <v>336</v>
      </c>
      <c r="AP128" s="312"/>
      <c r="AQ128" s="312"/>
      <c r="AR128" s="312"/>
      <c r="AS128" s="315"/>
      <c r="AT128" s="315"/>
      <c r="AU128" s="315"/>
      <c r="AV128" s="313" t="s">
        <v>336</v>
      </c>
      <c r="AW128" s="313" t="s">
        <v>336</v>
      </c>
      <c r="AX128" s="313" t="s">
        <v>336</v>
      </c>
      <c r="AY128" s="309" t="s">
        <v>512</v>
      </c>
      <c r="AZ128" s="309" t="s">
        <v>512</v>
      </c>
      <c r="BA128" s="309" t="s">
        <v>512</v>
      </c>
    </row>
    <row r="129" spans="1:53" ht="330" x14ac:dyDescent="0.25">
      <c r="A129" s="294" t="s">
        <v>703</v>
      </c>
      <c r="B129" s="295" t="s">
        <v>809</v>
      </c>
      <c r="C129" s="297" t="s">
        <v>810</v>
      </c>
      <c r="D129" s="297" t="s">
        <v>753</v>
      </c>
      <c r="E129" s="297" t="s">
        <v>811</v>
      </c>
      <c r="F129" s="297" t="s">
        <v>1074</v>
      </c>
      <c r="G129" s="297" t="s">
        <v>1075</v>
      </c>
      <c r="H129" s="298" t="s">
        <v>1076</v>
      </c>
      <c r="I129" s="298" t="s">
        <v>1077</v>
      </c>
      <c r="J129" s="298" t="s">
        <v>1078</v>
      </c>
      <c r="K129" s="298" t="s">
        <v>1079</v>
      </c>
      <c r="L129" s="298" t="s">
        <v>1080</v>
      </c>
      <c r="M129" s="351" t="s">
        <v>1404</v>
      </c>
      <c r="N129" s="351" t="s">
        <v>1405</v>
      </c>
      <c r="O129" s="351" t="s">
        <v>1427</v>
      </c>
      <c r="P129" s="351" t="s">
        <v>1428</v>
      </c>
      <c r="Q129" s="429" t="s">
        <v>1429</v>
      </c>
      <c r="R129" s="299" t="s">
        <v>762</v>
      </c>
      <c r="S129" s="299" t="s">
        <v>763</v>
      </c>
      <c r="T129" s="299" t="s">
        <v>921</v>
      </c>
      <c r="U129" s="299" t="s">
        <v>1081</v>
      </c>
      <c r="V129" s="310" t="s">
        <v>427</v>
      </c>
      <c r="W129" s="310" t="s">
        <v>512</v>
      </c>
      <c r="X129" s="310" t="s">
        <v>512</v>
      </c>
      <c r="Y129" s="314" t="s">
        <v>336</v>
      </c>
      <c r="Z129" s="314" t="s">
        <v>336</v>
      </c>
      <c r="AA129" s="314" t="s">
        <v>336</v>
      </c>
      <c r="AB129" s="314" t="s">
        <v>1048</v>
      </c>
      <c r="AC129" s="314" t="s">
        <v>1082</v>
      </c>
      <c r="AD129" s="302" t="s">
        <v>772</v>
      </c>
      <c r="AE129" s="302" t="s">
        <v>1083</v>
      </c>
      <c r="AF129" s="302" t="s">
        <v>1084</v>
      </c>
      <c r="AG129" s="311" t="s">
        <v>336</v>
      </c>
      <c r="AH129" s="311" t="s">
        <v>336</v>
      </c>
      <c r="AI129" s="311" t="s">
        <v>336</v>
      </c>
      <c r="AJ129" s="304" t="s">
        <v>336</v>
      </c>
      <c r="AK129" s="304" t="s">
        <v>336</v>
      </c>
      <c r="AL129" s="304" t="s">
        <v>336</v>
      </c>
      <c r="AM129" s="305" t="s">
        <v>336</v>
      </c>
      <c r="AN129" s="305" t="s">
        <v>336</v>
      </c>
      <c r="AO129" s="305" t="s">
        <v>336</v>
      </c>
      <c r="AP129" s="306"/>
      <c r="AQ129" s="306"/>
      <c r="AR129" s="306"/>
      <c r="AS129" s="307"/>
      <c r="AT129" s="307"/>
      <c r="AU129" s="307"/>
      <c r="AV129" s="313" t="s">
        <v>336</v>
      </c>
      <c r="AW129" s="313" t="s">
        <v>336</v>
      </c>
      <c r="AX129" s="313" t="s">
        <v>336</v>
      </c>
      <c r="AY129" s="309" t="s">
        <v>862</v>
      </c>
      <c r="AZ129" s="309" t="s">
        <v>512</v>
      </c>
      <c r="BA129" s="309" t="s">
        <v>863</v>
      </c>
    </row>
    <row r="130" spans="1:53" ht="330" x14ac:dyDescent="0.25">
      <c r="A130" s="294" t="s">
        <v>703</v>
      </c>
      <c r="B130" s="295" t="s">
        <v>809</v>
      </c>
      <c r="C130" s="297" t="s">
        <v>810</v>
      </c>
      <c r="D130" s="297" t="s">
        <v>753</v>
      </c>
      <c r="E130" s="297" t="s">
        <v>811</v>
      </c>
      <c r="F130" s="297" t="s">
        <v>1074</v>
      </c>
      <c r="G130" s="297" t="s">
        <v>1085</v>
      </c>
      <c r="H130" s="298" t="s">
        <v>1090</v>
      </c>
      <c r="I130" s="298" t="s">
        <v>1098</v>
      </c>
      <c r="J130" s="298" t="s">
        <v>1099</v>
      </c>
      <c r="K130" s="298" t="s">
        <v>1100</v>
      </c>
      <c r="L130" s="298" t="s">
        <v>1101</v>
      </c>
      <c r="M130" s="351" t="s">
        <v>1430</v>
      </c>
      <c r="N130" s="351" t="s">
        <v>1431</v>
      </c>
      <c r="O130" s="351" t="s">
        <v>1432</v>
      </c>
      <c r="P130" s="351" t="s">
        <v>1433</v>
      </c>
      <c r="Q130" s="429" t="s">
        <v>1434</v>
      </c>
      <c r="R130" s="299" t="s">
        <v>762</v>
      </c>
      <c r="S130" s="299" t="s">
        <v>763</v>
      </c>
      <c r="T130" s="299" t="s">
        <v>1102</v>
      </c>
      <c r="U130" s="299" t="s">
        <v>1103</v>
      </c>
      <c r="V130" s="310" t="s">
        <v>427</v>
      </c>
      <c r="W130" s="310" t="s">
        <v>512</v>
      </c>
      <c r="X130" s="310" t="s">
        <v>512</v>
      </c>
      <c r="Y130" s="314" t="s">
        <v>336</v>
      </c>
      <c r="Z130" s="314" t="s">
        <v>336</v>
      </c>
      <c r="AA130" s="314" t="s">
        <v>336</v>
      </c>
      <c r="AB130" s="314" t="s">
        <v>1048</v>
      </c>
      <c r="AC130" s="314" t="s">
        <v>1082</v>
      </c>
      <c r="AD130" s="302" t="s">
        <v>772</v>
      </c>
      <c r="AE130" s="302" t="s">
        <v>1083</v>
      </c>
      <c r="AF130" s="302" t="s">
        <v>1084</v>
      </c>
      <c r="AG130" s="311" t="s">
        <v>336</v>
      </c>
      <c r="AH130" s="311" t="s">
        <v>336</v>
      </c>
      <c r="AI130" s="311" t="s">
        <v>336</v>
      </c>
      <c r="AJ130" s="304" t="s">
        <v>336</v>
      </c>
      <c r="AK130" s="304" t="s">
        <v>336</v>
      </c>
      <c r="AL130" s="304" t="s">
        <v>336</v>
      </c>
      <c r="AM130" s="305" t="s">
        <v>336</v>
      </c>
      <c r="AN130" s="305" t="s">
        <v>336</v>
      </c>
      <c r="AO130" s="305" t="s">
        <v>336</v>
      </c>
      <c r="AP130" s="306"/>
      <c r="AQ130" s="306"/>
      <c r="AR130" s="306"/>
      <c r="AS130" s="307"/>
      <c r="AT130" s="307"/>
      <c r="AU130" s="307"/>
      <c r="AV130" s="313" t="s">
        <v>336</v>
      </c>
      <c r="AW130" s="313" t="s">
        <v>336</v>
      </c>
      <c r="AX130" s="313" t="s">
        <v>336</v>
      </c>
      <c r="AY130" s="309" t="s">
        <v>862</v>
      </c>
      <c r="AZ130" s="309" t="s">
        <v>512</v>
      </c>
      <c r="BA130" s="309" t="s">
        <v>863</v>
      </c>
    </row>
    <row r="131" spans="1:53" ht="330" x14ac:dyDescent="0.25">
      <c r="A131" s="294" t="s">
        <v>703</v>
      </c>
      <c r="B131" s="295" t="s">
        <v>809</v>
      </c>
      <c r="C131" s="297" t="s">
        <v>810</v>
      </c>
      <c r="D131" s="297" t="s">
        <v>753</v>
      </c>
      <c r="E131" s="297" t="s">
        <v>811</v>
      </c>
      <c r="F131" s="297" t="s">
        <v>812</v>
      </c>
      <c r="G131" s="297" t="s">
        <v>813</v>
      </c>
      <c r="H131" s="298" t="s">
        <v>814</v>
      </c>
      <c r="I131" s="298" t="s">
        <v>1163</v>
      </c>
      <c r="J131" s="298" t="s">
        <v>1164</v>
      </c>
      <c r="K131" s="298" t="s">
        <v>1133</v>
      </c>
      <c r="L131" s="298" t="s">
        <v>1165</v>
      </c>
      <c r="M131" s="351" t="s">
        <v>1430</v>
      </c>
      <c r="N131" s="351" t="s">
        <v>1431</v>
      </c>
      <c r="O131" s="351" t="s">
        <v>1432</v>
      </c>
      <c r="P131" s="351" t="s">
        <v>1435</v>
      </c>
      <c r="Q131" s="429" t="s">
        <v>1436</v>
      </c>
      <c r="R131" s="299" t="s">
        <v>762</v>
      </c>
      <c r="S131" s="299" t="s">
        <v>819</v>
      </c>
      <c r="T131" s="299" t="s">
        <v>820</v>
      </c>
      <c r="U131" s="299" t="s">
        <v>1326</v>
      </c>
      <c r="V131" s="310" t="s">
        <v>427</v>
      </c>
      <c r="W131" s="310" t="s">
        <v>512</v>
      </c>
      <c r="X131" s="310" t="s">
        <v>512</v>
      </c>
      <c r="Y131" s="301" t="s">
        <v>769</v>
      </c>
      <c r="Z131" s="301" t="s">
        <v>825</v>
      </c>
      <c r="AA131" s="301" t="s">
        <v>1162</v>
      </c>
      <c r="AB131" s="301" t="s">
        <v>827</v>
      </c>
      <c r="AC131" s="301" t="s">
        <v>828</v>
      </c>
      <c r="AD131" s="316" t="s">
        <v>772</v>
      </c>
      <c r="AE131" s="316" t="s">
        <v>829</v>
      </c>
      <c r="AF131" s="316" t="s">
        <v>830</v>
      </c>
      <c r="AG131" s="303" t="s">
        <v>775</v>
      </c>
      <c r="AH131" s="303" t="s">
        <v>831</v>
      </c>
      <c r="AI131" s="303" t="s">
        <v>832</v>
      </c>
      <c r="AJ131" s="304" t="s">
        <v>336</v>
      </c>
      <c r="AK131" s="304" t="s">
        <v>336</v>
      </c>
      <c r="AL131" s="304" t="s">
        <v>336</v>
      </c>
      <c r="AM131" s="305" t="s">
        <v>833</v>
      </c>
      <c r="AN131" s="305" t="s">
        <v>834</v>
      </c>
      <c r="AO131" s="305" t="s">
        <v>835</v>
      </c>
      <c r="AP131" s="306"/>
      <c r="AQ131" s="306"/>
      <c r="AR131" s="306"/>
      <c r="AS131" s="315"/>
      <c r="AT131" s="317"/>
      <c r="AU131" s="307"/>
      <c r="AV131" s="308" t="s">
        <v>688</v>
      </c>
      <c r="AW131" s="308" t="s">
        <v>689</v>
      </c>
      <c r="AX131" s="308" t="s">
        <v>836</v>
      </c>
      <c r="AY131" s="309" t="s">
        <v>837</v>
      </c>
      <c r="AZ131" s="309" t="s">
        <v>512</v>
      </c>
      <c r="BA131" s="309" t="s">
        <v>838</v>
      </c>
    </row>
    <row r="132" spans="1:53" ht="330" x14ac:dyDescent="0.25">
      <c r="A132" s="294" t="s">
        <v>703</v>
      </c>
      <c r="B132" s="295" t="s">
        <v>809</v>
      </c>
      <c r="C132" s="297" t="s">
        <v>810</v>
      </c>
      <c r="D132" s="297" t="s">
        <v>753</v>
      </c>
      <c r="E132" s="297" t="s">
        <v>811</v>
      </c>
      <c r="F132" s="297" t="s">
        <v>812</v>
      </c>
      <c r="G132" s="297" t="s">
        <v>813</v>
      </c>
      <c r="H132" s="298" t="s">
        <v>814</v>
      </c>
      <c r="I132" s="298" t="s">
        <v>1163</v>
      </c>
      <c r="J132" s="298" t="s">
        <v>1164</v>
      </c>
      <c r="K132" s="298" t="s">
        <v>1133</v>
      </c>
      <c r="L132" s="298" t="s">
        <v>1165</v>
      </c>
      <c r="M132" s="351" t="s">
        <v>1430</v>
      </c>
      <c r="N132" s="351" t="s">
        <v>1431</v>
      </c>
      <c r="O132" s="351" t="s">
        <v>1437</v>
      </c>
      <c r="P132" s="351" t="s">
        <v>1438</v>
      </c>
      <c r="Q132" s="429" t="s">
        <v>1439</v>
      </c>
      <c r="R132" s="299" t="s">
        <v>762</v>
      </c>
      <c r="S132" s="299" t="s">
        <v>819</v>
      </c>
      <c r="T132" s="299" t="s">
        <v>820</v>
      </c>
      <c r="U132" s="299" t="s">
        <v>1326</v>
      </c>
      <c r="V132" s="310" t="s">
        <v>427</v>
      </c>
      <c r="W132" s="310" t="s">
        <v>512</v>
      </c>
      <c r="X132" s="310" t="s">
        <v>512</v>
      </c>
      <c r="Y132" s="301" t="s">
        <v>839</v>
      </c>
      <c r="Z132" s="301" t="s">
        <v>840</v>
      </c>
      <c r="AA132" s="301" t="s">
        <v>841</v>
      </c>
      <c r="AB132" s="301" t="s">
        <v>788</v>
      </c>
      <c r="AC132" s="301" t="s">
        <v>842</v>
      </c>
      <c r="AD132" s="316" t="s">
        <v>772</v>
      </c>
      <c r="AE132" s="316" t="s">
        <v>829</v>
      </c>
      <c r="AF132" s="316" t="s">
        <v>830</v>
      </c>
      <c r="AG132" s="303" t="s">
        <v>775</v>
      </c>
      <c r="AH132" s="303" t="s">
        <v>843</v>
      </c>
      <c r="AI132" s="303" t="s">
        <v>844</v>
      </c>
      <c r="AJ132" s="304" t="s">
        <v>336</v>
      </c>
      <c r="AK132" s="304" t="s">
        <v>336</v>
      </c>
      <c r="AL132" s="304" t="s">
        <v>336</v>
      </c>
      <c r="AM132" s="305" t="s">
        <v>833</v>
      </c>
      <c r="AN132" s="305" t="s">
        <v>834</v>
      </c>
      <c r="AO132" s="305" t="s">
        <v>835</v>
      </c>
      <c r="AP132" s="306"/>
      <c r="AQ132" s="306"/>
      <c r="AR132" s="306"/>
      <c r="AS132" s="315"/>
      <c r="AT132" s="317"/>
      <c r="AU132" s="307"/>
      <c r="AV132" s="313" t="s">
        <v>336</v>
      </c>
      <c r="AW132" s="313" t="s">
        <v>336</v>
      </c>
      <c r="AX132" s="313" t="s">
        <v>336</v>
      </c>
      <c r="AY132" s="309" t="s">
        <v>837</v>
      </c>
      <c r="AZ132" s="309" t="s">
        <v>512</v>
      </c>
      <c r="BA132" s="309" t="s">
        <v>838</v>
      </c>
    </row>
    <row r="133" spans="1:53" ht="330" x14ac:dyDescent="0.25">
      <c r="A133" s="294" t="s">
        <v>703</v>
      </c>
      <c r="B133" s="295" t="s">
        <v>809</v>
      </c>
      <c r="C133" s="297" t="s">
        <v>810</v>
      </c>
      <c r="D133" s="297" t="s">
        <v>753</v>
      </c>
      <c r="E133" s="297" t="s">
        <v>811</v>
      </c>
      <c r="F133" s="297" t="s">
        <v>812</v>
      </c>
      <c r="G133" s="297" t="s">
        <v>813</v>
      </c>
      <c r="H133" s="298" t="s">
        <v>814</v>
      </c>
      <c r="I133" s="298" t="s">
        <v>1163</v>
      </c>
      <c r="J133" s="298" t="s">
        <v>1164</v>
      </c>
      <c r="K133" s="298" t="s">
        <v>1133</v>
      </c>
      <c r="L133" s="298" t="s">
        <v>1165</v>
      </c>
      <c r="M133" s="351" t="s">
        <v>1430</v>
      </c>
      <c r="N133" s="351" t="s">
        <v>1431</v>
      </c>
      <c r="O133" s="351" t="s">
        <v>1437</v>
      </c>
      <c r="P133" s="351" t="s">
        <v>1440</v>
      </c>
      <c r="Q133" s="429" t="s">
        <v>1441</v>
      </c>
      <c r="R133" s="299" t="s">
        <v>762</v>
      </c>
      <c r="S133" s="299" t="s">
        <v>819</v>
      </c>
      <c r="T133" s="299" t="s">
        <v>820</v>
      </c>
      <c r="U133" s="299" t="s">
        <v>1326</v>
      </c>
      <c r="V133" s="310" t="s">
        <v>427</v>
      </c>
      <c r="W133" s="310" t="s">
        <v>512</v>
      </c>
      <c r="X133" s="310" t="s">
        <v>512</v>
      </c>
      <c r="Y133" s="321" t="s">
        <v>1167</v>
      </c>
      <c r="Z133" s="321" t="s">
        <v>1168</v>
      </c>
      <c r="AA133" s="321" t="s">
        <v>1169</v>
      </c>
      <c r="AB133" s="301" t="s">
        <v>788</v>
      </c>
      <c r="AC133" s="301" t="s">
        <v>1170</v>
      </c>
      <c r="AD133" s="316" t="s">
        <v>772</v>
      </c>
      <c r="AE133" s="316" t="s">
        <v>829</v>
      </c>
      <c r="AF133" s="316" t="s">
        <v>830</v>
      </c>
      <c r="AG133" s="303" t="s">
        <v>775</v>
      </c>
      <c r="AH133" s="303" t="s">
        <v>831</v>
      </c>
      <c r="AI133" s="303" t="s">
        <v>832</v>
      </c>
      <c r="AJ133" s="304" t="s">
        <v>336</v>
      </c>
      <c r="AK133" s="304" t="s">
        <v>336</v>
      </c>
      <c r="AL133" s="304" t="s">
        <v>336</v>
      </c>
      <c r="AM133" s="305" t="s">
        <v>833</v>
      </c>
      <c r="AN133" s="305" t="s">
        <v>834</v>
      </c>
      <c r="AO133" s="305" t="s">
        <v>835</v>
      </c>
      <c r="AP133" s="306"/>
      <c r="AQ133" s="306"/>
      <c r="AR133" s="306"/>
      <c r="AS133" s="315"/>
      <c r="AT133" s="317"/>
      <c r="AU133" s="307"/>
      <c r="AV133" s="313" t="s">
        <v>336</v>
      </c>
      <c r="AW133" s="313" t="s">
        <v>336</v>
      </c>
      <c r="AX133" s="313" t="s">
        <v>336</v>
      </c>
      <c r="AY133" s="309" t="s">
        <v>837</v>
      </c>
      <c r="AZ133" s="309" t="s">
        <v>512</v>
      </c>
      <c r="BA133" s="309" t="s">
        <v>838</v>
      </c>
    </row>
    <row r="134" spans="1:53" ht="345" x14ac:dyDescent="0.25">
      <c r="A134" s="294" t="s">
        <v>703</v>
      </c>
      <c r="B134" s="295" t="s">
        <v>809</v>
      </c>
      <c r="C134" s="297" t="s">
        <v>810</v>
      </c>
      <c r="D134" s="297" t="s">
        <v>753</v>
      </c>
      <c r="E134" s="297" t="s">
        <v>811</v>
      </c>
      <c r="F134" s="297" t="s">
        <v>864</v>
      </c>
      <c r="G134" s="297" t="s">
        <v>865</v>
      </c>
      <c r="H134" s="298" t="s">
        <v>847</v>
      </c>
      <c r="I134" s="298" t="s">
        <v>925</v>
      </c>
      <c r="J134" s="298" t="s">
        <v>926</v>
      </c>
      <c r="K134" s="298" t="s">
        <v>336</v>
      </c>
      <c r="L134" s="298" t="s">
        <v>927</v>
      </c>
      <c r="M134" s="351" t="s">
        <v>1430</v>
      </c>
      <c r="N134" s="351" t="s">
        <v>1431</v>
      </c>
      <c r="O134" s="351" t="s">
        <v>1437</v>
      </c>
      <c r="P134" s="351" t="s">
        <v>1442</v>
      </c>
      <c r="Q134" s="429" t="s">
        <v>1443</v>
      </c>
      <c r="R134" s="299" t="s">
        <v>784</v>
      </c>
      <c r="S134" s="299" t="s">
        <v>928</v>
      </c>
      <c r="T134" s="299" t="s">
        <v>929</v>
      </c>
      <c r="U134" s="299" t="s">
        <v>930</v>
      </c>
      <c r="V134" s="310" t="s">
        <v>427</v>
      </c>
      <c r="W134" s="310" t="s">
        <v>512</v>
      </c>
      <c r="X134" s="310" t="s">
        <v>512</v>
      </c>
      <c r="Y134" s="301" t="s">
        <v>769</v>
      </c>
      <c r="Z134" s="301" t="s">
        <v>825</v>
      </c>
      <c r="AA134" s="301" t="s">
        <v>923</v>
      </c>
      <c r="AB134" s="301" t="s">
        <v>877</v>
      </c>
      <c r="AC134" s="301" t="s">
        <v>924</v>
      </c>
      <c r="AD134" s="302" t="s">
        <v>891</v>
      </c>
      <c r="AE134" s="302" t="s">
        <v>892</v>
      </c>
      <c r="AF134" s="318" t="s">
        <v>934</v>
      </c>
      <c r="AG134" s="320" t="s">
        <v>894</v>
      </c>
      <c r="AH134" s="320" t="s">
        <v>895</v>
      </c>
      <c r="AI134" s="320" t="s">
        <v>896</v>
      </c>
      <c r="AJ134" s="304" t="s">
        <v>881</v>
      </c>
      <c r="AK134" s="304" t="s">
        <v>882</v>
      </c>
      <c r="AL134" s="304" t="s">
        <v>883</v>
      </c>
      <c r="AM134" s="305" t="s">
        <v>1327</v>
      </c>
      <c r="AN134" s="305" t="s">
        <v>1328</v>
      </c>
      <c r="AO134" s="305" t="s">
        <v>1329</v>
      </c>
      <c r="AP134" s="306"/>
      <c r="AQ134" s="306"/>
      <c r="AR134" s="306"/>
      <c r="AS134" s="307"/>
      <c r="AT134" s="307"/>
      <c r="AU134" s="307"/>
      <c r="AV134" s="308" t="s">
        <v>676</v>
      </c>
      <c r="AW134" s="308" t="s">
        <v>887</v>
      </c>
      <c r="AX134" s="308" t="s">
        <v>888</v>
      </c>
      <c r="AY134" s="309" t="s">
        <v>862</v>
      </c>
      <c r="AZ134" s="309" t="s">
        <v>512</v>
      </c>
      <c r="BA134" s="309" t="s">
        <v>863</v>
      </c>
    </row>
    <row r="135" spans="1:53" ht="345" x14ac:dyDescent="0.25">
      <c r="A135" s="294" t="s">
        <v>703</v>
      </c>
      <c r="B135" s="295" t="s">
        <v>809</v>
      </c>
      <c r="C135" s="297" t="s">
        <v>810</v>
      </c>
      <c r="D135" s="297" t="s">
        <v>753</v>
      </c>
      <c r="E135" s="297" t="s">
        <v>811</v>
      </c>
      <c r="F135" s="297" t="s">
        <v>864</v>
      </c>
      <c r="G135" s="297" t="s">
        <v>901</v>
      </c>
      <c r="H135" s="298" t="s">
        <v>902</v>
      </c>
      <c r="I135" s="298" t="s">
        <v>903</v>
      </c>
      <c r="J135" s="298" t="s">
        <v>904</v>
      </c>
      <c r="K135" s="298" t="s">
        <v>905</v>
      </c>
      <c r="L135" s="298" t="s">
        <v>906</v>
      </c>
      <c r="M135" s="351" t="s">
        <v>1430</v>
      </c>
      <c r="N135" s="351" t="s">
        <v>1431</v>
      </c>
      <c r="O135" s="351" t="s">
        <v>1444</v>
      </c>
      <c r="P135" s="351" t="s">
        <v>1445</v>
      </c>
      <c r="Q135" s="429" t="s">
        <v>1446</v>
      </c>
      <c r="R135" s="299" t="s">
        <v>762</v>
      </c>
      <c r="S135" s="299" t="s">
        <v>871</v>
      </c>
      <c r="T135" s="299" t="s">
        <v>872</v>
      </c>
      <c r="U135" s="299" t="s">
        <v>873</v>
      </c>
      <c r="V135" s="310" t="s">
        <v>427</v>
      </c>
      <c r="W135" s="310" t="s">
        <v>512</v>
      </c>
      <c r="X135" s="310" t="s">
        <v>512</v>
      </c>
      <c r="Y135" s="301" t="s">
        <v>769</v>
      </c>
      <c r="Z135" s="301" t="s">
        <v>770</v>
      </c>
      <c r="AA135" s="301" t="s">
        <v>771</v>
      </c>
      <c r="AB135" s="301" t="s">
        <v>336</v>
      </c>
      <c r="AC135" s="301" t="s">
        <v>336</v>
      </c>
      <c r="AD135" s="302" t="s">
        <v>891</v>
      </c>
      <c r="AE135" s="302" t="s">
        <v>892</v>
      </c>
      <c r="AF135" s="319" t="s">
        <v>893</v>
      </c>
      <c r="AG135" s="320" t="s">
        <v>894</v>
      </c>
      <c r="AH135" s="320" t="s">
        <v>895</v>
      </c>
      <c r="AI135" s="320" t="s">
        <v>896</v>
      </c>
      <c r="AJ135" s="304" t="s">
        <v>881</v>
      </c>
      <c r="AK135" s="304" t="s">
        <v>882</v>
      </c>
      <c r="AL135" s="304" t="s">
        <v>883</v>
      </c>
      <c r="AM135" s="305" t="s">
        <v>1219</v>
      </c>
      <c r="AN135" s="305" t="s">
        <v>1220</v>
      </c>
      <c r="AO135" s="305" t="s">
        <v>1221</v>
      </c>
      <c r="AP135" s="306"/>
      <c r="AQ135" s="306"/>
      <c r="AR135" s="306"/>
      <c r="AS135" s="307"/>
      <c r="AT135" s="307"/>
      <c r="AU135" s="307"/>
      <c r="AV135" s="313" t="s">
        <v>336</v>
      </c>
      <c r="AW135" s="313" t="s">
        <v>336</v>
      </c>
      <c r="AX135" s="313" t="s">
        <v>336</v>
      </c>
      <c r="AY135" s="309" t="s">
        <v>862</v>
      </c>
      <c r="AZ135" s="309" t="s">
        <v>512</v>
      </c>
      <c r="BA135" s="309" t="s">
        <v>863</v>
      </c>
    </row>
    <row r="136" spans="1:53" ht="345" x14ac:dyDescent="0.25">
      <c r="A136" s="294" t="s">
        <v>703</v>
      </c>
      <c r="B136" s="295" t="s">
        <v>809</v>
      </c>
      <c r="C136" s="297" t="s">
        <v>810</v>
      </c>
      <c r="D136" s="297" t="s">
        <v>753</v>
      </c>
      <c r="E136" s="297" t="s">
        <v>811</v>
      </c>
      <c r="F136" s="297" t="s">
        <v>864</v>
      </c>
      <c r="G136" s="297" t="s">
        <v>901</v>
      </c>
      <c r="H136" s="298" t="s">
        <v>902</v>
      </c>
      <c r="I136" s="298" t="s">
        <v>903</v>
      </c>
      <c r="J136" s="298" t="s">
        <v>904</v>
      </c>
      <c r="K136" s="298" t="s">
        <v>905</v>
      </c>
      <c r="L136" s="298" t="s">
        <v>906</v>
      </c>
      <c r="M136" s="351" t="s">
        <v>1447</v>
      </c>
      <c r="N136" s="351" t="s">
        <v>1448</v>
      </c>
      <c r="O136" s="353" t="s">
        <v>1360</v>
      </c>
      <c r="P136" s="353" t="s">
        <v>1360</v>
      </c>
      <c r="Q136" s="432" t="s">
        <v>1360</v>
      </c>
      <c r="R136" s="299" t="s">
        <v>762</v>
      </c>
      <c r="S136" s="299" t="s">
        <v>819</v>
      </c>
      <c r="T136" s="299" t="s">
        <v>907</v>
      </c>
      <c r="U136" s="299" t="s">
        <v>908</v>
      </c>
      <c r="V136" s="310" t="s">
        <v>427</v>
      </c>
      <c r="W136" s="310" t="s">
        <v>512</v>
      </c>
      <c r="X136" s="310" t="s">
        <v>512</v>
      </c>
      <c r="Y136" s="301" t="s">
        <v>769</v>
      </c>
      <c r="Z136" s="301" t="s">
        <v>770</v>
      </c>
      <c r="AA136" s="301" t="s">
        <v>771</v>
      </c>
      <c r="AB136" s="301" t="s">
        <v>877</v>
      </c>
      <c r="AC136" s="301" t="s">
        <v>878</v>
      </c>
      <c r="AD136" s="302" t="s">
        <v>891</v>
      </c>
      <c r="AE136" s="302" t="s">
        <v>892</v>
      </c>
      <c r="AF136" s="316" t="s">
        <v>910</v>
      </c>
      <c r="AG136" s="320" t="s">
        <v>894</v>
      </c>
      <c r="AH136" s="320" t="s">
        <v>895</v>
      </c>
      <c r="AI136" s="320" t="s">
        <v>896</v>
      </c>
      <c r="AJ136" s="304" t="s">
        <v>881</v>
      </c>
      <c r="AK136" s="304" t="s">
        <v>882</v>
      </c>
      <c r="AL136" s="304" t="s">
        <v>883</v>
      </c>
      <c r="AM136" s="305" t="s">
        <v>897</v>
      </c>
      <c r="AN136" s="305" t="s">
        <v>885</v>
      </c>
      <c r="AO136" s="305" t="s">
        <v>898</v>
      </c>
      <c r="AP136" s="306"/>
      <c r="AQ136" s="306"/>
      <c r="AR136" s="306"/>
      <c r="AS136" s="315"/>
      <c r="AT136" s="317"/>
      <c r="AU136" s="317"/>
      <c r="AV136" s="313" t="s">
        <v>336</v>
      </c>
      <c r="AW136" s="313" t="s">
        <v>336</v>
      </c>
      <c r="AX136" s="313" t="s">
        <v>336</v>
      </c>
      <c r="AY136" s="309" t="s">
        <v>862</v>
      </c>
      <c r="AZ136" s="309" t="s">
        <v>512</v>
      </c>
      <c r="BA136" s="309" t="s">
        <v>863</v>
      </c>
    </row>
    <row r="137" spans="1:53" ht="345" x14ac:dyDescent="0.25">
      <c r="A137" s="294" t="s">
        <v>703</v>
      </c>
      <c r="B137" s="295" t="s">
        <v>809</v>
      </c>
      <c r="C137" s="297" t="s">
        <v>810</v>
      </c>
      <c r="D137" s="297" t="s">
        <v>753</v>
      </c>
      <c r="E137" s="297" t="s">
        <v>811</v>
      </c>
      <c r="F137" s="297" t="s">
        <v>864</v>
      </c>
      <c r="G137" s="297" t="s">
        <v>865</v>
      </c>
      <c r="H137" s="298" t="s">
        <v>847</v>
      </c>
      <c r="I137" s="298" t="s">
        <v>925</v>
      </c>
      <c r="J137" s="298" t="s">
        <v>926</v>
      </c>
      <c r="K137" s="298" t="s">
        <v>336</v>
      </c>
      <c r="L137" s="298" t="s">
        <v>927</v>
      </c>
      <c r="M137" s="351" t="s">
        <v>1449</v>
      </c>
      <c r="N137" s="351" t="s">
        <v>1450</v>
      </c>
      <c r="O137" s="351" t="s">
        <v>1451</v>
      </c>
      <c r="P137" s="351" t="s">
        <v>1452</v>
      </c>
      <c r="Q137" s="429" t="s">
        <v>1453</v>
      </c>
      <c r="R137" s="299" t="s">
        <v>784</v>
      </c>
      <c r="S137" s="299" t="s">
        <v>928</v>
      </c>
      <c r="T137" s="299" t="s">
        <v>929</v>
      </c>
      <c r="U137" s="299" t="s">
        <v>930</v>
      </c>
      <c r="V137" s="310" t="s">
        <v>427</v>
      </c>
      <c r="W137" s="310" t="s">
        <v>512</v>
      </c>
      <c r="X137" s="310" t="s">
        <v>512</v>
      </c>
      <c r="Y137" s="321" t="s">
        <v>931</v>
      </c>
      <c r="Z137" s="321" t="s">
        <v>932</v>
      </c>
      <c r="AA137" s="321" t="s">
        <v>1224</v>
      </c>
      <c r="AB137" s="301" t="s">
        <v>877</v>
      </c>
      <c r="AC137" s="301" t="s">
        <v>912</v>
      </c>
      <c r="AD137" s="302" t="s">
        <v>913</v>
      </c>
      <c r="AE137" s="302" t="s">
        <v>914</v>
      </c>
      <c r="AF137" s="318" t="s">
        <v>915</v>
      </c>
      <c r="AG137" s="320" t="s">
        <v>894</v>
      </c>
      <c r="AH137" s="320" t="s">
        <v>895</v>
      </c>
      <c r="AI137" s="320" t="s">
        <v>896</v>
      </c>
      <c r="AJ137" s="304" t="s">
        <v>881</v>
      </c>
      <c r="AK137" s="304" t="s">
        <v>882</v>
      </c>
      <c r="AL137" s="304" t="s">
        <v>883</v>
      </c>
      <c r="AM137" s="305" t="s">
        <v>884</v>
      </c>
      <c r="AN137" s="305" t="s">
        <v>885</v>
      </c>
      <c r="AO137" s="305" t="s">
        <v>1222</v>
      </c>
      <c r="AP137" s="306"/>
      <c r="AQ137" s="306"/>
      <c r="AR137" s="306"/>
      <c r="AS137" s="307"/>
      <c r="AT137" s="307"/>
      <c r="AU137" s="307"/>
      <c r="AV137" s="313" t="s">
        <v>336</v>
      </c>
      <c r="AW137" s="313" t="s">
        <v>336</v>
      </c>
      <c r="AX137" s="313" t="s">
        <v>336</v>
      </c>
      <c r="AY137" s="309" t="s">
        <v>862</v>
      </c>
      <c r="AZ137" s="309" t="s">
        <v>512</v>
      </c>
      <c r="BA137" s="309" t="s">
        <v>863</v>
      </c>
    </row>
    <row r="138" spans="1:53" ht="345" x14ac:dyDescent="0.25">
      <c r="A138" s="294" t="s">
        <v>703</v>
      </c>
      <c r="B138" s="295" t="s">
        <v>935</v>
      </c>
      <c r="C138" s="296" t="s">
        <v>936</v>
      </c>
      <c r="D138" s="296" t="s">
        <v>753</v>
      </c>
      <c r="E138" s="296" t="s">
        <v>754</v>
      </c>
      <c r="F138" s="296" t="s">
        <v>937</v>
      </c>
      <c r="G138" s="296" t="s">
        <v>938</v>
      </c>
      <c r="H138" s="298" t="s">
        <v>939</v>
      </c>
      <c r="I138" s="298" t="s">
        <v>940</v>
      </c>
      <c r="J138" s="298" t="s">
        <v>941</v>
      </c>
      <c r="K138" s="298" t="s">
        <v>336</v>
      </c>
      <c r="L138" s="298" t="s">
        <v>942</v>
      </c>
      <c r="M138" s="351" t="s">
        <v>1449</v>
      </c>
      <c r="N138" s="351" t="s">
        <v>1450</v>
      </c>
      <c r="O138" s="351" t="s">
        <v>1451</v>
      </c>
      <c r="P138" s="351" t="s">
        <v>1454</v>
      </c>
      <c r="Q138" s="429" t="s">
        <v>1455</v>
      </c>
      <c r="R138" s="299" t="s">
        <v>336</v>
      </c>
      <c r="S138" s="299" t="s">
        <v>336</v>
      </c>
      <c r="T138" s="299" t="s">
        <v>336</v>
      </c>
      <c r="U138" s="299" t="s">
        <v>336</v>
      </c>
      <c r="V138" s="310" t="s">
        <v>427</v>
      </c>
      <c r="W138" s="310" t="s">
        <v>512</v>
      </c>
      <c r="X138" s="310" t="s">
        <v>512</v>
      </c>
      <c r="Y138" s="301" t="s">
        <v>769</v>
      </c>
      <c r="Z138" s="301" t="s">
        <v>948</v>
      </c>
      <c r="AA138" s="301" t="s">
        <v>1225</v>
      </c>
      <c r="AB138" s="326" t="s">
        <v>1000</v>
      </c>
      <c r="AC138" s="326" t="s">
        <v>1001</v>
      </c>
      <c r="AD138" s="302" t="s">
        <v>336</v>
      </c>
      <c r="AE138" s="302" t="s">
        <v>336</v>
      </c>
      <c r="AF138" s="302" t="s">
        <v>336</v>
      </c>
      <c r="AG138" s="311" t="s">
        <v>336</v>
      </c>
      <c r="AH138" s="311" t="s">
        <v>336</v>
      </c>
      <c r="AI138" s="311" t="s">
        <v>336</v>
      </c>
      <c r="AJ138" s="304" t="s">
        <v>336</v>
      </c>
      <c r="AK138" s="304" t="s">
        <v>336</v>
      </c>
      <c r="AL138" s="304" t="s">
        <v>336</v>
      </c>
      <c r="AM138" s="305" t="s">
        <v>336</v>
      </c>
      <c r="AN138" s="305" t="s">
        <v>336</v>
      </c>
      <c r="AO138" s="305" t="s">
        <v>336</v>
      </c>
      <c r="AP138" s="306"/>
      <c r="AQ138" s="306"/>
      <c r="AR138" s="306"/>
      <c r="AS138" s="307"/>
      <c r="AT138" s="307"/>
      <c r="AU138" s="307"/>
      <c r="AV138" s="313" t="s">
        <v>336</v>
      </c>
      <c r="AW138" s="313" t="s">
        <v>336</v>
      </c>
      <c r="AX138" s="313" t="s">
        <v>336</v>
      </c>
      <c r="AY138" s="309" t="s">
        <v>512</v>
      </c>
      <c r="AZ138" s="309" t="s">
        <v>512</v>
      </c>
      <c r="BA138" s="309" t="s">
        <v>512</v>
      </c>
    </row>
    <row r="139" spans="1:53" ht="240" x14ac:dyDescent="0.25">
      <c r="A139" s="294" t="s">
        <v>703</v>
      </c>
      <c r="B139" s="295" t="s">
        <v>935</v>
      </c>
      <c r="C139" s="296" t="s">
        <v>752</v>
      </c>
      <c r="D139" s="296" t="s">
        <v>753</v>
      </c>
      <c r="E139" s="296" t="s">
        <v>754</v>
      </c>
      <c r="F139" s="296" t="s">
        <v>755</v>
      </c>
      <c r="G139" s="296" t="s">
        <v>756</v>
      </c>
      <c r="H139" s="298" t="s">
        <v>757</v>
      </c>
      <c r="I139" s="298" t="s">
        <v>952</v>
      </c>
      <c r="J139" s="298" t="s">
        <v>953</v>
      </c>
      <c r="K139" s="298" t="s">
        <v>760</v>
      </c>
      <c r="L139" s="298" t="s">
        <v>954</v>
      </c>
      <c r="M139" s="351" t="s">
        <v>1449</v>
      </c>
      <c r="N139" s="351" t="s">
        <v>1450</v>
      </c>
      <c r="O139" s="351" t="s">
        <v>1451</v>
      </c>
      <c r="P139" s="351" t="s">
        <v>1456</v>
      </c>
      <c r="Q139" s="429" t="s">
        <v>1457</v>
      </c>
      <c r="R139" s="299" t="s">
        <v>1330</v>
      </c>
      <c r="S139" s="299" t="s">
        <v>1331</v>
      </c>
      <c r="T139" s="299" t="s">
        <v>1332</v>
      </c>
      <c r="U139" s="299" t="s">
        <v>1333</v>
      </c>
      <c r="V139" s="310" t="s">
        <v>427</v>
      </c>
      <c r="W139" s="310" t="s">
        <v>512</v>
      </c>
      <c r="X139" s="310" t="s">
        <v>512</v>
      </c>
      <c r="Y139" s="301" t="s">
        <v>769</v>
      </c>
      <c r="Z139" s="301" t="s">
        <v>770</v>
      </c>
      <c r="AA139" s="301" t="s">
        <v>771</v>
      </c>
      <c r="AB139" s="301" t="s">
        <v>336</v>
      </c>
      <c r="AC139" s="301" t="s">
        <v>336</v>
      </c>
      <c r="AD139" s="302" t="s">
        <v>772</v>
      </c>
      <c r="AE139" s="302" t="s">
        <v>773</v>
      </c>
      <c r="AF139" s="302" t="s">
        <v>774</v>
      </c>
      <c r="AG139" s="303" t="s">
        <v>775</v>
      </c>
      <c r="AH139" s="303" t="s">
        <v>776</v>
      </c>
      <c r="AI139" s="303" t="s">
        <v>777</v>
      </c>
      <c r="AJ139" s="304" t="s">
        <v>336</v>
      </c>
      <c r="AK139" s="304" t="s">
        <v>336</v>
      </c>
      <c r="AL139" s="304" t="s">
        <v>336</v>
      </c>
      <c r="AM139" s="305" t="s">
        <v>336</v>
      </c>
      <c r="AN139" s="305" t="s">
        <v>336</v>
      </c>
      <c r="AO139" s="305" t="s">
        <v>336</v>
      </c>
      <c r="AP139" s="306"/>
      <c r="AQ139" s="306"/>
      <c r="AR139" s="306"/>
      <c r="AS139" s="307"/>
      <c r="AT139" s="307"/>
      <c r="AU139" s="307"/>
      <c r="AV139" s="308" t="s">
        <v>686</v>
      </c>
      <c r="AW139" s="308" t="s">
        <v>687</v>
      </c>
      <c r="AX139" s="308" t="s">
        <v>778</v>
      </c>
      <c r="AY139" s="309" t="s">
        <v>779</v>
      </c>
      <c r="AZ139" s="309" t="s">
        <v>512</v>
      </c>
      <c r="BA139" s="309" t="s">
        <v>780</v>
      </c>
    </row>
    <row r="140" spans="1:53" ht="345" x14ac:dyDescent="0.25">
      <c r="A140" s="294" t="s">
        <v>703</v>
      </c>
      <c r="B140" s="295" t="s">
        <v>935</v>
      </c>
      <c r="C140" s="296" t="s">
        <v>964</v>
      </c>
      <c r="D140" s="297" t="s">
        <v>753</v>
      </c>
      <c r="E140" s="297" t="s">
        <v>754</v>
      </c>
      <c r="F140" s="297" t="s">
        <v>965</v>
      </c>
      <c r="G140" s="322" t="s">
        <v>1334</v>
      </c>
      <c r="H140" s="298" t="s">
        <v>795</v>
      </c>
      <c r="I140" s="298" t="s">
        <v>796</v>
      </c>
      <c r="J140" s="298" t="s">
        <v>797</v>
      </c>
      <c r="K140" s="298" t="s">
        <v>967</v>
      </c>
      <c r="L140" s="298" t="s">
        <v>968</v>
      </c>
      <c r="M140" s="351" t="s">
        <v>1449</v>
      </c>
      <c r="N140" s="351" t="s">
        <v>1450</v>
      </c>
      <c r="O140" s="351" t="s">
        <v>1451</v>
      </c>
      <c r="P140" s="351" t="s">
        <v>1458</v>
      </c>
      <c r="Q140" s="429" t="s">
        <v>1459</v>
      </c>
      <c r="R140" s="299" t="s">
        <v>762</v>
      </c>
      <c r="S140" s="299" t="s">
        <v>969</v>
      </c>
      <c r="T140" s="299" t="s">
        <v>970</v>
      </c>
      <c r="U140" s="299" t="s">
        <v>971</v>
      </c>
      <c r="V140" s="310" t="s">
        <v>427</v>
      </c>
      <c r="W140" s="310" t="s">
        <v>512</v>
      </c>
      <c r="X140" s="310" t="s">
        <v>512</v>
      </c>
      <c r="Y140" s="301" t="s">
        <v>975</v>
      </c>
      <c r="Z140" s="301" t="s">
        <v>976</v>
      </c>
      <c r="AA140" s="301" t="s">
        <v>977</v>
      </c>
      <c r="AB140" s="301" t="s">
        <v>962</v>
      </c>
      <c r="AC140" s="301" t="s">
        <v>1335</v>
      </c>
      <c r="AD140" s="302" t="s">
        <v>336</v>
      </c>
      <c r="AE140" s="302" t="s">
        <v>336</v>
      </c>
      <c r="AF140" s="302" t="s">
        <v>336</v>
      </c>
      <c r="AG140" s="311" t="s">
        <v>336</v>
      </c>
      <c r="AH140" s="311" t="s">
        <v>336</v>
      </c>
      <c r="AI140" s="311" t="s">
        <v>336</v>
      </c>
      <c r="AJ140" s="304" t="s">
        <v>336</v>
      </c>
      <c r="AK140" s="304" t="s">
        <v>336</v>
      </c>
      <c r="AL140" s="304" t="s">
        <v>336</v>
      </c>
      <c r="AM140" s="305" t="s">
        <v>336</v>
      </c>
      <c r="AN140" s="305" t="s">
        <v>336</v>
      </c>
      <c r="AO140" s="305" t="s">
        <v>336</v>
      </c>
      <c r="AP140" s="306"/>
      <c r="AQ140" s="306"/>
      <c r="AR140" s="306"/>
      <c r="AS140" s="307"/>
      <c r="AT140" s="307"/>
      <c r="AU140" s="307"/>
      <c r="AV140" s="308" t="s">
        <v>695</v>
      </c>
      <c r="AW140" s="308" t="s">
        <v>696</v>
      </c>
      <c r="AX140" s="308" t="s">
        <v>1232</v>
      </c>
      <c r="AY140" s="309" t="s">
        <v>512</v>
      </c>
      <c r="AZ140" s="309" t="s">
        <v>512</v>
      </c>
      <c r="BA140" s="309" t="s">
        <v>512</v>
      </c>
    </row>
    <row r="141" spans="1:53" ht="345" x14ac:dyDescent="0.25">
      <c r="A141" s="294" t="s">
        <v>703</v>
      </c>
      <c r="B141" s="295" t="s">
        <v>935</v>
      </c>
      <c r="C141" s="296" t="s">
        <v>964</v>
      </c>
      <c r="D141" s="297" t="s">
        <v>753</v>
      </c>
      <c r="E141" s="297" t="s">
        <v>754</v>
      </c>
      <c r="F141" s="297" t="s">
        <v>965</v>
      </c>
      <c r="G141" s="322" t="s">
        <v>1334</v>
      </c>
      <c r="H141" s="298" t="s">
        <v>795</v>
      </c>
      <c r="I141" s="298" t="s">
        <v>796</v>
      </c>
      <c r="J141" s="298" t="s">
        <v>797</v>
      </c>
      <c r="K141" s="298" t="s">
        <v>967</v>
      </c>
      <c r="L141" s="298" t="s">
        <v>968</v>
      </c>
      <c r="M141" s="351" t="s">
        <v>1449</v>
      </c>
      <c r="N141" s="351" t="s">
        <v>1450</v>
      </c>
      <c r="O141" s="351" t="s">
        <v>1451</v>
      </c>
      <c r="P141" s="351" t="s">
        <v>1460</v>
      </c>
      <c r="Q141" s="429" t="s">
        <v>1461</v>
      </c>
      <c r="R141" s="299" t="s">
        <v>762</v>
      </c>
      <c r="S141" s="299" t="s">
        <v>969</v>
      </c>
      <c r="T141" s="299" t="s">
        <v>970</v>
      </c>
      <c r="U141" s="299" t="s">
        <v>971</v>
      </c>
      <c r="V141" s="310" t="s">
        <v>427</v>
      </c>
      <c r="W141" s="310" t="s">
        <v>512</v>
      </c>
      <c r="X141" s="310" t="s">
        <v>512</v>
      </c>
      <c r="Y141" s="301" t="s">
        <v>975</v>
      </c>
      <c r="Z141" s="301" t="s">
        <v>1235</v>
      </c>
      <c r="AA141" s="301" t="s">
        <v>1237</v>
      </c>
      <c r="AB141" s="301" t="s">
        <v>962</v>
      </c>
      <c r="AC141" s="301" t="s">
        <v>963</v>
      </c>
      <c r="AD141" s="302" t="s">
        <v>336</v>
      </c>
      <c r="AE141" s="302" t="s">
        <v>336</v>
      </c>
      <c r="AF141" s="302" t="s">
        <v>336</v>
      </c>
      <c r="AG141" s="311" t="s">
        <v>336</v>
      </c>
      <c r="AH141" s="311" t="s">
        <v>336</v>
      </c>
      <c r="AI141" s="311" t="s">
        <v>336</v>
      </c>
      <c r="AJ141" s="304" t="s">
        <v>336</v>
      </c>
      <c r="AK141" s="304" t="s">
        <v>336</v>
      </c>
      <c r="AL141" s="304" t="s">
        <v>336</v>
      </c>
      <c r="AM141" s="305" t="s">
        <v>336</v>
      </c>
      <c r="AN141" s="305" t="s">
        <v>336</v>
      </c>
      <c r="AO141" s="305" t="s">
        <v>336</v>
      </c>
      <c r="AP141" s="306"/>
      <c r="AQ141" s="306"/>
      <c r="AR141" s="306"/>
      <c r="AS141" s="323"/>
      <c r="AT141" s="323"/>
      <c r="AU141" s="323"/>
      <c r="AV141" s="308" t="s">
        <v>695</v>
      </c>
      <c r="AW141" s="308" t="s">
        <v>696</v>
      </c>
      <c r="AX141" s="308" t="s">
        <v>1232</v>
      </c>
      <c r="AY141" s="309" t="s">
        <v>512</v>
      </c>
      <c r="AZ141" s="309" t="s">
        <v>512</v>
      </c>
      <c r="BA141" s="309" t="s">
        <v>512</v>
      </c>
    </row>
    <row r="142" spans="1:53" ht="345" x14ac:dyDescent="0.25">
      <c r="A142" s="294" t="s">
        <v>703</v>
      </c>
      <c r="B142" s="295" t="s">
        <v>935</v>
      </c>
      <c r="C142" s="296" t="s">
        <v>964</v>
      </c>
      <c r="D142" s="297" t="s">
        <v>753</v>
      </c>
      <c r="E142" s="297" t="s">
        <v>754</v>
      </c>
      <c r="F142" s="297" t="s">
        <v>965</v>
      </c>
      <c r="G142" s="322" t="s">
        <v>1334</v>
      </c>
      <c r="H142" s="298" t="s">
        <v>795</v>
      </c>
      <c r="I142" s="298" t="s">
        <v>796</v>
      </c>
      <c r="J142" s="298" t="s">
        <v>797</v>
      </c>
      <c r="K142" s="298" t="s">
        <v>967</v>
      </c>
      <c r="L142" s="298" t="s">
        <v>968</v>
      </c>
      <c r="M142" s="351" t="s">
        <v>1449</v>
      </c>
      <c r="N142" s="351" t="s">
        <v>1450</v>
      </c>
      <c r="O142" s="351" t="s">
        <v>1451</v>
      </c>
      <c r="P142" s="351" t="s">
        <v>1462</v>
      </c>
      <c r="Q142" s="429" t="s">
        <v>1463</v>
      </c>
      <c r="R142" s="299" t="s">
        <v>762</v>
      </c>
      <c r="S142" s="299" t="s">
        <v>969</v>
      </c>
      <c r="T142" s="299" t="s">
        <v>970</v>
      </c>
      <c r="U142" s="299" t="s">
        <v>971</v>
      </c>
      <c r="V142" s="310" t="s">
        <v>427</v>
      </c>
      <c r="W142" s="310" t="s">
        <v>512</v>
      </c>
      <c r="X142" s="310" t="s">
        <v>512</v>
      </c>
      <c r="Y142" s="301" t="s">
        <v>839</v>
      </c>
      <c r="Z142" s="301" t="s">
        <v>1246</v>
      </c>
      <c r="AA142" s="301" t="s">
        <v>1139</v>
      </c>
      <c r="AB142" s="301" t="s">
        <v>962</v>
      </c>
      <c r="AC142" s="301" t="s">
        <v>963</v>
      </c>
      <c r="AD142" s="302" t="s">
        <v>336</v>
      </c>
      <c r="AE142" s="302" t="s">
        <v>336</v>
      </c>
      <c r="AF142" s="302" t="s">
        <v>336</v>
      </c>
      <c r="AG142" s="311" t="s">
        <v>336</v>
      </c>
      <c r="AH142" s="311" t="s">
        <v>336</v>
      </c>
      <c r="AI142" s="311" t="s">
        <v>336</v>
      </c>
      <c r="AJ142" s="304" t="s">
        <v>336</v>
      </c>
      <c r="AK142" s="304" t="s">
        <v>336</v>
      </c>
      <c r="AL142" s="304" t="s">
        <v>336</v>
      </c>
      <c r="AM142" s="305" t="s">
        <v>336</v>
      </c>
      <c r="AN142" s="305" t="s">
        <v>336</v>
      </c>
      <c r="AO142" s="305" t="s">
        <v>336</v>
      </c>
      <c r="AP142" s="306"/>
      <c r="AQ142" s="306"/>
      <c r="AR142" s="306"/>
      <c r="AS142" s="323"/>
      <c r="AT142" s="323"/>
      <c r="AU142" s="307"/>
      <c r="AV142" s="308" t="s">
        <v>695</v>
      </c>
      <c r="AW142" s="308" t="s">
        <v>696</v>
      </c>
      <c r="AX142" s="308" t="s">
        <v>1232</v>
      </c>
      <c r="AY142" s="309" t="s">
        <v>512</v>
      </c>
      <c r="AZ142" s="309" t="s">
        <v>512</v>
      </c>
      <c r="BA142" s="309" t="s">
        <v>512</v>
      </c>
    </row>
    <row r="143" spans="1:53" ht="345" x14ac:dyDescent="0.25">
      <c r="A143" s="294" t="s">
        <v>703</v>
      </c>
      <c r="B143" s="295" t="s">
        <v>935</v>
      </c>
      <c r="C143" s="296" t="s">
        <v>983</v>
      </c>
      <c r="D143" s="296" t="s">
        <v>753</v>
      </c>
      <c r="E143" s="296" t="s">
        <v>754</v>
      </c>
      <c r="F143" s="296" t="s">
        <v>984</v>
      </c>
      <c r="G143" s="296" t="s">
        <v>985</v>
      </c>
      <c r="H143" s="298" t="s">
        <v>847</v>
      </c>
      <c r="I143" s="298" t="s">
        <v>986</v>
      </c>
      <c r="J143" s="298" t="s">
        <v>987</v>
      </c>
      <c r="K143" s="298" t="s">
        <v>336</v>
      </c>
      <c r="L143" s="298" t="s">
        <v>988</v>
      </c>
      <c r="M143" s="351" t="s">
        <v>1449</v>
      </c>
      <c r="N143" s="351" t="s">
        <v>1450</v>
      </c>
      <c r="O143" s="351" t="s">
        <v>1451</v>
      </c>
      <c r="P143" s="351" t="s">
        <v>1464</v>
      </c>
      <c r="Q143" s="429" t="s">
        <v>1465</v>
      </c>
      <c r="R143" s="299" t="s">
        <v>978</v>
      </c>
      <c r="S143" s="299" t="s">
        <v>871</v>
      </c>
      <c r="T143" s="299" t="s">
        <v>979</v>
      </c>
      <c r="U143" s="299" t="s">
        <v>980</v>
      </c>
      <c r="V143" s="310" t="s">
        <v>427</v>
      </c>
      <c r="W143" s="310" t="s">
        <v>512</v>
      </c>
      <c r="X143" s="310" t="s">
        <v>512</v>
      </c>
      <c r="Y143" s="314" t="s">
        <v>336</v>
      </c>
      <c r="Z143" s="314" t="s">
        <v>336</v>
      </c>
      <c r="AA143" s="314" t="s">
        <v>336</v>
      </c>
      <c r="AB143" s="314" t="s">
        <v>336</v>
      </c>
      <c r="AC143" s="314" t="s">
        <v>336</v>
      </c>
      <c r="AD143" s="302" t="s">
        <v>336</v>
      </c>
      <c r="AE143" s="302" t="s">
        <v>336</v>
      </c>
      <c r="AF143" s="302" t="s">
        <v>336</v>
      </c>
      <c r="AG143" s="311" t="s">
        <v>336</v>
      </c>
      <c r="AH143" s="311" t="s">
        <v>336</v>
      </c>
      <c r="AI143" s="311" t="s">
        <v>336</v>
      </c>
      <c r="AJ143" s="304" t="s">
        <v>336</v>
      </c>
      <c r="AK143" s="304" t="s">
        <v>336</v>
      </c>
      <c r="AL143" s="304" t="s">
        <v>336</v>
      </c>
      <c r="AM143" s="305" t="s">
        <v>336</v>
      </c>
      <c r="AN143" s="305" t="s">
        <v>336</v>
      </c>
      <c r="AO143" s="305" t="s">
        <v>336</v>
      </c>
      <c r="AP143" s="312"/>
      <c r="AQ143" s="312"/>
      <c r="AR143" s="312"/>
      <c r="AS143" s="315"/>
      <c r="AT143" s="315"/>
      <c r="AU143" s="315"/>
      <c r="AV143" s="313" t="s">
        <v>336</v>
      </c>
      <c r="AW143" s="313" t="s">
        <v>336</v>
      </c>
      <c r="AX143" s="313" t="s">
        <v>336</v>
      </c>
      <c r="AY143" s="309" t="s">
        <v>512</v>
      </c>
      <c r="AZ143" s="309" t="s">
        <v>512</v>
      </c>
      <c r="BA143" s="309" t="s">
        <v>512</v>
      </c>
    </row>
    <row r="144" spans="1:53" ht="345" x14ac:dyDescent="0.25">
      <c r="A144" s="294" t="s">
        <v>703</v>
      </c>
      <c r="B144" s="295" t="s">
        <v>935</v>
      </c>
      <c r="C144" s="296" t="s">
        <v>983</v>
      </c>
      <c r="D144" s="296" t="s">
        <v>753</v>
      </c>
      <c r="E144" s="296" t="s">
        <v>754</v>
      </c>
      <c r="F144" s="296" t="s">
        <v>984</v>
      </c>
      <c r="G144" s="296" t="s">
        <v>985</v>
      </c>
      <c r="H144" s="298" t="s">
        <v>847</v>
      </c>
      <c r="I144" s="298" t="s">
        <v>986</v>
      </c>
      <c r="J144" s="298" t="s">
        <v>987</v>
      </c>
      <c r="K144" s="298" t="s">
        <v>336</v>
      </c>
      <c r="L144" s="298" t="s">
        <v>988</v>
      </c>
      <c r="M144" s="351" t="s">
        <v>1449</v>
      </c>
      <c r="N144" s="351" t="s">
        <v>1450</v>
      </c>
      <c r="O144" s="351" t="s">
        <v>1451</v>
      </c>
      <c r="P144" s="351" t="s">
        <v>1466</v>
      </c>
      <c r="Q144" s="429" t="s">
        <v>1467</v>
      </c>
      <c r="R144" s="299" t="s">
        <v>978</v>
      </c>
      <c r="S144" s="299" t="s">
        <v>871</v>
      </c>
      <c r="T144" s="299" t="s">
        <v>979</v>
      </c>
      <c r="U144" s="299" t="s">
        <v>980</v>
      </c>
      <c r="V144" s="310" t="s">
        <v>427</v>
      </c>
      <c r="W144" s="310" t="s">
        <v>512</v>
      </c>
      <c r="X144" s="310" t="s">
        <v>512</v>
      </c>
      <c r="Y144" s="314" t="s">
        <v>336</v>
      </c>
      <c r="Z144" s="314" t="s">
        <v>336</v>
      </c>
      <c r="AA144" s="314" t="s">
        <v>336</v>
      </c>
      <c r="AB144" s="314" t="s">
        <v>336</v>
      </c>
      <c r="AC144" s="314" t="s">
        <v>336</v>
      </c>
      <c r="AD144" s="302" t="s">
        <v>336</v>
      </c>
      <c r="AE144" s="302" t="s">
        <v>336</v>
      </c>
      <c r="AF144" s="302" t="s">
        <v>336</v>
      </c>
      <c r="AG144" s="311" t="s">
        <v>336</v>
      </c>
      <c r="AH144" s="311" t="s">
        <v>336</v>
      </c>
      <c r="AI144" s="311" t="s">
        <v>336</v>
      </c>
      <c r="AJ144" s="304" t="s">
        <v>336</v>
      </c>
      <c r="AK144" s="304" t="s">
        <v>336</v>
      </c>
      <c r="AL144" s="304" t="s">
        <v>336</v>
      </c>
      <c r="AM144" s="305" t="s">
        <v>336</v>
      </c>
      <c r="AN144" s="305" t="s">
        <v>336</v>
      </c>
      <c r="AO144" s="305" t="s">
        <v>336</v>
      </c>
      <c r="AP144" s="312"/>
      <c r="AQ144" s="312"/>
      <c r="AR144" s="312"/>
      <c r="AS144" s="315"/>
      <c r="AT144" s="315"/>
      <c r="AU144" s="315"/>
      <c r="AV144" s="313" t="s">
        <v>336</v>
      </c>
      <c r="AW144" s="313" t="s">
        <v>336</v>
      </c>
      <c r="AX144" s="313" t="s">
        <v>336</v>
      </c>
      <c r="AY144" s="309" t="s">
        <v>512</v>
      </c>
      <c r="AZ144" s="309" t="s">
        <v>512</v>
      </c>
      <c r="BA144" s="309" t="s">
        <v>512</v>
      </c>
    </row>
    <row r="145" spans="1:53" ht="345" x14ac:dyDescent="0.25">
      <c r="A145" s="294" t="s">
        <v>703</v>
      </c>
      <c r="B145" s="295" t="s">
        <v>935</v>
      </c>
      <c r="C145" s="296" t="s">
        <v>936</v>
      </c>
      <c r="D145" s="296" t="s">
        <v>753</v>
      </c>
      <c r="E145" s="296" t="s">
        <v>754</v>
      </c>
      <c r="F145" s="297" t="s">
        <v>991</v>
      </c>
      <c r="G145" s="324" t="s">
        <v>992</v>
      </c>
      <c r="H145" s="298" t="s">
        <v>993</v>
      </c>
      <c r="I145" s="298" t="s">
        <v>994</v>
      </c>
      <c r="J145" s="298" t="s">
        <v>995</v>
      </c>
      <c r="K145" s="298" t="s">
        <v>996</v>
      </c>
      <c r="L145" s="298" t="s">
        <v>783</v>
      </c>
      <c r="M145" s="351" t="s">
        <v>1449</v>
      </c>
      <c r="N145" s="351" t="s">
        <v>1450</v>
      </c>
      <c r="O145" s="351" t="s">
        <v>1451</v>
      </c>
      <c r="P145" s="351" t="s">
        <v>1468</v>
      </c>
      <c r="Q145" s="429" t="s">
        <v>1469</v>
      </c>
      <c r="R145" s="299" t="s">
        <v>978</v>
      </c>
      <c r="S145" s="299" t="s">
        <v>871</v>
      </c>
      <c r="T145" s="299" t="s">
        <v>979</v>
      </c>
      <c r="U145" s="299" t="s">
        <v>980</v>
      </c>
      <c r="V145" s="332" t="s">
        <v>1011</v>
      </c>
      <c r="W145" s="332" t="s">
        <v>1012</v>
      </c>
      <c r="X145" s="332" t="s">
        <v>1013</v>
      </c>
      <c r="Y145" s="301" t="s">
        <v>839</v>
      </c>
      <c r="Z145" s="301" t="s">
        <v>1246</v>
      </c>
      <c r="AA145" s="301" t="s">
        <v>1139</v>
      </c>
      <c r="AB145" s="326" t="s">
        <v>1000</v>
      </c>
      <c r="AC145" s="326" t="s">
        <v>1001</v>
      </c>
      <c r="AD145" s="302" t="s">
        <v>1002</v>
      </c>
      <c r="AE145" s="302" t="s">
        <v>1003</v>
      </c>
      <c r="AF145" s="302" t="s">
        <v>1004</v>
      </c>
      <c r="AG145" s="311" t="s">
        <v>336</v>
      </c>
      <c r="AH145" s="311" t="s">
        <v>336</v>
      </c>
      <c r="AI145" s="311" t="s">
        <v>336</v>
      </c>
      <c r="AJ145" s="304" t="s">
        <v>336</v>
      </c>
      <c r="AK145" s="304" t="s">
        <v>336</v>
      </c>
      <c r="AL145" s="304" t="s">
        <v>336</v>
      </c>
      <c r="AM145" s="305" t="s">
        <v>1005</v>
      </c>
      <c r="AN145" s="305" t="s">
        <v>1006</v>
      </c>
      <c r="AO145" s="305" t="s">
        <v>1007</v>
      </c>
      <c r="AP145" s="306"/>
      <c r="AQ145" s="306"/>
      <c r="AR145" s="306"/>
      <c r="AS145" s="307"/>
      <c r="AT145" s="307"/>
      <c r="AU145" s="307"/>
      <c r="AV145" s="313" t="s">
        <v>336</v>
      </c>
      <c r="AW145" s="313" t="s">
        <v>336</v>
      </c>
      <c r="AX145" s="313" t="s">
        <v>336</v>
      </c>
      <c r="AY145" s="309" t="s">
        <v>1008</v>
      </c>
      <c r="AZ145" s="309" t="s">
        <v>512</v>
      </c>
      <c r="BA145" s="309" t="s">
        <v>1009</v>
      </c>
    </row>
    <row r="146" spans="1:53" ht="345" x14ac:dyDescent="0.25">
      <c r="A146" s="294" t="s">
        <v>703</v>
      </c>
      <c r="B146" s="295" t="s">
        <v>935</v>
      </c>
      <c r="C146" s="296" t="s">
        <v>936</v>
      </c>
      <c r="D146" s="296" t="s">
        <v>753</v>
      </c>
      <c r="E146" s="296" t="s">
        <v>754</v>
      </c>
      <c r="F146" s="297" t="s">
        <v>991</v>
      </c>
      <c r="G146" s="324" t="s">
        <v>992</v>
      </c>
      <c r="H146" s="298" t="s">
        <v>993</v>
      </c>
      <c r="I146" s="298" t="s">
        <v>994</v>
      </c>
      <c r="J146" s="298" t="s">
        <v>995</v>
      </c>
      <c r="K146" s="298" t="s">
        <v>996</v>
      </c>
      <c r="L146" s="298" t="s">
        <v>783</v>
      </c>
      <c r="M146" s="351" t="s">
        <v>1449</v>
      </c>
      <c r="N146" s="351" t="s">
        <v>1450</v>
      </c>
      <c r="O146" s="351" t="s">
        <v>1451</v>
      </c>
      <c r="P146" s="351" t="s">
        <v>1470</v>
      </c>
      <c r="Q146" s="429" t="s">
        <v>1471</v>
      </c>
      <c r="R146" s="299" t="s">
        <v>978</v>
      </c>
      <c r="S146" s="299" t="s">
        <v>871</v>
      </c>
      <c r="T146" s="299" t="s">
        <v>979</v>
      </c>
      <c r="U146" s="299" t="s">
        <v>980</v>
      </c>
      <c r="V146" s="310" t="s">
        <v>427</v>
      </c>
      <c r="W146" s="310" t="s">
        <v>512</v>
      </c>
      <c r="X146" s="310" t="s">
        <v>512</v>
      </c>
      <c r="Y146" s="314" t="s">
        <v>336</v>
      </c>
      <c r="Z146" s="314" t="s">
        <v>336</v>
      </c>
      <c r="AA146" s="314" t="s">
        <v>336</v>
      </c>
      <c r="AB146" s="326" t="s">
        <v>1000</v>
      </c>
      <c r="AC146" s="326" t="s">
        <v>1001</v>
      </c>
      <c r="AD146" s="302" t="s">
        <v>1002</v>
      </c>
      <c r="AE146" s="302" t="s">
        <v>1003</v>
      </c>
      <c r="AF146" s="302" t="s">
        <v>1004</v>
      </c>
      <c r="AG146" s="311" t="s">
        <v>336</v>
      </c>
      <c r="AH146" s="311" t="s">
        <v>336</v>
      </c>
      <c r="AI146" s="311" t="s">
        <v>336</v>
      </c>
      <c r="AJ146" s="304" t="s">
        <v>336</v>
      </c>
      <c r="AK146" s="304" t="s">
        <v>336</v>
      </c>
      <c r="AL146" s="304" t="s">
        <v>336</v>
      </c>
      <c r="AM146" s="305" t="s">
        <v>1005</v>
      </c>
      <c r="AN146" s="305" t="s">
        <v>1006</v>
      </c>
      <c r="AO146" s="305" t="s">
        <v>1007</v>
      </c>
      <c r="AP146" s="306"/>
      <c r="AQ146" s="306"/>
      <c r="AR146" s="306"/>
      <c r="AS146" s="307"/>
      <c r="AT146" s="307"/>
      <c r="AU146" s="307"/>
      <c r="AV146" s="313" t="s">
        <v>336</v>
      </c>
      <c r="AW146" s="313" t="s">
        <v>336</v>
      </c>
      <c r="AX146" s="313" t="s">
        <v>336</v>
      </c>
      <c r="AY146" s="309" t="s">
        <v>1008</v>
      </c>
      <c r="AZ146" s="309" t="s">
        <v>512</v>
      </c>
      <c r="BA146" s="309" t="s">
        <v>1009</v>
      </c>
    </row>
    <row r="147" spans="1:53" ht="345" x14ac:dyDescent="0.25">
      <c r="A147" s="294" t="s">
        <v>703</v>
      </c>
      <c r="B147" s="295" t="s">
        <v>935</v>
      </c>
      <c r="C147" s="296" t="s">
        <v>936</v>
      </c>
      <c r="D147" s="296" t="s">
        <v>753</v>
      </c>
      <c r="E147" s="296" t="s">
        <v>754</v>
      </c>
      <c r="F147" s="297" t="s">
        <v>991</v>
      </c>
      <c r="G147" s="324" t="s">
        <v>992</v>
      </c>
      <c r="H147" s="298" t="s">
        <v>993</v>
      </c>
      <c r="I147" s="298" t="s">
        <v>994</v>
      </c>
      <c r="J147" s="298" t="s">
        <v>995</v>
      </c>
      <c r="K147" s="298" t="s">
        <v>996</v>
      </c>
      <c r="L147" s="298" t="s">
        <v>783</v>
      </c>
      <c r="M147" s="351" t="s">
        <v>1449</v>
      </c>
      <c r="N147" s="351" t="s">
        <v>1450</v>
      </c>
      <c r="O147" s="351" t="s">
        <v>1451</v>
      </c>
      <c r="P147" s="351" t="s">
        <v>1472</v>
      </c>
      <c r="Q147" s="429" t="s">
        <v>1473</v>
      </c>
      <c r="R147" s="299" t="s">
        <v>978</v>
      </c>
      <c r="S147" s="299" t="s">
        <v>871</v>
      </c>
      <c r="T147" s="299" t="s">
        <v>979</v>
      </c>
      <c r="U147" s="299" t="s">
        <v>980</v>
      </c>
      <c r="V147" s="310" t="s">
        <v>427</v>
      </c>
      <c r="W147" s="310" t="s">
        <v>512</v>
      </c>
      <c r="X147" s="310" t="s">
        <v>512</v>
      </c>
      <c r="Y147" s="314" t="s">
        <v>336</v>
      </c>
      <c r="Z147" s="314" t="s">
        <v>336</v>
      </c>
      <c r="AA147" s="314" t="s">
        <v>336</v>
      </c>
      <c r="AB147" s="326" t="s">
        <v>1000</v>
      </c>
      <c r="AC147" s="326" t="s">
        <v>1001</v>
      </c>
      <c r="AD147" s="302" t="s">
        <v>1002</v>
      </c>
      <c r="AE147" s="302" t="s">
        <v>1003</v>
      </c>
      <c r="AF147" s="302" t="s">
        <v>1004</v>
      </c>
      <c r="AG147" s="311" t="s">
        <v>336</v>
      </c>
      <c r="AH147" s="311" t="s">
        <v>336</v>
      </c>
      <c r="AI147" s="311" t="s">
        <v>336</v>
      </c>
      <c r="AJ147" s="304" t="s">
        <v>336</v>
      </c>
      <c r="AK147" s="304" t="s">
        <v>336</v>
      </c>
      <c r="AL147" s="304" t="s">
        <v>336</v>
      </c>
      <c r="AM147" s="305" t="s">
        <v>1005</v>
      </c>
      <c r="AN147" s="305" t="s">
        <v>1006</v>
      </c>
      <c r="AO147" s="305" t="s">
        <v>1007</v>
      </c>
      <c r="AP147" s="306"/>
      <c r="AQ147" s="306"/>
      <c r="AR147" s="306"/>
      <c r="AS147" s="307"/>
      <c r="AT147" s="307"/>
      <c r="AU147" s="307"/>
      <c r="AV147" s="313" t="s">
        <v>336</v>
      </c>
      <c r="AW147" s="313" t="s">
        <v>336</v>
      </c>
      <c r="AX147" s="313" t="s">
        <v>336</v>
      </c>
      <c r="AY147" s="309" t="s">
        <v>1008</v>
      </c>
      <c r="AZ147" s="309" t="s">
        <v>512</v>
      </c>
      <c r="BA147" s="309" t="s">
        <v>1009</v>
      </c>
    </row>
    <row r="148" spans="1:53" ht="339" customHeight="1" x14ac:dyDescent="0.25">
      <c r="A148" s="294" t="s">
        <v>703</v>
      </c>
      <c r="B148" s="295" t="s">
        <v>935</v>
      </c>
      <c r="C148" s="296" t="s">
        <v>936</v>
      </c>
      <c r="D148" s="296" t="s">
        <v>753</v>
      </c>
      <c r="E148" s="296" t="s">
        <v>754</v>
      </c>
      <c r="F148" s="297" t="s">
        <v>991</v>
      </c>
      <c r="G148" s="324" t="s">
        <v>992</v>
      </c>
      <c r="H148" s="298" t="s">
        <v>993</v>
      </c>
      <c r="I148" s="298" t="s">
        <v>994</v>
      </c>
      <c r="J148" s="298" t="s">
        <v>995</v>
      </c>
      <c r="K148" s="298" t="s">
        <v>996</v>
      </c>
      <c r="L148" s="298" t="s">
        <v>783</v>
      </c>
      <c r="M148" s="351" t="s">
        <v>1449</v>
      </c>
      <c r="N148" s="351" t="s">
        <v>1450</v>
      </c>
      <c r="O148" s="351" t="s">
        <v>1451</v>
      </c>
      <c r="P148" s="351" t="s">
        <v>1474</v>
      </c>
      <c r="Q148" s="429" t="s">
        <v>1475</v>
      </c>
      <c r="R148" s="299" t="s">
        <v>978</v>
      </c>
      <c r="S148" s="299" t="s">
        <v>871</v>
      </c>
      <c r="T148" s="299" t="s">
        <v>979</v>
      </c>
      <c r="U148" s="299" t="s">
        <v>980</v>
      </c>
      <c r="V148" s="310" t="s">
        <v>427</v>
      </c>
      <c r="W148" s="310" t="s">
        <v>512</v>
      </c>
      <c r="X148" s="310" t="s">
        <v>512</v>
      </c>
      <c r="Y148" s="314" t="s">
        <v>336</v>
      </c>
      <c r="Z148" s="314" t="s">
        <v>336</v>
      </c>
      <c r="AA148" s="314" t="s">
        <v>336</v>
      </c>
      <c r="AB148" s="326" t="s">
        <v>1000</v>
      </c>
      <c r="AC148" s="326" t="s">
        <v>1001</v>
      </c>
      <c r="AD148" s="302" t="s">
        <v>1002</v>
      </c>
      <c r="AE148" s="302" t="s">
        <v>1003</v>
      </c>
      <c r="AF148" s="302" t="s">
        <v>1004</v>
      </c>
      <c r="AG148" s="311" t="s">
        <v>336</v>
      </c>
      <c r="AH148" s="311" t="s">
        <v>336</v>
      </c>
      <c r="AI148" s="311" t="s">
        <v>336</v>
      </c>
      <c r="AJ148" s="304" t="s">
        <v>336</v>
      </c>
      <c r="AK148" s="304" t="s">
        <v>336</v>
      </c>
      <c r="AL148" s="304" t="s">
        <v>336</v>
      </c>
      <c r="AM148" s="305" t="s">
        <v>1005</v>
      </c>
      <c r="AN148" s="305" t="s">
        <v>1006</v>
      </c>
      <c r="AO148" s="305" t="s">
        <v>1007</v>
      </c>
      <c r="AP148" s="306"/>
      <c r="AQ148" s="306"/>
      <c r="AR148" s="306"/>
      <c r="AS148" s="307"/>
      <c r="AT148" s="307"/>
      <c r="AU148" s="307"/>
      <c r="AV148" s="313" t="s">
        <v>336</v>
      </c>
      <c r="AW148" s="313" t="s">
        <v>336</v>
      </c>
      <c r="AX148" s="313" t="s">
        <v>336</v>
      </c>
      <c r="AY148" s="309" t="s">
        <v>1008</v>
      </c>
      <c r="AZ148" s="309" t="s">
        <v>512</v>
      </c>
      <c r="BA148" s="309" t="s">
        <v>1009</v>
      </c>
    </row>
    <row r="149" spans="1:53" ht="285" x14ac:dyDescent="0.25">
      <c r="A149" s="294" t="s">
        <v>703</v>
      </c>
      <c r="B149" s="295" t="s">
        <v>1247</v>
      </c>
      <c r="C149" s="297" t="s">
        <v>1016</v>
      </c>
      <c r="D149" s="297" t="s">
        <v>753</v>
      </c>
      <c r="E149" s="297" t="s">
        <v>1017</v>
      </c>
      <c r="F149" s="297" t="s">
        <v>1248</v>
      </c>
      <c r="G149" s="297" t="s">
        <v>1259</v>
      </c>
      <c r="H149" s="298" t="s">
        <v>958</v>
      </c>
      <c r="I149" s="298" t="s">
        <v>1250</v>
      </c>
      <c r="J149" s="298" t="s">
        <v>1251</v>
      </c>
      <c r="K149" s="298" t="s">
        <v>996</v>
      </c>
      <c r="L149" s="298" t="s">
        <v>1252</v>
      </c>
      <c r="M149" s="351" t="s">
        <v>1449</v>
      </c>
      <c r="N149" s="351" t="s">
        <v>1450</v>
      </c>
      <c r="O149" s="351" t="s">
        <v>1451</v>
      </c>
      <c r="P149" s="351" t="s">
        <v>1476</v>
      </c>
      <c r="Q149" s="429" t="s">
        <v>1477</v>
      </c>
      <c r="R149" s="299" t="s">
        <v>852</v>
      </c>
      <c r="S149" s="299" t="s">
        <v>1172</v>
      </c>
      <c r="T149" s="299" t="s">
        <v>943</v>
      </c>
      <c r="U149" s="299" t="s">
        <v>1253</v>
      </c>
      <c r="V149" s="310" t="s">
        <v>427</v>
      </c>
      <c r="W149" s="310" t="s">
        <v>512</v>
      </c>
      <c r="X149" s="310" t="s">
        <v>512</v>
      </c>
      <c r="Y149" s="301" t="s">
        <v>839</v>
      </c>
      <c r="Z149" s="301" t="s">
        <v>1246</v>
      </c>
      <c r="AA149" s="301" t="s">
        <v>1139</v>
      </c>
      <c r="AB149" s="301" t="s">
        <v>1029</v>
      </c>
      <c r="AC149" s="301" t="s">
        <v>1254</v>
      </c>
      <c r="AD149" s="302" t="s">
        <v>772</v>
      </c>
      <c r="AE149" s="302" t="s">
        <v>1031</v>
      </c>
      <c r="AF149" s="318" t="s">
        <v>1032</v>
      </c>
      <c r="AG149" s="303" t="s">
        <v>775</v>
      </c>
      <c r="AH149" s="303" t="s">
        <v>1257</v>
      </c>
      <c r="AI149" s="303" t="s">
        <v>1258</v>
      </c>
      <c r="AJ149" s="304" t="s">
        <v>336</v>
      </c>
      <c r="AK149" s="304" t="s">
        <v>336</v>
      </c>
      <c r="AL149" s="304" t="s">
        <v>336</v>
      </c>
      <c r="AM149" s="305" t="s">
        <v>336</v>
      </c>
      <c r="AN149" s="305" t="s">
        <v>336</v>
      </c>
      <c r="AO149" s="305" t="s">
        <v>336</v>
      </c>
      <c r="AP149" s="306"/>
      <c r="AQ149" s="306"/>
      <c r="AR149" s="306"/>
      <c r="AS149" s="307"/>
      <c r="AT149" s="307"/>
      <c r="AU149" s="307"/>
      <c r="AV149" s="308" t="s">
        <v>692</v>
      </c>
      <c r="AW149" s="308" t="s">
        <v>693</v>
      </c>
      <c r="AX149" s="308" t="s">
        <v>694</v>
      </c>
      <c r="AY149" s="309" t="s">
        <v>862</v>
      </c>
      <c r="AZ149" s="309" t="s">
        <v>512</v>
      </c>
      <c r="BA149" s="309" t="s">
        <v>863</v>
      </c>
    </row>
    <row r="150" spans="1:53" ht="285" x14ac:dyDescent="0.25">
      <c r="A150" s="294" t="s">
        <v>703</v>
      </c>
      <c r="B150" s="295" t="s">
        <v>1247</v>
      </c>
      <c r="C150" s="297" t="s">
        <v>1016</v>
      </c>
      <c r="D150" s="297" t="s">
        <v>753</v>
      </c>
      <c r="E150" s="297" t="s">
        <v>1017</v>
      </c>
      <c r="F150" s="297" t="s">
        <v>1248</v>
      </c>
      <c r="G150" s="297" t="s">
        <v>1259</v>
      </c>
      <c r="H150" s="298" t="s">
        <v>958</v>
      </c>
      <c r="I150" s="298" t="s">
        <v>1250</v>
      </c>
      <c r="J150" s="298" t="s">
        <v>1251</v>
      </c>
      <c r="K150" s="298" t="s">
        <v>996</v>
      </c>
      <c r="L150" s="298" t="s">
        <v>1252</v>
      </c>
      <c r="M150" s="351" t="s">
        <v>1449</v>
      </c>
      <c r="N150" s="351" t="s">
        <v>1450</v>
      </c>
      <c r="O150" s="351" t="s">
        <v>1451</v>
      </c>
      <c r="P150" s="351" t="s">
        <v>1478</v>
      </c>
      <c r="Q150" s="429" t="s">
        <v>1479</v>
      </c>
      <c r="R150" s="299" t="s">
        <v>852</v>
      </c>
      <c r="S150" s="299" t="s">
        <v>1172</v>
      </c>
      <c r="T150" s="299" t="s">
        <v>943</v>
      </c>
      <c r="U150" s="299" t="s">
        <v>1253</v>
      </c>
      <c r="V150" s="310" t="s">
        <v>427</v>
      </c>
      <c r="W150" s="310" t="s">
        <v>512</v>
      </c>
      <c r="X150" s="310" t="s">
        <v>512</v>
      </c>
      <c r="Y150" s="328" t="s">
        <v>1036</v>
      </c>
      <c r="Z150" s="328" t="s">
        <v>1037</v>
      </c>
      <c r="AA150" s="321" t="s">
        <v>1260</v>
      </c>
      <c r="AB150" s="326" t="s">
        <v>1261</v>
      </c>
      <c r="AC150" s="326" t="s">
        <v>1262</v>
      </c>
      <c r="AD150" s="302" t="s">
        <v>772</v>
      </c>
      <c r="AE150" s="302" t="s">
        <v>1031</v>
      </c>
      <c r="AF150" s="318" t="s">
        <v>1032</v>
      </c>
      <c r="AG150" s="303" t="s">
        <v>775</v>
      </c>
      <c r="AH150" s="303" t="s">
        <v>1257</v>
      </c>
      <c r="AI150" s="303" t="s">
        <v>1263</v>
      </c>
      <c r="AJ150" s="304" t="s">
        <v>336</v>
      </c>
      <c r="AK150" s="304" t="s">
        <v>336</v>
      </c>
      <c r="AL150" s="304" t="s">
        <v>336</v>
      </c>
      <c r="AM150" s="305" t="s">
        <v>336</v>
      </c>
      <c r="AN150" s="305" t="s">
        <v>336</v>
      </c>
      <c r="AO150" s="305" t="s">
        <v>336</v>
      </c>
      <c r="AP150" s="312"/>
      <c r="AQ150" s="312"/>
      <c r="AR150" s="312"/>
      <c r="AS150" s="315"/>
      <c r="AT150" s="315"/>
      <c r="AU150" s="315"/>
      <c r="AV150" s="313" t="s">
        <v>336</v>
      </c>
      <c r="AW150" s="313" t="s">
        <v>336</v>
      </c>
      <c r="AX150" s="313" t="s">
        <v>336</v>
      </c>
      <c r="AY150" s="309" t="s">
        <v>862</v>
      </c>
      <c r="AZ150" s="309" t="s">
        <v>512</v>
      </c>
      <c r="BA150" s="309" t="s">
        <v>863</v>
      </c>
    </row>
    <row r="151" spans="1:53" ht="285" x14ac:dyDescent="0.25">
      <c r="A151" s="294" t="s">
        <v>703</v>
      </c>
      <c r="B151" s="295" t="s">
        <v>1247</v>
      </c>
      <c r="C151" s="297" t="s">
        <v>1016</v>
      </c>
      <c r="D151" s="297" t="s">
        <v>753</v>
      </c>
      <c r="E151" s="297" t="s">
        <v>1017</v>
      </c>
      <c r="F151" s="297" t="s">
        <v>1248</v>
      </c>
      <c r="G151" s="297" t="s">
        <v>1259</v>
      </c>
      <c r="H151" s="298" t="s">
        <v>958</v>
      </c>
      <c r="I151" s="298" t="s">
        <v>1250</v>
      </c>
      <c r="J151" s="298" t="s">
        <v>1251</v>
      </c>
      <c r="K151" s="298" t="s">
        <v>996</v>
      </c>
      <c r="L151" s="298" t="s">
        <v>1252</v>
      </c>
      <c r="M151" s="351" t="s">
        <v>1449</v>
      </c>
      <c r="N151" s="351" t="s">
        <v>1450</v>
      </c>
      <c r="O151" s="351" t="s">
        <v>1480</v>
      </c>
      <c r="P151" s="351" t="s">
        <v>1481</v>
      </c>
      <c r="Q151" s="429" t="s">
        <v>1482</v>
      </c>
      <c r="R151" s="299" t="s">
        <v>852</v>
      </c>
      <c r="S151" s="299" t="s">
        <v>1172</v>
      </c>
      <c r="T151" s="299" t="s">
        <v>943</v>
      </c>
      <c r="U151" s="299" t="s">
        <v>1253</v>
      </c>
      <c r="V151" s="310" t="s">
        <v>427</v>
      </c>
      <c r="W151" s="310" t="s">
        <v>512</v>
      </c>
      <c r="X151" s="310" t="s">
        <v>512</v>
      </c>
      <c r="Y151" s="328" t="s">
        <v>1036</v>
      </c>
      <c r="Z151" s="328" t="s">
        <v>1037</v>
      </c>
      <c r="AA151" s="321" t="s">
        <v>1260</v>
      </c>
      <c r="AB151" s="326" t="s">
        <v>1261</v>
      </c>
      <c r="AC151" s="326" t="s">
        <v>1262</v>
      </c>
      <c r="AD151" s="302" t="s">
        <v>772</v>
      </c>
      <c r="AE151" s="302" t="s">
        <v>1031</v>
      </c>
      <c r="AF151" s="318" t="s">
        <v>1032</v>
      </c>
      <c r="AG151" s="303" t="s">
        <v>775</v>
      </c>
      <c r="AH151" s="303" t="s">
        <v>1257</v>
      </c>
      <c r="AI151" s="303" t="s">
        <v>1258</v>
      </c>
      <c r="AJ151" s="304" t="s">
        <v>336</v>
      </c>
      <c r="AK151" s="304" t="s">
        <v>336</v>
      </c>
      <c r="AL151" s="304" t="s">
        <v>336</v>
      </c>
      <c r="AM151" s="305" t="s">
        <v>336</v>
      </c>
      <c r="AN151" s="305" t="s">
        <v>336</v>
      </c>
      <c r="AO151" s="305" t="s">
        <v>336</v>
      </c>
      <c r="AP151" s="312"/>
      <c r="AQ151" s="312"/>
      <c r="AR151" s="312"/>
      <c r="AS151" s="315"/>
      <c r="AT151" s="315"/>
      <c r="AU151" s="315"/>
      <c r="AV151" s="313" t="s">
        <v>336</v>
      </c>
      <c r="AW151" s="313" t="s">
        <v>336</v>
      </c>
      <c r="AX151" s="313" t="s">
        <v>336</v>
      </c>
      <c r="AY151" s="309" t="s">
        <v>862</v>
      </c>
      <c r="AZ151" s="309" t="s">
        <v>512</v>
      </c>
      <c r="BA151" s="309" t="s">
        <v>863</v>
      </c>
    </row>
    <row r="152" spans="1:53" ht="285" x14ac:dyDescent="0.25">
      <c r="A152" s="294" t="s">
        <v>703</v>
      </c>
      <c r="B152" s="295" t="s">
        <v>1247</v>
      </c>
      <c r="C152" s="297" t="s">
        <v>1016</v>
      </c>
      <c r="D152" s="297" t="s">
        <v>753</v>
      </c>
      <c r="E152" s="297" t="s">
        <v>1017</v>
      </c>
      <c r="F152" s="297" t="s">
        <v>1248</v>
      </c>
      <c r="G152" s="297" t="s">
        <v>1259</v>
      </c>
      <c r="H152" s="298" t="s">
        <v>958</v>
      </c>
      <c r="I152" s="298" t="s">
        <v>1250</v>
      </c>
      <c r="J152" s="298" t="s">
        <v>1251</v>
      </c>
      <c r="K152" s="298" t="s">
        <v>996</v>
      </c>
      <c r="L152" s="298" t="s">
        <v>1252</v>
      </c>
      <c r="M152" s="351" t="s">
        <v>1483</v>
      </c>
      <c r="N152" s="351" t="s">
        <v>1484</v>
      </c>
      <c r="O152" s="351" t="s">
        <v>1485</v>
      </c>
      <c r="P152" s="351" t="s">
        <v>1486</v>
      </c>
      <c r="Q152" s="429" t="s">
        <v>1487</v>
      </c>
      <c r="R152" s="299" t="s">
        <v>852</v>
      </c>
      <c r="S152" s="299" t="s">
        <v>1172</v>
      </c>
      <c r="T152" s="299" t="s">
        <v>943</v>
      </c>
      <c r="U152" s="299" t="s">
        <v>1253</v>
      </c>
      <c r="V152" s="310" t="s">
        <v>427</v>
      </c>
      <c r="W152" s="310" t="s">
        <v>512</v>
      </c>
      <c r="X152" s="310" t="s">
        <v>512</v>
      </c>
      <c r="Y152" s="321" t="s">
        <v>1264</v>
      </c>
      <c r="Z152" s="328" t="s">
        <v>1265</v>
      </c>
      <c r="AA152" s="321" t="s">
        <v>1266</v>
      </c>
      <c r="AB152" s="326" t="s">
        <v>1261</v>
      </c>
      <c r="AC152" s="326" t="s">
        <v>1262</v>
      </c>
      <c r="AD152" s="302" t="s">
        <v>772</v>
      </c>
      <c r="AE152" s="302" t="s">
        <v>1031</v>
      </c>
      <c r="AF152" s="318" t="s">
        <v>1032</v>
      </c>
      <c r="AG152" s="303" t="s">
        <v>775</v>
      </c>
      <c r="AH152" s="303" t="s">
        <v>1257</v>
      </c>
      <c r="AI152" s="303" t="s">
        <v>1263</v>
      </c>
      <c r="AJ152" s="304" t="s">
        <v>336</v>
      </c>
      <c r="AK152" s="304" t="s">
        <v>336</v>
      </c>
      <c r="AL152" s="304" t="s">
        <v>336</v>
      </c>
      <c r="AM152" s="305" t="s">
        <v>336</v>
      </c>
      <c r="AN152" s="305" t="s">
        <v>336</v>
      </c>
      <c r="AO152" s="305" t="s">
        <v>336</v>
      </c>
      <c r="AP152" s="312"/>
      <c r="AQ152" s="312"/>
      <c r="AR152" s="312"/>
      <c r="AS152" s="315"/>
      <c r="AT152" s="315"/>
      <c r="AU152" s="315"/>
      <c r="AV152" s="308" t="s">
        <v>692</v>
      </c>
      <c r="AW152" s="308" t="s">
        <v>693</v>
      </c>
      <c r="AX152" s="308" t="s">
        <v>694</v>
      </c>
      <c r="AY152" s="309" t="s">
        <v>862</v>
      </c>
      <c r="AZ152" s="309" t="s">
        <v>512</v>
      </c>
      <c r="BA152" s="309" t="s">
        <v>863</v>
      </c>
    </row>
    <row r="153" spans="1:53" ht="285" x14ac:dyDescent="0.25">
      <c r="A153" s="294" t="s">
        <v>703</v>
      </c>
      <c r="B153" s="295" t="s">
        <v>1247</v>
      </c>
      <c r="C153" s="297" t="s">
        <v>1016</v>
      </c>
      <c r="D153" s="297" t="s">
        <v>753</v>
      </c>
      <c r="E153" s="297" t="s">
        <v>1017</v>
      </c>
      <c r="F153" s="297" t="s">
        <v>1248</v>
      </c>
      <c r="G153" s="297" t="s">
        <v>1259</v>
      </c>
      <c r="H153" s="298" t="s">
        <v>958</v>
      </c>
      <c r="I153" s="298" t="s">
        <v>1250</v>
      </c>
      <c r="J153" s="298" t="s">
        <v>1251</v>
      </c>
      <c r="K153" s="298" t="s">
        <v>996</v>
      </c>
      <c r="L153" s="298" t="s">
        <v>1252</v>
      </c>
      <c r="M153" s="351" t="s">
        <v>1483</v>
      </c>
      <c r="N153" s="351" t="s">
        <v>1484</v>
      </c>
      <c r="O153" s="351" t="s">
        <v>1485</v>
      </c>
      <c r="P153" s="351" t="s">
        <v>1488</v>
      </c>
      <c r="Q153" s="429" t="s">
        <v>1489</v>
      </c>
      <c r="R153" s="299" t="s">
        <v>852</v>
      </c>
      <c r="S153" s="299" t="s">
        <v>1172</v>
      </c>
      <c r="T153" s="299" t="s">
        <v>943</v>
      </c>
      <c r="U153" s="299" t="s">
        <v>1253</v>
      </c>
      <c r="V153" s="310" t="s">
        <v>427</v>
      </c>
      <c r="W153" s="310" t="s">
        <v>512</v>
      </c>
      <c r="X153" s="310" t="s">
        <v>512</v>
      </c>
      <c r="Y153" s="301" t="s">
        <v>839</v>
      </c>
      <c r="Z153" s="301" t="s">
        <v>1246</v>
      </c>
      <c r="AA153" s="301" t="s">
        <v>1336</v>
      </c>
      <c r="AB153" s="301" t="s">
        <v>1029</v>
      </c>
      <c r="AC153" s="301" t="s">
        <v>1268</v>
      </c>
      <c r="AD153" s="302" t="s">
        <v>772</v>
      </c>
      <c r="AE153" s="302" t="s">
        <v>1031</v>
      </c>
      <c r="AF153" s="318" t="s">
        <v>1032</v>
      </c>
      <c r="AG153" s="303" t="s">
        <v>775</v>
      </c>
      <c r="AH153" s="303" t="s">
        <v>1257</v>
      </c>
      <c r="AI153" s="303" t="s">
        <v>1258</v>
      </c>
      <c r="AJ153" s="304" t="s">
        <v>336</v>
      </c>
      <c r="AK153" s="304" t="s">
        <v>336</v>
      </c>
      <c r="AL153" s="304" t="s">
        <v>336</v>
      </c>
      <c r="AM153" s="305" t="s">
        <v>336</v>
      </c>
      <c r="AN153" s="305" t="s">
        <v>336</v>
      </c>
      <c r="AO153" s="305" t="s">
        <v>336</v>
      </c>
      <c r="AP153" s="306"/>
      <c r="AQ153" s="306"/>
      <c r="AR153" s="306"/>
      <c r="AS153" s="307"/>
      <c r="AT153" s="307"/>
      <c r="AU153" s="307"/>
      <c r="AV153" s="313" t="s">
        <v>336</v>
      </c>
      <c r="AW153" s="313" t="s">
        <v>336</v>
      </c>
      <c r="AX153" s="313" t="s">
        <v>336</v>
      </c>
      <c r="AY153" s="309" t="s">
        <v>862</v>
      </c>
      <c r="AZ153" s="309" t="s">
        <v>512</v>
      </c>
      <c r="BA153" s="309" t="s">
        <v>863</v>
      </c>
    </row>
    <row r="154" spans="1:53" ht="285" x14ac:dyDescent="0.25">
      <c r="A154" s="294" t="s">
        <v>703</v>
      </c>
      <c r="B154" s="295" t="s">
        <v>1247</v>
      </c>
      <c r="C154" s="297" t="s">
        <v>1016</v>
      </c>
      <c r="D154" s="297" t="s">
        <v>753</v>
      </c>
      <c r="E154" s="297" t="s">
        <v>1017</v>
      </c>
      <c r="F154" s="297" t="s">
        <v>1248</v>
      </c>
      <c r="G154" s="297" t="s">
        <v>1259</v>
      </c>
      <c r="H154" s="298" t="s">
        <v>958</v>
      </c>
      <c r="I154" s="298" t="s">
        <v>1250</v>
      </c>
      <c r="J154" s="298" t="s">
        <v>1251</v>
      </c>
      <c r="K154" s="298" t="s">
        <v>996</v>
      </c>
      <c r="L154" s="298" t="s">
        <v>1252</v>
      </c>
      <c r="M154" s="351" t="s">
        <v>1483</v>
      </c>
      <c r="N154" s="351" t="s">
        <v>1484</v>
      </c>
      <c r="O154" s="351" t="s">
        <v>1485</v>
      </c>
      <c r="P154" s="351" t="s">
        <v>1490</v>
      </c>
      <c r="Q154" s="429" t="s">
        <v>1491</v>
      </c>
      <c r="R154" s="299" t="s">
        <v>852</v>
      </c>
      <c r="S154" s="299" t="s">
        <v>1172</v>
      </c>
      <c r="T154" s="299" t="s">
        <v>943</v>
      </c>
      <c r="U154" s="299" t="s">
        <v>1253</v>
      </c>
      <c r="V154" s="310" t="s">
        <v>427</v>
      </c>
      <c r="W154" s="310" t="s">
        <v>512</v>
      </c>
      <c r="X154" s="310" t="s">
        <v>512</v>
      </c>
      <c r="Y154" s="301" t="s">
        <v>856</v>
      </c>
      <c r="Z154" s="301" t="s">
        <v>1269</v>
      </c>
      <c r="AA154" s="301" t="s">
        <v>1270</v>
      </c>
      <c r="AB154" s="301" t="s">
        <v>1029</v>
      </c>
      <c r="AC154" s="301" t="s">
        <v>1268</v>
      </c>
      <c r="AD154" s="302" t="s">
        <v>772</v>
      </c>
      <c r="AE154" s="302" t="s">
        <v>1031</v>
      </c>
      <c r="AF154" s="318" t="s">
        <v>1032</v>
      </c>
      <c r="AG154" s="303" t="s">
        <v>775</v>
      </c>
      <c r="AH154" s="303" t="s">
        <v>1257</v>
      </c>
      <c r="AI154" s="303" t="s">
        <v>1263</v>
      </c>
      <c r="AJ154" s="304" t="s">
        <v>336</v>
      </c>
      <c r="AK154" s="304" t="s">
        <v>336</v>
      </c>
      <c r="AL154" s="304" t="s">
        <v>336</v>
      </c>
      <c r="AM154" s="305" t="s">
        <v>336</v>
      </c>
      <c r="AN154" s="305" t="s">
        <v>336</v>
      </c>
      <c r="AO154" s="305" t="s">
        <v>336</v>
      </c>
      <c r="AP154" s="306"/>
      <c r="AQ154" s="306"/>
      <c r="AR154" s="306"/>
      <c r="AS154" s="307"/>
      <c r="AT154" s="307"/>
      <c r="AU154" s="307"/>
      <c r="AV154" s="313" t="s">
        <v>336</v>
      </c>
      <c r="AW154" s="313" t="s">
        <v>336</v>
      </c>
      <c r="AX154" s="313" t="s">
        <v>336</v>
      </c>
      <c r="AY154" s="309" t="s">
        <v>862</v>
      </c>
      <c r="AZ154" s="309" t="s">
        <v>512</v>
      </c>
      <c r="BA154" s="309" t="s">
        <v>863</v>
      </c>
    </row>
    <row r="155" spans="1:53" ht="285" x14ac:dyDescent="0.25">
      <c r="A155" s="294" t="s">
        <v>703</v>
      </c>
      <c r="B155" s="295" t="s">
        <v>1247</v>
      </c>
      <c r="C155" s="297" t="s">
        <v>1016</v>
      </c>
      <c r="D155" s="297" t="s">
        <v>753</v>
      </c>
      <c r="E155" s="297" t="s">
        <v>1017</v>
      </c>
      <c r="F155" s="297" t="s">
        <v>1248</v>
      </c>
      <c r="G155" s="297" t="s">
        <v>1259</v>
      </c>
      <c r="H155" s="298" t="s">
        <v>958</v>
      </c>
      <c r="I155" s="298" t="s">
        <v>1250</v>
      </c>
      <c r="J155" s="298" t="s">
        <v>1251</v>
      </c>
      <c r="K155" s="298" t="s">
        <v>996</v>
      </c>
      <c r="L155" s="298" t="s">
        <v>1252</v>
      </c>
      <c r="M155" s="351" t="s">
        <v>1483</v>
      </c>
      <c r="N155" s="351" t="s">
        <v>1484</v>
      </c>
      <c r="O155" s="351" t="s">
        <v>1485</v>
      </c>
      <c r="P155" s="351" t="s">
        <v>1492</v>
      </c>
      <c r="Q155" s="429" t="s">
        <v>1493</v>
      </c>
      <c r="R155" s="299" t="s">
        <v>852</v>
      </c>
      <c r="S155" s="299" t="s">
        <v>1172</v>
      </c>
      <c r="T155" s="299" t="s">
        <v>943</v>
      </c>
      <c r="U155" s="299" t="s">
        <v>1253</v>
      </c>
      <c r="V155" s="310" t="s">
        <v>427</v>
      </c>
      <c r="W155" s="310" t="s">
        <v>512</v>
      </c>
      <c r="X155" s="310" t="s">
        <v>512</v>
      </c>
      <c r="Y155" s="301" t="s">
        <v>856</v>
      </c>
      <c r="Z155" s="301" t="s">
        <v>1269</v>
      </c>
      <c r="AA155" s="301" t="s">
        <v>1271</v>
      </c>
      <c r="AB155" s="301" t="s">
        <v>1029</v>
      </c>
      <c r="AC155" s="301" t="s">
        <v>1268</v>
      </c>
      <c r="AD155" s="302" t="s">
        <v>1002</v>
      </c>
      <c r="AE155" s="302" t="s">
        <v>1255</v>
      </c>
      <c r="AF155" s="318" t="s">
        <v>1256</v>
      </c>
      <c r="AG155" s="303" t="s">
        <v>775</v>
      </c>
      <c r="AH155" s="303" t="s">
        <v>1257</v>
      </c>
      <c r="AI155" s="303" t="s">
        <v>1258</v>
      </c>
      <c r="AJ155" s="304" t="s">
        <v>336</v>
      </c>
      <c r="AK155" s="304" t="s">
        <v>336</v>
      </c>
      <c r="AL155" s="304" t="s">
        <v>336</v>
      </c>
      <c r="AM155" s="305" t="s">
        <v>336</v>
      </c>
      <c r="AN155" s="305" t="s">
        <v>336</v>
      </c>
      <c r="AO155" s="305" t="s">
        <v>336</v>
      </c>
      <c r="AP155" s="306"/>
      <c r="AQ155" s="306"/>
      <c r="AR155" s="306"/>
      <c r="AS155" s="307"/>
      <c r="AT155" s="307"/>
      <c r="AU155" s="307"/>
      <c r="AV155" s="313" t="s">
        <v>336</v>
      </c>
      <c r="AW155" s="313" t="s">
        <v>336</v>
      </c>
      <c r="AX155" s="313" t="s">
        <v>336</v>
      </c>
      <c r="AY155" s="309" t="s">
        <v>862</v>
      </c>
      <c r="AZ155" s="309" t="s">
        <v>512</v>
      </c>
      <c r="BA155" s="309" t="s">
        <v>863</v>
      </c>
    </row>
    <row r="156" spans="1:53" ht="285" x14ac:dyDescent="0.25">
      <c r="A156" s="294" t="s">
        <v>703</v>
      </c>
      <c r="B156" s="295" t="s">
        <v>1247</v>
      </c>
      <c r="C156" s="297" t="s">
        <v>1016</v>
      </c>
      <c r="D156" s="297" t="s">
        <v>753</v>
      </c>
      <c r="E156" s="297" t="s">
        <v>1017</v>
      </c>
      <c r="F156" s="297" t="s">
        <v>1248</v>
      </c>
      <c r="G156" s="297" t="s">
        <v>1259</v>
      </c>
      <c r="H156" s="298" t="s">
        <v>958</v>
      </c>
      <c r="I156" s="298" t="s">
        <v>1250</v>
      </c>
      <c r="J156" s="298" t="s">
        <v>1251</v>
      </c>
      <c r="K156" s="298" t="s">
        <v>996</v>
      </c>
      <c r="L156" s="298" t="s">
        <v>1252</v>
      </c>
      <c r="M156" s="351" t="s">
        <v>1483</v>
      </c>
      <c r="N156" s="351" t="s">
        <v>1484</v>
      </c>
      <c r="O156" s="351" t="s">
        <v>1485</v>
      </c>
      <c r="P156" s="351" t="s">
        <v>1494</v>
      </c>
      <c r="Q156" s="429" t="s">
        <v>1495</v>
      </c>
      <c r="R156" s="299" t="s">
        <v>852</v>
      </c>
      <c r="S156" s="299" t="s">
        <v>1172</v>
      </c>
      <c r="T156" s="299" t="s">
        <v>943</v>
      </c>
      <c r="U156" s="299" t="s">
        <v>1253</v>
      </c>
      <c r="V156" s="310" t="s">
        <v>427</v>
      </c>
      <c r="W156" s="310" t="s">
        <v>512</v>
      </c>
      <c r="X156" s="310" t="s">
        <v>512</v>
      </c>
      <c r="Y156" s="301" t="s">
        <v>856</v>
      </c>
      <c r="Z156" s="301" t="s">
        <v>1269</v>
      </c>
      <c r="AA156" s="301" t="s">
        <v>1272</v>
      </c>
      <c r="AB156" s="301" t="s">
        <v>1029</v>
      </c>
      <c r="AC156" s="301" t="s">
        <v>1268</v>
      </c>
      <c r="AD156" s="302" t="s">
        <v>772</v>
      </c>
      <c r="AE156" s="302" t="s">
        <v>1031</v>
      </c>
      <c r="AF156" s="318" t="s">
        <v>1032</v>
      </c>
      <c r="AG156" s="303" t="s">
        <v>775</v>
      </c>
      <c r="AH156" s="303" t="s">
        <v>1257</v>
      </c>
      <c r="AI156" s="303" t="s">
        <v>1263</v>
      </c>
      <c r="AJ156" s="304" t="s">
        <v>336</v>
      </c>
      <c r="AK156" s="304" t="s">
        <v>336</v>
      </c>
      <c r="AL156" s="304" t="s">
        <v>336</v>
      </c>
      <c r="AM156" s="305" t="s">
        <v>336</v>
      </c>
      <c r="AN156" s="305" t="s">
        <v>336</v>
      </c>
      <c r="AO156" s="305" t="s">
        <v>336</v>
      </c>
      <c r="AP156" s="306"/>
      <c r="AQ156" s="306"/>
      <c r="AR156" s="306"/>
      <c r="AS156" s="307"/>
      <c r="AT156" s="307"/>
      <c r="AU156" s="307"/>
      <c r="AV156" s="308" t="s">
        <v>692</v>
      </c>
      <c r="AW156" s="308" t="s">
        <v>693</v>
      </c>
      <c r="AX156" s="308" t="s">
        <v>694</v>
      </c>
      <c r="AY156" s="309" t="s">
        <v>862</v>
      </c>
      <c r="AZ156" s="309" t="s">
        <v>512</v>
      </c>
      <c r="BA156" s="309" t="s">
        <v>863</v>
      </c>
    </row>
    <row r="157" spans="1:53" ht="285" x14ac:dyDescent="0.25">
      <c r="A157" s="294" t="s">
        <v>703</v>
      </c>
      <c r="B157" s="295" t="s">
        <v>1247</v>
      </c>
      <c r="C157" s="297" t="s">
        <v>1016</v>
      </c>
      <c r="D157" s="297" t="s">
        <v>753</v>
      </c>
      <c r="E157" s="297" t="s">
        <v>1017</v>
      </c>
      <c r="F157" s="297" t="s">
        <v>1248</v>
      </c>
      <c r="G157" s="297" t="s">
        <v>1259</v>
      </c>
      <c r="H157" s="298" t="s">
        <v>958</v>
      </c>
      <c r="I157" s="298" t="s">
        <v>1250</v>
      </c>
      <c r="J157" s="298" t="s">
        <v>1251</v>
      </c>
      <c r="K157" s="298" t="s">
        <v>996</v>
      </c>
      <c r="L157" s="298" t="s">
        <v>1252</v>
      </c>
      <c r="M157" s="351" t="s">
        <v>1483</v>
      </c>
      <c r="N157" s="351" t="s">
        <v>1484</v>
      </c>
      <c r="O157" s="351" t="s">
        <v>1485</v>
      </c>
      <c r="P157" s="351" t="s">
        <v>1496</v>
      </c>
      <c r="Q157" s="429" t="s">
        <v>1497</v>
      </c>
      <c r="R157" s="299" t="s">
        <v>852</v>
      </c>
      <c r="S157" s="299" t="s">
        <v>1172</v>
      </c>
      <c r="T157" s="299" t="s">
        <v>943</v>
      </c>
      <c r="U157" s="299" t="s">
        <v>1253</v>
      </c>
      <c r="V157" s="310" t="s">
        <v>427</v>
      </c>
      <c r="W157" s="310" t="s">
        <v>512</v>
      </c>
      <c r="X157" s="310" t="s">
        <v>512</v>
      </c>
      <c r="Y157" s="301" t="s">
        <v>856</v>
      </c>
      <c r="Z157" s="301" t="s">
        <v>1269</v>
      </c>
      <c r="AA157" s="301" t="s">
        <v>1273</v>
      </c>
      <c r="AB157" s="301" t="s">
        <v>1029</v>
      </c>
      <c r="AC157" s="301" t="s">
        <v>1268</v>
      </c>
      <c r="AD157" s="302" t="s">
        <v>772</v>
      </c>
      <c r="AE157" s="302" t="s">
        <v>1031</v>
      </c>
      <c r="AF157" s="318" t="s">
        <v>1032</v>
      </c>
      <c r="AG157" s="303" t="s">
        <v>775</v>
      </c>
      <c r="AH157" s="303" t="s">
        <v>1257</v>
      </c>
      <c r="AI157" s="303" t="s">
        <v>1258</v>
      </c>
      <c r="AJ157" s="304" t="s">
        <v>336</v>
      </c>
      <c r="AK157" s="304" t="s">
        <v>336</v>
      </c>
      <c r="AL157" s="304" t="s">
        <v>336</v>
      </c>
      <c r="AM157" s="305" t="s">
        <v>336</v>
      </c>
      <c r="AN157" s="305" t="s">
        <v>336</v>
      </c>
      <c r="AO157" s="305" t="s">
        <v>336</v>
      </c>
      <c r="AP157" s="306"/>
      <c r="AQ157" s="306"/>
      <c r="AR157" s="306"/>
      <c r="AS157" s="307"/>
      <c r="AT157" s="307"/>
      <c r="AU157" s="307"/>
      <c r="AV157" s="313" t="s">
        <v>336</v>
      </c>
      <c r="AW157" s="313" t="s">
        <v>336</v>
      </c>
      <c r="AX157" s="313" t="s">
        <v>336</v>
      </c>
      <c r="AY157" s="309" t="s">
        <v>862</v>
      </c>
      <c r="AZ157" s="309" t="s">
        <v>512</v>
      </c>
      <c r="BA157" s="309" t="s">
        <v>863</v>
      </c>
    </row>
    <row r="158" spans="1:53" ht="285" x14ac:dyDescent="0.25">
      <c r="A158" s="294" t="s">
        <v>703</v>
      </c>
      <c r="B158" s="295" t="s">
        <v>1015</v>
      </c>
      <c r="C158" s="296" t="s">
        <v>1016</v>
      </c>
      <c r="D158" s="296" t="s">
        <v>753</v>
      </c>
      <c r="E158" s="296" t="s">
        <v>1017</v>
      </c>
      <c r="F158" s="296" t="s">
        <v>1018</v>
      </c>
      <c r="G158" s="296" t="s">
        <v>1019</v>
      </c>
      <c r="H158" s="298" t="s">
        <v>1020</v>
      </c>
      <c r="I158" s="298" t="s">
        <v>1021</v>
      </c>
      <c r="J158" s="298" t="s">
        <v>1022</v>
      </c>
      <c r="K158" s="298" t="s">
        <v>1023</v>
      </c>
      <c r="L158" s="298" t="s">
        <v>1024</v>
      </c>
      <c r="M158" s="351" t="s">
        <v>1483</v>
      </c>
      <c r="N158" s="351" t="s">
        <v>1484</v>
      </c>
      <c r="O158" s="351" t="s">
        <v>1498</v>
      </c>
      <c r="P158" s="351" t="s">
        <v>1499</v>
      </c>
      <c r="Q158" s="429" t="s">
        <v>1500</v>
      </c>
      <c r="R158" s="299" t="s">
        <v>762</v>
      </c>
      <c r="S158" s="299" t="s">
        <v>819</v>
      </c>
      <c r="T158" s="299" t="s">
        <v>820</v>
      </c>
      <c r="U158" s="299" t="s">
        <v>1337</v>
      </c>
      <c r="V158" s="310" t="s">
        <v>427</v>
      </c>
      <c r="W158" s="310" t="s">
        <v>512</v>
      </c>
      <c r="X158" s="310" t="s">
        <v>512</v>
      </c>
      <c r="Y158" s="301" t="s">
        <v>839</v>
      </c>
      <c r="Z158" s="301" t="s">
        <v>1246</v>
      </c>
      <c r="AA158" s="301" t="s">
        <v>1139</v>
      </c>
      <c r="AB158" s="301" t="s">
        <v>1029</v>
      </c>
      <c r="AC158" s="301" t="s">
        <v>1039</v>
      </c>
      <c r="AD158" s="316" t="s">
        <v>772</v>
      </c>
      <c r="AE158" s="316" t="s">
        <v>1031</v>
      </c>
      <c r="AF158" s="316" t="s">
        <v>1032</v>
      </c>
      <c r="AG158" s="303" t="s">
        <v>775</v>
      </c>
      <c r="AH158" s="303" t="s">
        <v>1033</v>
      </c>
      <c r="AI158" s="303" t="s">
        <v>1034</v>
      </c>
      <c r="AJ158" s="304" t="s">
        <v>336</v>
      </c>
      <c r="AK158" s="304" t="s">
        <v>336</v>
      </c>
      <c r="AL158" s="304" t="s">
        <v>336</v>
      </c>
      <c r="AM158" s="305" t="s">
        <v>336</v>
      </c>
      <c r="AN158" s="305" t="s">
        <v>336</v>
      </c>
      <c r="AO158" s="305" t="s">
        <v>336</v>
      </c>
      <c r="AP158" s="312"/>
      <c r="AQ158" s="312"/>
      <c r="AR158" s="312"/>
      <c r="AS158" s="315"/>
      <c r="AT158" s="315"/>
      <c r="AU158" s="315"/>
      <c r="AV158" s="308" t="s">
        <v>688</v>
      </c>
      <c r="AW158" s="308" t="s">
        <v>689</v>
      </c>
      <c r="AX158" s="308" t="s">
        <v>836</v>
      </c>
      <c r="AY158" s="309" t="s">
        <v>862</v>
      </c>
      <c r="AZ158" s="309" t="s">
        <v>512</v>
      </c>
      <c r="BA158" s="309" t="s">
        <v>863</v>
      </c>
    </row>
    <row r="159" spans="1:53" ht="285" x14ac:dyDescent="0.25">
      <c r="A159" s="294" t="s">
        <v>703</v>
      </c>
      <c r="B159" s="295" t="s">
        <v>1015</v>
      </c>
      <c r="C159" s="296" t="s">
        <v>1016</v>
      </c>
      <c r="D159" s="296" t="s">
        <v>753</v>
      </c>
      <c r="E159" s="296" t="s">
        <v>1017</v>
      </c>
      <c r="F159" s="296" t="s">
        <v>1018</v>
      </c>
      <c r="G159" s="296" t="s">
        <v>1019</v>
      </c>
      <c r="H159" s="298" t="s">
        <v>1020</v>
      </c>
      <c r="I159" s="298" t="s">
        <v>1021</v>
      </c>
      <c r="J159" s="298" t="s">
        <v>1022</v>
      </c>
      <c r="K159" s="298" t="s">
        <v>1023</v>
      </c>
      <c r="L159" s="298" t="s">
        <v>1024</v>
      </c>
      <c r="M159" s="351" t="s">
        <v>1404</v>
      </c>
      <c r="N159" s="351" t="s">
        <v>1405</v>
      </c>
      <c r="O159" s="351" t="s">
        <v>1406</v>
      </c>
      <c r="P159" s="351" t="s">
        <v>1407</v>
      </c>
      <c r="Q159" s="429" t="s">
        <v>1408</v>
      </c>
      <c r="R159" s="299" t="s">
        <v>762</v>
      </c>
      <c r="S159" s="299" t="s">
        <v>819</v>
      </c>
      <c r="T159" s="299" t="s">
        <v>820</v>
      </c>
      <c r="U159" s="299" t="s">
        <v>1025</v>
      </c>
      <c r="V159" s="310" t="s">
        <v>427</v>
      </c>
      <c r="W159" s="310" t="s">
        <v>512</v>
      </c>
      <c r="X159" s="310" t="s">
        <v>512</v>
      </c>
      <c r="Y159" s="301" t="s">
        <v>839</v>
      </c>
      <c r="Z159" s="301" t="s">
        <v>840</v>
      </c>
      <c r="AA159" s="301" t="s">
        <v>841</v>
      </c>
      <c r="AB159" s="301" t="s">
        <v>1029</v>
      </c>
      <c r="AC159" s="301" t="s">
        <v>1030</v>
      </c>
      <c r="AD159" s="316" t="s">
        <v>772</v>
      </c>
      <c r="AE159" s="316" t="s">
        <v>1031</v>
      </c>
      <c r="AF159" s="316" t="s">
        <v>1032</v>
      </c>
      <c r="AG159" s="303" t="s">
        <v>775</v>
      </c>
      <c r="AH159" s="303" t="s">
        <v>1033</v>
      </c>
      <c r="AI159" s="303" t="s">
        <v>1034</v>
      </c>
      <c r="AJ159" s="304" t="s">
        <v>336</v>
      </c>
      <c r="AK159" s="304" t="s">
        <v>336</v>
      </c>
      <c r="AL159" s="304" t="s">
        <v>336</v>
      </c>
      <c r="AM159" s="305" t="s">
        <v>336</v>
      </c>
      <c r="AN159" s="305" t="s">
        <v>336</v>
      </c>
      <c r="AO159" s="305" t="s">
        <v>336</v>
      </c>
      <c r="AP159" s="312"/>
      <c r="AQ159" s="312"/>
      <c r="AR159" s="312"/>
      <c r="AS159" s="315"/>
      <c r="AT159" s="315"/>
      <c r="AU159" s="315"/>
      <c r="AV159" s="313" t="s">
        <v>336</v>
      </c>
      <c r="AW159" s="313" t="s">
        <v>336</v>
      </c>
      <c r="AX159" s="313" t="s">
        <v>336</v>
      </c>
      <c r="AY159" s="309" t="s">
        <v>862</v>
      </c>
      <c r="AZ159" s="309" t="s">
        <v>512</v>
      </c>
      <c r="BA159" s="309" t="s">
        <v>863</v>
      </c>
    </row>
    <row r="160" spans="1:53" ht="232.5" customHeight="1" x14ac:dyDescent="0.25">
      <c r="A160" s="294" t="s">
        <v>703</v>
      </c>
      <c r="B160" s="295" t="s">
        <v>1015</v>
      </c>
      <c r="C160" s="296" t="s">
        <v>1016</v>
      </c>
      <c r="D160" s="296" t="s">
        <v>753</v>
      </c>
      <c r="E160" s="296" t="s">
        <v>1017</v>
      </c>
      <c r="F160" s="296" t="s">
        <v>1018</v>
      </c>
      <c r="G160" s="296" t="s">
        <v>1019</v>
      </c>
      <c r="H160" s="298" t="s">
        <v>1020</v>
      </c>
      <c r="I160" s="298" t="s">
        <v>1021</v>
      </c>
      <c r="J160" s="298" t="s">
        <v>1022</v>
      </c>
      <c r="K160" s="298" t="s">
        <v>1023</v>
      </c>
      <c r="L160" s="298" t="s">
        <v>1024</v>
      </c>
      <c r="M160" s="351" t="s">
        <v>1404</v>
      </c>
      <c r="N160" s="351" t="s">
        <v>1405</v>
      </c>
      <c r="O160" s="351" t="s">
        <v>1406</v>
      </c>
      <c r="P160" s="351" t="s">
        <v>1409</v>
      </c>
      <c r="Q160" s="429" t="s">
        <v>1410</v>
      </c>
      <c r="R160" s="299" t="s">
        <v>762</v>
      </c>
      <c r="S160" s="299" t="s">
        <v>819</v>
      </c>
      <c r="T160" s="299" t="s">
        <v>820</v>
      </c>
      <c r="U160" s="299" t="s">
        <v>1025</v>
      </c>
      <c r="V160" s="310" t="s">
        <v>427</v>
      </c>
      <c r="W160" s="310" t="s">
        <v>512</v>
      </c>
      <c r="X160" s="310" t="s">
        <v>512</v>
      </c>
      <c r="Y160" s="328" t="s">
        <v>1036</v>
      </c>
      <c r="Z160" s="328" t="s">
        <v>1037</v>
      </c>
      <c r="AA160" s="328" t="s">
        <v>1338</v>
      </c>
      <c r="AB160" s="301" t="s">
        <v>1029</v>
      </c>
      <c r="AC160" s="301" t="s">
        <v>1039</v>
      </c>
      <c r="AD160" s="316" t="s">
        <v>772</v>
      </c>
      <c r="AE160" s="316" t="s">
        <v>1031</v>
      </c>
      <c r="AF160" s="316" t="s">
        <v>1032</v>
      </c>
      <c r="AG160" s="303" t="s">
        <v>775</v>
      </c>
      <c r="AH160" s="303" t="s">
        <v>1033</v>
      </c>
      <c r="AI160" s="303" t="s">
        <v>1034</v>
      </c>
      <c r="AJ160" s="304" t="s">
        <v>336</v>
      </c>
      <c r="AK160" s="304" t="s">
        <v>336</v>
      </c>
      <c r="AL160" s="304" t="s">
        <v>336</v>
      </c>
      <c r="AM160" s="305" t="s">
        <v>336</v>
      </c>
      <c r="AN160" s="305" t="s">
        <v>336</v>
      </c>
      <c r="AO160" s="305" t="s">
        <v>336</v>
      </c>
      <c r="AP160" s="312"/>
      <c r="AQ160" s="312"/>
      <c r="AR160" s="312"/>
      <c r="AS160" s="315"/>
      <c r="AT160" s="315"/>
      <c r="AU160" s="315"/>
      <c r="AV160" s="313" t="s">
        <v>336</v>
      </c>
      <c r="AW160" s="313" t="s">
        <v>336</v>
      </c>
      <c r="AX160" s="313" t="s">
        <v>336</v>
      </c>
      <c r="AY160" s="309" t="s">
        <v>862</v>
      </c>
      <c r="AZ160" s="309" t="s">
        <v>512</v>
      </c>
      <c r="BA160" s="309" t="s">
        <v>863</v>
      </c>
    </row>
    <row r="161" spans="1:53" ht="247.5" customHeight="1" x14ac:dyDescent="0.25">
      <c r="A161" s="294" t="s">
        <v>703</v>
      </c>
      <c r="B161" s="295" t="s">
        <v>1015</v>
      </c>
      <c r="C161" s="296" t="s">
        <v>1016</v>
      </c>
      <c r="D161" s="296" t="s">
        <v>753</v>
      </c>
      <c r="E161" s="296" t="s">
        <v>1017</v>
      </c>
      <c r="F161" s="296" t="s">
        <v>1040</v>
      </c>
      <c r="G161" s="296" t="s">
        <v>1041</v>
      </c>
      <c r="H161" s="329" t="s">
        <v>1042</v>
      </c>
      <c r="I161" s="329" t="s">
        <v>1043</v>
      </c>
      <c r="J161" s="329" t="s">
        <v>1044</v>
      </c>
      <c r="K161" s="329" t="s">
        <v>336</v>
      </c>
      <c r="L161" s="329" t="s">
        <v>1045</v>
      </c>
      <c r="M161" s="351" t="s">
        <v>1404</v>
      </c>
      <c r="N161" s="351" t="s">
        <v>1405</v>
      </c>
      <c r="O161" s="351" t="s">
        <v>1406</v>
      </c>
      <c r="P161" s="351" t="s">
        <v>1411</v>
      </c>
      <c r="Q161" s="429" t="s">
        <v>1412</v>
      </c>
      <c r="R161" s="299" t="s">
        <v>978</v>
      </c>
      <c r="S161" s="299" t="s">
        <v>871</v>
      </c>
      <c r="T161" s="299" t="s">
        <v>979</v>
      </c>
      <c r="U161" s="330" t="s">
        <v>1046</v>
      </c>
      <c r="V161" s="310" t="s">
        <v>427</v>
      </c>
      <c r="W161" s="310" t="s">
        <v>512</v>
      </c>
      <c r="X161" s="310" t="s">
        <v>512</v>
      </c>
      <c r="Y161" s="301" t="s">
        <v>839</v>
      </c>
      <c r="Z161" s="301" t="s">
        <v>1246</v>
      </c>
      <c r="AA161" s="301" t="s">
        <v>1139</v>
      </c>
      <c r="AB161" s="304" t="s">
        <v>1048</v>
      </c>
      <c r="AC161" s="304" t="s">
        <v>1049</v>
      </c>
      <c r="AD161" s="302" t="s">
        <v>1050</v>
      </c>
      <c r="AE161" s="302" t="s">
        <v>1051</v>
      </c>
      <c r="AF161" s="318" t="s">
        <v>1052</v>
      </c>
      <c r="AG161" s="311" t="s">
        <v>336</v>
      </c>
      <c r="AH161" s="311" t="s">
        <v>336</v>
      </c>
      <c r="AI161" s="311" t="s">
        <v>336</v>
      </c>
      <c r="AJ161" s="321" t="s">
        <v>1053</v>
      </c>
      <c r="AK161" s="321" t="s">
        <v>1054</v>
      </c>
      <c r="AL161" s="321" t="s">
        <v>1055</v>
      </c>
      <c r="AM161" s="305" t="s">
        <v>336</v>
      </c>
      <c r="AN161" s="305" t="s">
        <v>336</v>
      </c>
      <c r="AO161" s="305" t="s">
        <v>336</v>
      </c>
      <c r="AP161" s="306"/>
      <c r="AQ161" s="306"/>
      <c r="AR161" s="306"/>
      <c r="AS161" s="307"/>
      <c r="AT161" s="307"/>
      <c r="AU161" s="307"/>
      <c r="AV161" s="308" t="s">
        <v>676</v>
      </c>
      <c r="AW161" s="308" t="s">
        <v>677</v>
      </c>
      <c r="AX161" s="308" t="s">
        <v>678</v>
      </c>
      <c r="AY161" s="309" t="s">
        <v>862</v>
      </c>
      <c r="AZ161" s="309" t="s">
        <v>512</v>
      </c>
      <c r="BA161" s="309" t="s">
        <v>863</v>
      </c>
    </row>
    <row r="162" spans="1:53" ht="296.25" customHeight="1" x14ac:dyDescent="0.25">
      <c r="A162" s="294" t="s">
        <v>703</v>
      </c>
      <c r="B162" s="295" t="s">
        <v>1015</v>
      </c>
      <c r="C162" s="296" t="s">
        <v>1016</v>
      </c>
      <c r="D162" s="296" t="s">
        <v>753</v>
      </c>
      <c r="E162" s="296" t="s">
        <v>1017</v>
      </c>
      <c r="F162" s="296" t="s">
        <v>1040</v>
      </c>
      <c r="G162" s="296" t="s">
        <v>1041</v>
      </c>
      <c r="H162" s="298" t="s">
        <v>814</v>
      </c>
      <c r="I162" s="298" t="s">
        <v>815</v>
      </c>
      <c r="J162" s="298" t="s">
        <v>816</v>
      </c>
      <c r="K162" s="298" t="s">
        <v>817</v>
      </c>
      <c r="L162" s="298" t="s">
        <v>818</v>
      </c>
      <c r="M162" s="351" t="s">
        <v>1404</v>
      </c>
      <c r="N162" s="351" t="s">
        <v>1405</v>
      </c>
      <c r="O162" s="351" t="s">
        <v>1406</v>
      </c>
      <c r="P162" s="351" t="s">
        <v>1413</v>
      </c>
      <c r="Q162" s="429" t="s">
        <v>1414</v>
      </c>
      <c r="R162" s="299" t="s">
        <v>762</v>
      </c>
      <c r="S162" s="299" t="s">
        <v>819</v>
      </c>
      <c r="T162" s="299" t="s">
        <v>820</v>
      </c>
      <c r="U162" s="299" t="s">
        <v>821</v>
      </c>
      <c r="V162" s="310" t="s">
        <v>427</v>
      </c>
      <c r="W162" s="310" t="s">
        <v>512</v>
      </c>
      <c r="X162" s="310" t="s">
        <v>512</v>
      </c>
      <c r="Y162" s="301" t="s">
        <v>839</v>
      </c>
      <c r="Z162" s="301" t="s">
        <v>840</v>
      </c>
      <c r="AA162" s="301" t="s">
        <v>841</v>
      </c>
      <c r="AB162" s="301" t="s">
        <v>788</v>
      </c>
      <c r="AC162" s="301" t="s">
        <v>842</v>
      </c>
      <c r="AD162" s="302" t="s">
        <v>1050</v>
      </c>
      <c r="AE162" s="302" t="s">
        <v>1051</v>
      </c>
      <c r="AF162" s="318" t="s">
        <v>1052</v>
      </c>
      <c r="AG162" s="311" t="s">
        <v>336</v>
      </c>
      <c r="AH162" s="311" t="s">
        <v>336</v>
      </c>
      <c r="AI162" s="311" t="s">
        <v>336</v>
      </c>
      <c r="AJ162" s="321" t="s">
        <v>1053</v>
      </c>
      <c r="AK162" s="321" t="s">
        <v>1054</v>
      </c>
      <c r="AL162" s="321" t="s">
        <v>1055</v>
      </c>
      <c r="AM162" s="305" t="s">
        <v>336</v>
      </c>
      <c r="AN162" s="305" t="s">
        <v>336</v>
      </c>
      <c r="AO162" s="305" t="s">
        <v>336</v>
      </c>
      <c r="AP162" s="306"/>
      <c r="AQ162" s="306"/>
      <c r="AR162" s="306"/>
      <c r="AS162" s="307"/>
      <c r="AT162" s="307"/>
      <c r="AU162" s="307"/>
      <c r="AV162" s="308" t="s">
        <v>676</v>
      </c>
      <c r="AW162" s="308" t="s">
        <v>677</v>
      </c>
      <c r="AX162" s="308" t="s">
        <v>678</v>
      </c>
      <c r="AY162" s="309" t="s">
        <v>862</v>
      </c>
      <c r="AZ162" s="309" t="s">
        <v>512</v>
      </c>
      <c r="BA162" s="309" t="s">
        <v>863</v>
      </c>
    </row>
    <row r="163" spans="1:53" ht="253.5" customHeight="1" x14ac:dyDescent="0.25">
      <c r="A163" s="294" t="s">
        <v>703</v>
      </c>
      <c r="B163" s="295" t="s">
        <v>1015</v>
      </c>
      <c r="C163" s="296" t="s">
        <v>1016</v>
      </c>
      <c r="D163" s="296" t="s">
        <v>753</v>
      </c>
      <c r="E163" s="296" t="s">
        <v>1017</v>
      </c>
      <c r="F163" s="296" t="s">
        <v>1040</v>
      </c>
      <c r="G163" s="296" t="s">
        <v>1041</v>
      </c>
      <c r="H163" s="329" t="s">
        <v>1042</v>
      </c>
      <c r="I163" s="329" t="s">
        <v>1043</v>
      </c>
      <c r="J163" s="329" t="s">
        <v>1044</v>
      </c>
      <c r="K163" s="329" t="s">
        <v>336</v>
      </c>
      <c r="L163" s="329" t="s">
        <v>1045</v>
      </c>
      <c r="M163" s="351" t="s">
        <v>1404</v>
      </c>
      <c r="N163" s="351" t="s">
        <v>1405</v>
      </c>
      <c r="O163" s="351" t="s">
        <v>1406</v>
      </c>
      <c r="P163" s="351" t="s">
        <v>1415</v>
      </c>
      <c r="Q163" s="429" t="s">
        <v>1416</v>
      </c>
      <c r="R163" s="299" t="s">
        <v>978</v>
      </c>
      <c r="S163" s="299" t="s">
        <v>871</v>
      </c>
      <c r="T163" s="299" t="s">
        <v>979</v>
      </c>
      <c r="U163" s="330" t="s">
        <v>1046</v>
      </c>
      <c r="V163" s="310" t="s">
        <v>427</v>
      </c>
      <c r="W163" s="310" t="s">
        <v>512</v>
      </c>
      <c r="X163" s="310" t="s">
        <v>512</v>
      </c>
      <c r="Y163" s="314" t="s">
        <v>336</v>
      </c>
      <c r="Z163" s="314" t="s">
        <v>336</v>
      </c>
      <c r="AA163" s="314" t="s">
        <v>336</v>
      </c>
      <c r="AB163" s="304" t="s">
        <v>336</v>
      </c>
      <c r="AC163" s="304" t="s">
        <v>336</v>
      </c>
      <c r="AD163" s="302" t="s">
        <v>1050</v>
      </c>
      <c r="AE163" s="302" t="s">
        <v>1051</v>
      </c>
      <c r="AF163" s="318" t="s">
        <v>1052</v>
      </c>
      <c r="AG163" s="311" t="s">
        <v>336</v>
      </c>
      <c r="AH163" s="311" t="s">
        <v>336</v>
      </c>
      <c r="AI163" s="311" t="s">
        <v>336</v>
      </c>
      <c r="AJ163" s="321" t="s">
        <v>1053</v>
      </c>
      <c r="AK163" s="321" t="s">
        <v>1054</v>
      </c>
      <c r="AL163" s="321" t="s">
        <v>1055</v>
      </c>
      <c r="AM163" s="305" t="s">
        <v>336</v>
      </c>
      <c r="AN163" s="305" t="s">
        <v>336</v>
      </c>
      <c r="AO163" s="305" t="s">
        <v>336</v>
      </c>
      <c r="AP163" s="306"/>
      <c r="AQ163" s="306"/>
      <c r="AR163" s="306"/>
      <c r="AS163" s="307"/>
      <c r="AT163" s="307"/>
      <c r="AU163" s="307"/>
      <c r="AV163" s="308" t="s">
        <v>676</v>
      </c>
      <c r="AW163" s="308" t="s">
        <v>677</v>
      </c>
      <c r="AX163" s="308" t="s">
        <v>678</v>
      </c>
      <c r="AY163" s="309" t="s">
        <v>862</v>
      </c>
      <c r="AZ163" s="309" t="s">
        <v>512</v>
      </c>
      <c r="BA163" s="309" t="s">
        <v>863</v>
      </c>
    </row>
    <row r="164" spans="1:53" ht="281.25" customHeight="1" x14ac:dyDescent="0.25">
      <c r="A164" s="294" t="s">
        <v>703</v>
      </c>
      <c r="B164" s="295" t="s">
        <v>1015</v>
      </c>
      <c r="C164" s="297" t="s">
        <v>1016</v>
      </c>
      <c r="D164" s="297" t="s">
        <v>753</v>
      </c>
      <c r="E164" s="297" t="s">
        <v>1017</v>
      </c>
      <c r="F164" s="297" t="s">
        <v>1040</v>
      </c>
      <c r="G164" s="297" t="s">
        <v>1041</v>
      </c>
      <c r="H164" s="298" t="s">
        <v>1042</v>
      </c>
      <c r="I164" s="298" t="s">
        <v>1321</v>
      </c>
      <c r="J164" s="298" t="s">
        <v>1322</v>
      </c>
      <c r="K164" s="298" t="s">
        <v>1339</v>
      </c>
      <c r="L164" s="298" t="s">
        <v>1323</v>
      </c>
      <c r="M164" s="351" t="s">
        <v>1404</v>
      </c>
      <c r="N164" s="351" t="s">
        <v>1405</v>
      </c>
      <c r="O164" s="351" t="s">
        <v>1417</v>
      </c>
      <c r="P164" s="351" t="s">
        <v>1418</v>
      </c>
      <c r="Q164" s="429" t="s">
        <v>1419</v>
      </c>
      <c r="R164" s="299" t="s">
        <v>762</v>
      </c>
      <c r="S164" s="299" t="s">
        <v>819</v>
      </c>
      <c r="T164" s="299" t="s">
        <v>820</v>
      </c>
      <c r="U164" s="299" t="s">
        <v>1025</v>
      </c>
      <c r="V164" s="310" t="s">
        <v>427</v>
      </c>
      <c r="W164" s="310" t="s">
        <v>512</v>
      </c>
      <c r="X164" s="310" t="s">
        <v>512</v>
      </c>
      <c r="Y164" s="301" t="s">
        <v>839</v>
      </c>
      <c r="Z164" s="301" t="s">
        <v>1246</v>
      </c>
      <c r="AA164" s="301" t="s">
        <v>1139</v>
      </c>
      <c r="AB164" s="304" t="s">
        <v>1048</v>
      </c>
      <c r="AC164" s="304" t="s">
        <v>1049</v>
      </c>
      <c r="AD164" s="302" t="s">
        <v>1050</v>
      </c>
      <c r="AE164" s="302" t="s">
        <v>1051</v>
      </c>
      <c r="AF164" s="318" t="s">
        <v>1052</v>
      </c>
      <c r="AG164" s="311" t="s">
        <v>336</v>
      </c>
      <c r="AH164" s="311" t="s">
        <v>336</v>
      </c>
      <c r="AI164" s="311" t="s">
        <v>336</v>
      </c>
      <c r="AJ164" s="321" t="s">
        <v>1053</v>
      </c>
      <c r="AK164" s="321" t="s">
        <v>1054</v>
      </c>
      <c r="AL164" s="321" t="s">
        <v>1055</v>
      </c>
      <c r="AM164" s="305" t="s">
        <v>336</v>
      </c>
      <c r="AN164" s="305" t="s">
        <v>336</v>
      </c>
      <c r="AO164" s="305" t="s">
        <v>336</v>
      </c>
      <c r="AP164" s="306"/>
      <c r="AQ164" s="306"/>
      <c r="AR164" s="306"/>
      <c r="AS164" s="307"/>
      <c r="AT164" s="307"/>
      <c r="AU164" s="307"/>
      <c r="AV164" s="308" t="s">
        <v>676</v>
      </c>
      <c r="AW164" s="308" t="s">
        <v>677</v>
      </c>
      <c r="AX164" s="308" t="s">
        <v>678</v>
      </c>
      <c r="AY164" s="309" t="s">
        <v>862</v>
      </c>
      <c r="AZ164" s="309" t="s">
        <v>512</v>
      </c>
      <c r="BA164" s="309" t="s">
        <v>863</v>
      </c>
    </row>
    <row r="165" spans="1:53" ht="240" x14ac:dyDescent="0.25">
      <c r="A165" s="338" t="s">
        <v>704</v>
      </c>
      <c r="B165" s="295" t="s">
        <v>935</v>
      </c>
      <c r="C165" s="296" t="s">
        <v>752</v>
      </c>
      <c r="D165" s="296" t="s">
        <v>753</v>
      </c>
      <c r="E165" s="296" t="s">
        <v>754</v>
      </c>
      <c r="F165" s="296" t="s">
        <v>755</v>
      </c>
      <c r="G165" s="296" t="s">
        <v>756</v>
      </c>
      <c r="H165" s="298" t="s">
        <v>757</v>
      </c>
      <c r="I165" s="298" t="s">
        <v>952</v>
      </c>
      <c r="J165" s="298" t="s">
        <v>953</v>
      </c>
      <c r="K165" s="298" t="s">
        <v>760</v>
      </c>
      <c r="L165" s="298" t="s">
        <v>954</v>
      </c>
      <c r="M165" s="351" t="s">
        <v>1404</v>
      </c>
      <c r="N165" s="351" t="s">
        <v>1405</v>
      </c>
      <c r="O165" s="351" t="s">
        <v>1417</v>
      </c>
      <c r="P165" s="351" t="s">
        <v>1420</v>
      </c>
      <c r="Q165" s="429" t="s">
        <v>1421</v>
      </c>
      <c r="R165" s="299" t="s">
        <v>1330</v>
      </c>
      <c r="S165" s="299" t="s">
        <v>1331</v>
      </c>
      <c r="T165" s="299" t="s">
        <v>1332</v>
      </c>
      <c r="U165" s="299" t="s">
        <v>1333</v>
      </c>
      <c r="V165" s="332" t="s">
        <v>945</v>
      </c>
      <c r="W165" s="310" t="s">
        <v>946</v>
      </c>
      <c r="X165" s="332" t="s">
        <v>947</v>
      </c>
      <c r="Y165" s="301" t="s">
        <v>769</v>
      </c>
      <c r="Z165" s="301" t="s">
        <v>770</v>
      </c>
      <c r="AA165" s="301" t="s">
        <v>771</v>
      </c>
      <c r="AB165" s="301" t="s">
        <v>336</v>
      </c>
      <c r="AC165" s="301" t="s">
        <v>336</v>
      </c>
      <c r="AD165" s="302" t="s">
        <v>336</v>
      </c>
      <c r="AE165" s="302" t="s">
        <v>336</v>
      </c>
      <c r="AF165" s="302" t="s">
        <v>336</v>
      </c>
      <c r="AG165" s="303" t="s">
        <v>775</v>
      </c>
      <c r="AH165" s="303" t="s">
        <v>776</v>
      </c>
      <c r="AI165" s="303" t="s">
        <v>777</v>
      </c>
      <c r="AJ165" s="304" t="s">
        <v>336</v>
      </c>
      <c r="AK165" s="304" t="s">
        <v>336</v>
      </c>
      <c r="AL165" s="304" t="s">
        <v>336</v>
      </c>
      <c r="AM165" s="305" t="s">
        <v>336</v>
      </c>
      <c r="AN165" s="305" t="s">
        <v>336</v>
      </c>
      <c r="AO165" s="305" t="s">
        <v>336</v>
      </c>
      <c r="AP165" s="306"/>
      <c r="AQ165" s="306"/>
      <c r="AR165" s="306"/>
      <c r="AS165" s="307"/>
      <c r="AT165" s="307"/>
      <c r="AU165" s="307"/>
      <c r="AV165" s="313" t="s">
        <v>336</v>
      </c>
      <c r="AW165" s="313" t="s">
        <v>336</v>
      </c>
      <c r="AX165" s="313" t="s">
        <v>336</v>
      </c>
      <c r="AY165" s="309" t="s">
        <v>512</v>
      </c>
      <c r="AZ165" s="309" t="s">
        <v>512</v>
      </c>
      <c r="BA165" s="309" t="s">
        <v>512</v>
      </c>
    </row>
    <row r="166" spans="1:53" ht="345" x14ac:dyDescent="0.25">
      <c r="A166" s="338" t="s">
        <v>704</v>
      </c>
      <c r="B166" s="295" t="s">
        <v>935</v>
      </c>
      <c r="C166" s="296" t="s">
        <v>936</v>
      </c>
      <c r="D166" s="297" t="s">
        <v>753</v>
      </c>
      <c r="E166" s="297" t="s">
        <v>754</v>
      </c>
      <c r="F166" s="297" t="s">
        <v>991</v>
      </c>
      <c r="G166" s="324" t="s">
        <v>992</v>
      </c>
      <c r="H166" s="339" t="s">
        <v>1340</v>
      </c>
      <c r="I166" s="298" t="s">
        <v>986</v>
      </c>
      <c r="J166" s="298" t="s">
        <v>987</v>
      </c>
      <c r="K166" s="298" t="s">
        <v>336</v>
      </c>
      <c r="L166" s="298" t="s">
        <v>988</v>
      </c>
      <c r="M166" s="351" t="s">
        <v>1404</v>
      </c>
      <c r="N166" s="351" t="s">
        <v>1405</v>
      </c>
      <c r="O166" s="351" t="s">
        <v>1417</v>
      </c>
      <c r="P166" s="351" t="s">
        <v>1422</v>
      </c>
      <c r="Q166" s="429" t="s">
        <v>1423</v>
      </c>
      <c r="R166" s="299" t="s">
        <v>978</v>
      </c>
      <c r="S166" s="299" t="s">
        <v>871</v>
      </c>
      <c r="T166" s="299" t="s">
        <v>979</v>
      </c>
      <c r="U166" s="330" t="s">
        <v>1046</v>
      </c>
      <c r="V166" s="332" t="s">
        <v>945</v>
      </c>
      <c r="W166" s="310" t="s">
        <v>946</v>
      </c>
      <c r="X166" s="332" t="s">
        <v>950</v>
      </c>
      <c r="Y166" s="301" t="s">
        <v>839</v>
      </c>
      <c r="Z166" s="301" t="s">
        <v>1246</v>
      </c>
      <c r="AA166" s="301" t="s">
        <v>1139</v>
      </c>
      <c r="AB166" s="326" t="s">
        <v>1000</v>
      </c>
      <c r="AC166" s="326" t="s">
        <v>1001</v>
      </c>
      <c r="AD166" s="302" t="s">
        <v>1002</v>
      </c>
      <c r="AE166" s="302" t="s">
        <v>1003</v>
      </c>
      <c r="AF166" s="302" t="s">
        <v>1004</v>
      </c>
      <c r="AG166" s="311" t="s">
        <v>336</v>
      </c>
      <c r="AH166" s="311" t="s">
        <v>336</v>
      </c>
      <c r="AI166" s="311" t="s">
        <v>336</v>
      </c>
      <c r="AJ166" s="304" t="s">
        <v>336</v>
      </c>
      <c r="AK166" s="304" t="s">
        <v>336</v>
      </c>
      <c r="AL166" s="304" t="s">
        <v>336</v>
      </c>
      <c r="AM166" s="305" t="s">
        <v>1005</v>
      </c>
      <c r="AN166" s="305" t="s">
        <v>1006</v>
      </c>
      <c r="AO166" s="305" t="s">
        <v>1007</v>
      </c>
      <c r="AP166" s="306"/>
      <c r="AQ166" s="306"/>
      <c r="AR166" s="306"/>
      <c r="AS166" s="307"/>
      <c r="AT166" s="307"/>
      <c r="AU166" s="307"/>
      <c r="AV166" s="313" t="s">
        <v>336</v>
      </c>
      <c r="AW166" s="313" t="s">
        <v>336</v>
      </c>
      <c r="AX166" s="313" t="s">
        <v>336</v>
      </c>
      <c r="AY166" s="309" t="s">
        <v>1008</v>
      </c>
      <c r="AZ166" s="309" t="s">
        <v>512</v>
      </c>
      <c r="BA166" s="309" t="s">
        <v>1009</v>
      </c>
    </row>
    <row r="167" spans="1:53" ht="345" x14ac:dyDescent="0.25">
      <c r="A167" s="338" t="s">
        <v>704</v>
      </c>
      <c r="B167" s="295" t="s">
        <v>935</v>
      </c>
      <c r="C167" s="296" t="s">
        <v>936</v>
      </c>
      <c r="D167" s="296" t="s">
        <v>753</v>
      </c>
      <c r="E167" s="296" t="s">
        <v>754</v>
      </c>
      <c r="F167" s="297" t="s">
        <v>991</v>
      </c>
      <c r="G167" s="324" t="s">
        <v>992</v>
      </c>
      <c r="H167" s="298" t="s">
        <v>993</v>
      </c>
      <c r="I167" s="298" t="s">
        <v>994</v>
      </c>
      <c r="J167" s="298" t="s">
        <v>995</v>
      </c>
      <c r="K167" s="298" t="s">
        <v>996</v>
      </c>
      <c r="L167" s="298" t="s">
        <v>783</v>
      </c>
      <c r="M167" s="351" t="s">
        <v>1404</v>
      </c>
      <c r="N167" s="351" t="s">
        <v>1405</v>
      </c>
      <c r="O167" s="351" t="s">
        <v>1424</v>
      </c>
      <c r="P167" s="351" t="s">
        <v>1425</v>
      </c>
      <c r="Q167" s="429" t="s">
        <v>1426</v>
      </c>
      <c r="R167" s="299" t="s">
        <v>978</v>
      </c>
      <c r="S167" s="299" t="s">
        <v>871</v>
      </c>
      <c r="T167" s="299" t="s">
        <v>979</v>
      </c>
      <c r="U167" s="299" t="s">
        <v>980</v>
      </c>
      <c r="V167" s="332" t="s">
        <v>945</v>
      </c>
      <c r="W167" s="310" t="s">
        <v>946</v>
      </c>
      <c r="X167" s="332" t="s">
        <v>955</v>
      </c>
      <c r="Y167" s="314" t="s">
        <v>336</v>
      </c>
      <c r="Z167" s="314" t="s">
        <v>336</v>
      </c>
      <c r="AA167" s="314" t="s">
        <v>336</v>
      </c>
      <c r="AB167" s="326" t="s">
        <v>1000</v>
      </c>
      <c r="AC167" s="326" t="s">
        <v>1001</v>
      </c>
      <c r="AD167" s="302" t="s">
        <v>1002</v>
      </c>
      <c r="AE167" s="302" t="s">
        <v>1003</v>
      </c>
      <c r="AF167" s="302" t="s">
        <v>1004</v>
      </c>
      <c r="AG167" s="311" t="s">
        <v>336</v>
      </c>
      <c r="AH167" s="311" t="s">
        <v>336</v>
      </c>
      <c r="AI167" s="311" t="s">
        <v>336</v>
      </c>
      <c r="AJ167" s="304" t="s">
        <v>336</v>
      </c>
      <c r="AK167" s="304" t="s">
        <v>336</v>
      </c>
      <c r="AL167" s="304" t="s">
        <v>336</v>
      </c>
      <c r="AM167" s="305" t="s">
        <v>1005</v>
      </c>
      <c r="AN167" s="305" t="s">
        <v>1006</v>
      </c>
      <c r="AO167" s="305" t="s">
        <v>1007</v>
      </c>
      <c r="AP167" s="306"/>
      <c r="AQ167" s="306"/>
      <c r="AR167" s="306"/>
      <c r="AS167" s="307"/>
      <c r="AT167" s="307"/>
      <c r="AU167" s="307"/>
      <c r="AV167" s="313" t="s">
        <v>336</v>
      </c>
      <c r="AW167" s="313" t="s">
        <v>336</v>
      </c>
      <c r="AX167" s="313" t="s">
        <v>336</v>
      </c>
      <c r="AY167" s="309" t="s">
        <v>1008</v>
      </c>
      <c r="AZ167" s="309" t="s">
        <v>512</v>
      </c>
      <c r="BA167" s="309" t="s">
        <v>1009</v>
      </c>
    </row>
    <row r="168" spans="1:53" ht="345" x14ac:dyDescent="0.25">
      <c r="A168" s="338" t="s">
        <v>704</v>
      </c>
      <c r="B168" s="295" t="s">
        <v>935</v>
      </c>
      <c r="C168" s="296" t="s">
        <v>936</v>
      </c>
      <c r="D168" s="296" t="s">
        <v>753</v>
      </c>
      <c r="E168" s="296" t="s">
        <v>754</v>
      </c>
      <c r="F168" s="297" t="s">
        <v>991</v>
      </c>
      <c r="G168" s="324" t="s">
        <v>992</v>
      </c>
      <c r="H168" s="298" t="s">
        <v>993</v>
      </c>
      <c r="I168" s="298" t="s">
        <v>994</v>
      </c>
      <c r="J168" s="298" t="s">
        <v>995</v>
      </c>
      <c r="K168" s="298" t="s">
        <v>996</v>
      </c>
      <c r="L168" s="298" t="s">
        <v>783</v>
      </c>
      <c r="M168" s="351" t="s">
        <v>1404</v>
      </c>
      <c r="N168" s="351" t="s">
        <v>1405</v>
      </c>
      <c r="O168" s="351" t="s">
        <v>1427</v>
      </c>
      <c r="P168" s="351" t="s">
        <v>1428</v>
      </c>
      <c r="Q168" s="429" t="s">
        <v>1429</v>
      </c>
      <c r="R168" s="299" t="s">
        <v>978</v>
      </c>
      <c r="S168" s="299" t="s">
        <v>871</v>
      </c>
      <c r="T168" s="299" t="s">
        <v>979</v>
      </c>
      <c r="U168" s="299" t="s">
        <v>980</v>
      </c>
      <c r="V168" s="310" t="s">
        <v>427</v>
      </c>
      <c r="W168" s="310" t="s">
        <v>512</v>
      </c>
      <c r="X168" s="310" t="s">
        <v>512</v>
      </c>
      <c r="Y168" s="314" t="s">
        <v>336</v>
      </c>
      <c r="Z168" s="314" t="s">
        <v>336</v>
      </c>
      <c r="AA168" s="314" t="s">
        <v>336</v>
      </c>
      <c r="AB168" s="326" t="s">
        <v>1000</v>
      </c>
      <c r="AC168" s="326" t="s">
        <v>1001</v>
      </c>
      <c r="AD168" s="302" t="s">
        <v>1002</v>
      </c>
      <c r="AE168" s="302" t="s">
        <v>1003</v>
      </c>
      <c r="AF168" s="302" t="s">
        <v>1004</v>
      </c>
      <c r="AG168" s="311" t="s">
        <v>336</v>
      </c>
      <c r="AH168" s="311" t="s">
        <v>336</v>
      </c>
      <c r="AI168" s="311" t="s">
        <v>336</v>
      </c>
      <c r="AJ168" s="304" t="s">
        <v>336</v>
      </c>
      <c r="AK168" s="304" t="s">
        <v>336</v>
      </c>
      <c r="AL168" s="304" t="s">
        <v>336</v>
      </c>
      <c r="AM168" s="305" t="s">
        <v>1005</v>
      </c>
      <c r="AN168" s="305" t="s">
        <v>1006</v>
      </c>
      <c r="AO168" s="305" t="s">
        <v>1007</v>
      </c>
      <c r="AP168" s="306"/>
      <c r="AQ168" s="306"/>
      <c r="AR168" s="306"/>
      <c r="AS168" s="307"/>
      <c r="AT168" s="307"/>
      <c r="AU168" s="307"/>
      <c r="AV168" s="313" t="s">
        <v>336</v>
      </c>
      <c r="AW168" s="313" t="s">
        <v>336</v>
      </c>
      <c r="AX168" s="313" t="s">
        <v>336</v>
      </c>
      <c r="AY168" s="309" t="s">
        <v>1008</v>
      </c>
      <c r="AZ168" s="309" t="s">
        <v>512</v>
      </c>
      <c r="BA168" s="309" t="s">
        <v>1009</v>
      </c>
    </row>
    <row r="169" spans="1:53" ht="345" x14ac:dyDescent="0.25">
      <c r="A169" s="338" t="s">
        <v>704</v>
      </c>
      <c r="B169" s="295" t="s">
        <v>935</v>
      </c>
      <c r="C169" s="296" t="s">
        <v>936</v>
      </c>
      <c r="D169" s="296" t="s">
        <v>753</v>
      </c>
      <c r="E169" s="296" t="s">
        <v>754</v>
      </c>
      <c r="F169" s="297" t="s">
        <v>991</v>
      </c>
      <c r="G169" s="324" t="s">
        <v>992</v>
      </c>
      <c r="H169" s="298" t="s">
        <v>993</v>
      </c>
      <c r="I169" s="298" t="s">
        <v>994</v>
      </c>
      <c r="J169" s="298" t="s">
        <v>995</v>
      </c>
      <c r="K169" s="298" t="s">
        <v>996</v>
      </c>
      <c r="L169" s="298" t="s">
        <v>783</v>
      </c>
      <c r="M169" s="351" t="s">
        <v>1430</v>
      </c>
      <c r="N169" s="351" t="s">
        <v>1431</v>
      </c>
      <c r="O169" s="351" t="s">
        <v>1432</v>
      </c>
      <c r="P169" s="351" t="s">
        <v>1433</v>
      </c>
      <c r="Q169" s="429" t="s">
        <v>1434</v>
      </c>
      <c r="R169" s="299" t="s">
        <v>978</v>
      </c>
      <c r="S169" s="299" t="s">
        <v>871</v>
      </c>
      <c r="T169" s="299" t="s">
        <v>979</v>
      </c>
      <c r="U169" s="299" t="s">
        <v>980</v>
      </c>
      <c r="V169" s="310" t="s">
        <v>427</v>
      </c>
      <c r="W169" s="310" t="s">
        <v>512</v>
      </c>
      <c r="X169" s="310" t="s">
        <v>512</v>
      </c>
      <c r="Y169" s="314" t="s">
        <v>336</v>
      </c>
      <c r="Z169" s="314" t="s">
        <v>336</v>
      </c>
      <c r="AA169" s="314" t="s">
        <v>336</v>
      </c>
      <c r="AB169" s="326" t="s">
        <v>1000</v>
      </c>
      <c r="AC169" s="326" t="s">
        <v>1001</v>
      </c>
      <c r="AD169" s="302" t="s">
        <v>1002</v>
      </c>
      <c r="AE169" s="302" t="s">
        <v>1003</v>
      </c>
      <c r="AF169" s="302" t="s">
        <v>1004</v>
      </c>
      <c r="AG169" s="311" t="s">
        <v>336</v>
      </c>
      <c r="AH169" s="311" t="s">
        <v>336</v>
      </c>
      <c r="AI169" s="311" t="s">
        <v>336</v>
      </c>
      <c r="AJ169" s="304" t="s">
        <v>336</v>
      </c>
      <c r="AK169" s="304" t="s">
        <v>336</v>
      </c>
      <c r="AL169" s="304" t="s">
        <v>336</v>
      </c>
      <c r="AM169" s="305" t="s">
        <v>1005</v>
      </c>
      <c r="AN169" s="305" t="s">
        <v>1006</v>
      </c>
      <c r="AO169" s="305" t="s">
        <v>1007</v>
      </c>
      <c r="AP169" s="306"/>
      <c r="AQ169" s="306"/>
      <c r="AR169" s="306"/>
      <c r="AS169" s="307"/>
      <c r="AT169" s="307"/>
      <c r="AU169" s="307"/>
      <c r="AV169" s="313" t="s">
        <v>336</v>
      </c>
      <c r="AW169" s="313" t="s">
        <v>336</v>
      </c>
      <c r="AX169" s="313" t="s">
        <v>336</v>
      </c>
      <c r="AY169" s="309" t="s">
        <v>1008</v>
      </c>
      <c r="AZ169" s="309" t="s">
        <v>512</v>
      </c>
      <c r="BA169" s="309" t="s">
        <v>1009</v>
      </c>
    </row>
    <row r="170" spans="1:53" ht="285" x14ac:dyDescent="0.25">
      <c r="A170" s="338" t="s">
        <v>704</v>
      </c>
      <c r="B170" s="295" t="s">
        <v>1247</v>
      </c>
      <c r="C170" s="297" t="s">
        <v>1016</v>
      </c>
      <c r="D170" s="297" t="s">
        <v>753</v>
      </c>
      <c r="E170" s="297" t="s">
        <v>1017</v>
      </c>
      <c r="F170" s="297" t="s">
        <v>1248</v>
      </c>
      <c r="G170" s="297" t="s">
        <v>1259</v>
      </c>
      <c r="H170" s="339" t="s">
        <v>1340</v>
      </c>
      <c r="I170" s="298" t="s">
        <v>986</v>
      </c>
      <c r="J170" s="298" t="s">
        <v>987</v>
      </c>
      <c r="K170" s="298" t="s">
        <v>336</v>
      </c>
      <c r="L170" s="298" t="s">
        <v>988</v>
      </c>
      <c r="M170" s="351" t="s">
        <v>1430</v>
      </c>
      <c r="N170" s="351" t="s">
        <v>1431</v>
      </c>
      <c r="O170" s="351" t="s">
        <v>1432</v>
      </c>
      <c r="P170" s="351" t="s">
        <v>1435</v>
      </c>
      <c r="Q170" s="429" t="s">
        <v>1436</v>
      </c>
      <c r="R170" s="299" t="s">
        <v>978</v>
      </c>
      <c r="S170" s="299" t="s">
        <v>871</v>
      </c>
      <c r="T170" s="299" t="s">
        <v>979</v>
      </c>
      <c r="U170" s="330" t="s">
        <v>1046</v>
      </c>
      <c r="V170" s="310" t="s">
        <v>427</v>
      </c>
      <c r="W170" s="310" t="s">
        <v>512</v>
      </c>
      <c r="X170" s="310" t="s">
        <v>512</v>
      </c>
      <c r="Y170" s="301" t="s">
        <v>839</v>
      </c>
      <c r="Z170" s="301" t="s">
        <v>1246</v>
      </c>
      <c r="AA170" s="301" t="s">
        <v>1139</v>
      </c>
      <c r="AB170" s="301" t="s">
        <v>1029</v>
      </c>
      <c r="AC170" s="301" t="s">
        <v>1254</v>
      </c>
      <c r="AD170" s="302" t="s">
        <v>1002</v>
      </c>
      <c r="AE170" s="302" t="s">
        <v>1255</v>
      </c>
      <c r="AF170" s="318" t="s">
        <v>1256</v>
      </c>
      <c r="AG170" s="303" t="s">
        <v>775</v>
      </c>
      <c r="AH170" s="303" t="s">
        <v>1257</v>
      </c>
      <c r="AI170" s="303" t="s">
        <v>1263</v>
      </c>
      <c r="AJ170" s="304" t="s">
        <v>336</v>
      </c>
      <c r="AK170" s="304" t="s">
        <v>336</v>
      </c>
      <c r="AL170" s="304" t="s">
        <v>336</v>
      </c>
      <c r="AM170" s="305" t="s">
        <v>336</v>
      </c>
      <c r="AN170" s="305" t="s">
        <v>336</v>
      </c>
      <c r="AO170" s="305" t="s">
        <v>336</v>
      </c>
      <c r="AP170" s="306"/>
      <c r="AQ170" s="306"/>
      <c r="AR170" s="306"/>
      <c r="AS170" s="307"/>
      <c r="AT170" s="307"/>
      <c r="AU170" s="307"/>
      <c r="AV170" s="308" t="s">
        <v>692</v>
      </c>
      <c r="AW170" s="308" t="s">
        <v>693</v>
      </c>
      <c r="AX170" s="308" t="s">
        <v>694</v>
      </c>
      <c r="AY170" s="309" t="s">
        <v>862</v>
      </c>
      <c r="AZ170" s="309" t="s">
        <v>512</v>
      </c>
      <c r="BA170" s="309" t="s">
        <v>863</v>
      </c>
    </row>
    <row r="171" spans="1:53" ht="285" x14ac:dyDescent="0.25">
      <c r="A171" s="338" t="s">
        <v>704</v>
      </c>
      <c r="B171" s="295" t="s">
        <v>1247</v>
      </c>
      <c r="C171" s="297" t="s">
        <v>1016</v>
      </c>
      <c r="D171" s="297" t="s">
        <v>753</v>
      </c>
      <c r="E171" s="297" t="s">
        <v>1017</v>
      </c>
      <c r="F171" s="297" t="s">
        <v>1248</v>
      </c>
      <c r="G171" s="297" t="s">
        <v>1259</v>
      </c>
      <c r="H171" s="339" t="s">
        <v>1340</v>
      </c>
      <c r="I171" s="298" t="s">
        <v>986</v>
      </c>
      <c r="J171" s="298" t="s">
        <v>987</v>
      </c>
      <c r="K171" s="298" t="s">
        <v>336</v>
      </c>
      <c r="L171" s="298" t="s">
        <v>988</v>
      </c>
      <c r="M171" s="351" t="s">
        <v>1430</v>
      </c>
      <c r="N171" s="351" t="s">
        <v>1431</v>
      </c>
      <c r="O171" s="351" t="s">
        <v>1437</v>
      </c>
      <c r="P171" s="351" t="s">
        <v>1438</v>
      </c>
      <c r="Q171" s="429" t="s">
        <v>1439</v>
      </c>
      <c r="R171" s="299" t="s">
        <v>978</v>
      </c>
      <c r="S171" s="299" t="s">
        <v>871</v>
      </c>
      <c r="T171" s="299" t="s">
        <v>979</v>
      </c>
      <c r="U171" s="330" t="s">
        <v>1046</v>
      </c>
      <c r="V171" s="310" t="s">
        <v>427</v>
      </c>
      <c r="W171" s="310" t="s">
        <v>512</v>
      </c>
      <c r="X171" s="310" t="s">
        <v>512</v>
      </c>
      <c r="Y171" s="301" t="s">
        <v>839</v>
      </c>
      <c r="Z171" s="301" t="s">
        <v>1246</v>
      </c>
      <c r="AA171" s="301" t="s">
        <v>1139</v>
      </c>
      <c r="AB171" s="301" t="s">
        <v>1029</v>
      </c>
      <c r="AC171" s="301" t="s">
        <v>1254</v>
      </c>
      <c r="AD171" s="302" t="s">
        <v>772</v>
      </c>
      <c r="AE171" s="302" t="s">
        <v>1031</v>
      </c>
      <c r="AF171" s="318" t="s">
        <v>1032</v>
      </c>
      <c r="AG171" s="303" t="s">
        <v>775</v>
      </c>
      <c r="AH171" s="303" t="s">
        <v>1257</v>
      </c>
      <c r="AI171" s="303" t="s">
        <v>1258</v>
      </c>
      <c r="AJ171" s="304" t="s">
        <v>336</v>
      </c>
      <c r="AK171" s="304" t="s">
        <v>336</v>
      </c>
      <c r="AL171" s="304" t="s">
        <v>336</v>
      </c>
      <c r="AM171" s="305" t="s">
        <v>336</v>
      </c>
      <c r="AN171" s="305" t="s">
        <v>336</v>
      </c>
      <c r="AO171" s="305" t="s">
        <v>336</v>
      </c>
      <c r="AP171" s="306"/>
      <c r="AQ171" s="306"/>
      <c r="AR171" s="306"/>
      <c r="AS171" s="307"/>
      <c r="AT171" s="307"/>
      <c r="AU171" s="307"/>
      <c r="AV171" s="313" t="s">
        <v>336</v>
      </c>
      <c r="AW171" s="313" t="s">
        <v>336</v>
      </c>
      <c r="AX171" s="313" t="s">
        <v>336</v>
      </c>
      <c r="AY171" s="309" t="s">
        <v>862</v>
      </c>
      <c r="AZ171" s="309" t="s">
        <v>512</v>
      </c>
      <c r="BA171" s="309" t="s">
        <v>863</v>
      </c>
    </row>
    <row r="172" spans="1:53" ht="285" x14ac:dyDescent="0.25">
      <c r="A172" s="338" t="s">
        <v>704</v>
      </c>
      <c r="B172" s="295" t="s">
        <v>1247</v>
      </c>
      <c r="C172" s="297" t="s">
        <v>1016</v>
      </c>
      <c r="D172" s="297" t="s">
        <v>753</v>
      </c>
      <c r="E172" s="297" t="s">
        <v>1017</v>
      </c>
      <c r="F172" s="297" t="s">
        <v>1248</v>
      </c>
      <c r="G172" s="297" t="s">
        <v>1259</v>
      </c>
      <c r="H172" s="339" t="s">
        <v>1340</v>
      </c>
      <c r="I172" s="298" t="s">
        <v>986</v>
      </c>
      <c r="J172" s="298" t="s">
        <v>987</v>
      </c>
      <c r="K172" s="298" t="s">
        <v>336</v>
      </c>
      <c r="L172" s="298" t="s">
        <v>988</v>
      </c>
      <c r="M172" s="351" t="s">
        <v>1430</v>
      </c>
      <c r="N172" s="351" t="s">
        <v>1431</v>
      </c>
      <c r="O172" s="351" t="s">
        <v>1437</v>
      </c>
      <c r="P172" s="351" t="s">
        <v>1440</v>
      </c>
      <c r="Q172" s="429" t="s">
        <v>1441</v>
      </c>
      <c r="R172" s="299" t="s">
        <v>978</v>
      </c>
      <c r="S172" s="299" t="s">
        <v>871</v>
      </c>
      <c r="T172" s="299" t="s">
        <v>979</v>
      </c>
      <c r="U172" s="330" t="s">
        <v>1046</v>
      </c>
      <c r="V172" s="310" t="s">
        <v>427</v>
      </c>
      <c r="W172" s="310" t="s">
        <v>512</v>
      </c>
      <c r="X172" s="310" t="s">
        <v>512</v>
      </c>
      <c r="Y172" s="301" t="s">
        <v>856</v>
      </c>
      <c r="Z172" s="301" t="s">
        <v>1269</v>
      </c>
      <c r="AA172" s="301" t="s">
        <v>1270</v>
      </c>
      <c r="AB172" s="301" t="s">
        <v>1029</v>
      </c>
      <c r="AC172" s="301" t="s">
        <v>1268</v>
      </c>
      <c r="AD172" s="302" t="s">
        <v>772</v>
      </c>
      <c r="AE172" s="302" t="s">
        <v>1031</v>
      </c>
      <c r="AF172" s="318" t="s">
        <v>1032</v>
      </c>
      <c r="AG172" s="303" t="s">
        <v>775</v>
      </c>
      <c r="AH172" s="303" t="s">
        <v>1257</v>
      </c>
      <c r="AI172" s="303" t="s">
        <v>1263</v>
      </c>
      <c r="AJ172" s="304" t="s">
        <v>336</v>
      </c>
      <c r="AK172" s="304" t="s">
        <v>336</v>
      </c>
      <c r="AL172" s="304" t="s">
        <v>336</v>
      </c>
      <c r="AM172" s="305" t="s">
        <v>336</v>
      </c>
      <c r="AN172" s="305" t="s">
        <v>336</v>
      </c>
      <c r="AO172" s="305" t="s">
        <v>336</v>
      </c>
      <c r="AP172" s="306"/>
      <c r="AQ172" s="306"/>
      <c r="AR172" s="306"/>
      <c r="AS172" s="307"/>
      <c r="AT172" s="307"/>
      <c r="AU172" s="307"/>
      <c r="AV172" s="313" t="s">
        <v>336</v>
      </c>
      <c r="AW172" s="313" t="s">
        <v>336</v>
      </c>
      <c r="AX172" s="313" t="s">
        <v>336</v>
      </c>
      <c r="AY172" s="309" t="s">
        <v>862</v>
      </c>
      <c r="AZ172" s="309" t="s">
        <v>512</v>
      </c>
      <c r="BA172" s="309" t="s">
        <v>863</v>
      </c>
    </row>
    <row r="173" spans="1:53" ht="285" x14ac:dyDescent="0.25">
      <c r="A173" s="338" t="s">
        <v>704</v>
      </c>
      <c r="B173" s="295" t="s">
        <v>1247</v>
      </c>
      <c r="C173" s="297" t="s">
        <v>1016</v>
      </c>
      <c r="D173" s="297" t="s">
        <v>753</v>
      </c>
      <c r="E173" s="297" t="s">
        <v>1017</v>
      </c>
      <c r="F173" s="297" t="s">
        <v>1248</v>
      </c>
      <c r="G173" s="297" t="s">
        <v>1259</v>
      </c>
      <c r="H173" s="339" t="s">
        <v>1340</v>
      </c>
      <c r="I173" s="298" t="s">
        <v>986</v>
      </c>
      <c r="J173" s="298" t="s">
        <v>987</v>
      </c>
      <c r="K173" s="298" t="s">
        <v>336</v>
      </c>
      <c r="L173" s="298" t="s">
        <v>988</v>
      </c>
      <c r="M173" s="351" t="s">
        <v>1430</v>
      </c>
      <c r="N173" s="351" t="s">
        <v>1431</v>
      </c>
      <c r="O173" s="351" t="s">
        <v>1437</v>
      </c>
      <c r="P173" s="351" t="s">
        <v>1442</v>
      </c>
      <c r="Q173" s="429" t="s">
        <v>1443</v>
      </c>
      <c r="R173" s="299" t="s">
        <v>978</v>
      </c>
      <c r="S173" s="299" t="s">
        <v>871</v>
      </c>
      <c r="T173" s="299" t="s">
        <v>979</v>
      </c>
      <c r="U173" s="330" t="s">
        <v>1046</v>
      </c>
      <c r="V173" s="310" t="s">
        <v>427</v>
      </c>
      <c r="W173" s="310" t="s">
        <v>512</v>
      </c>
      <c r="X173" s="310" t="s">
        <v>512</v>
      </c>
      <c r="Y173" s="301" t="s">
        <v>856</v>
      </c>
      <c r="Z173" s="301" t="s">
        <v>1269</v>
      </c>
      <c r="AA173" s="301" t="s">
        <v>1271</v>
      </c>
      <c r="AB173" s="301" t="s">
        <v>1029</v>
      </c>
      <c r="AC173" s="301" t="s">
        <v>1268</v>
      </c>
      <c r="AD173" s="302" t="s">
        <v>772</v>
      </c>
      <c r="AE173" s="302" t="s">
        <v>1031</v>
      </c>
      <c r="AF173" s="318" t="s">
        <v>1032</v>
      </c>
      <c r="AG173" s="303" t="s">
        <v>775</v>
      </c>
      <c r="AH173" s="303" t="s">
        <v>1257</v>
      </c>
      <c r="AI173" s="303" t="s">
        <v>1258</v>
      </c>
      <c r="AJ173" s="304" t="s">
        <v>336</v>
      </c>
      <c r="AK173" s="304" t="s">
        <v>336</v>
      </c>
      <c r="AL173" s="304" t="s">
        <v>336</v>
      </c>
      <c r="AM173" s="305" t="s">
        <v>336</v>
      </c>
      <c r="AN173" s="305" t="s">
        <v>336</v>
      </c>
      <c r="AO173" s="305" t="s">
        <v>336</v>
      </c>
      <c r="AP173" s="306"/>
      <c r="AQ173" s="306"/>
      <c r="AR173" s="306"/>
      <c r="AS173" s="307"/>
      <c r="AT173" s="307"/>
      <c r="AU173" s="307"/>
      <c r="AV173" s="308" t="s">
        <v>692</v>
      </c>
      <c r="AW173" s="308" t="s">
        <v>693</v>
      </c>
      <c r="AX173" s="308" t="s">
        <v>694</v>
      </c>
      <c r="AY173" s="309" t="s">
        <v>862</v>
      </c>
      <c r="AZ173" s="309" t="s">
        <v>512</v>
      </c>
      <c r="BA173" s="309" t="s">
        <v>863</v>
      </c>
    </row>
    <row r="174" spans="1:53" ht="285" x14ac:dyDescent="0.25">
      <c r="A174" s="338" t="s">
        <v>704</v>
      </c>
      <c r="B174" s="295" t="s">
        <v>1247</v>
      </c>
      <c r="C174" s="297" t="s">
        <v>1016</v>
      </c>
      <c r="D174" s="297" t="s">
        <v>753</v>
      </c>
      <c r="E174" s="297" t="s">
        <v>1017</v>
      </c>
      <c r="F174" s="297" t="s">
        <v>1248</v>
      </c>
      <c r="G174" s="297" t="s">
        <v>1259</v>
      </c>
      <c r="H174" s="339" t="s">
        <v>1340</v>
      </c>
      <c r="I174" s="298" t="s">
        <v>986</v>
      </c>
      <c r="J174" s="298" t="s">
        <v>987</v>
      </c>
      <c r="K174" s="298" t="s">
        <v>336</v>
      </c>
      <c r="L174" s="298" t="s">
        <v>988</v>
      </c>
      <c r="M174" s="351" t="s">
        <v>1430</v>
      </c>
      <c r="N174" s="351" t="s">
        <v>1431</v>
      </c>
      <c r="O174" s="351" t="s">
        <v>1444</v>
      </c>
      <c r="P174" s="351" t="s">
        <v>1445</v>
      </c>
      <c r="Q174" s="429" t="s">
        <v>1446</v>
      </c>
      <c r="R174" s="299" t="s">
        <v>978</v>
      </c>
      <c r="S174" s="299" t="s">
        <v>871</v>
      </c>
      <c r="T174" s="299" t="s">
        <v>979</v>
      </c>
      <c r="U174" s="330" t="s">
        <v>1046</v>
      </c>
      <c r="V174" s="310" t="s">
        <v>427</v>
      </c>
      <c r="W174" s="310" t="s">
        <v>512</v>
      </c>
      <c r="X174" s="310" t="s">
        <v>512</v>
      </c>
      <c r="Y174" s="301" t="s">
        <v>856</v>
      </c>
      <c r="Z174" s="301" t="s">
        <v>1269</v>
      </c>
      <c r="AA174" s="301" t="s">
        <v>1272</v>
      </c>
      <c r="AB174" s="301" t="s">
        <v>1029</v>
      </c>
      <c r="AC174" s="301" t="s">
        <v>1268</v>
      </c>
      <c r="AD174" s="302" t="s">
        <v>772</v>
      </c>
      <c r="AE174" s="302" t="s">
        <v>1031</v>
      </c>
      <c r="AF174" s="318" t="s">
        <v>1032</v>
      </c>
      <c r="AG174" s="303" t="s">
        <v>775</v>
      </c>
      <c r="AH174" s="303" t="s">
        <v>1257</v>
      </c>
      <c r="AI174" s="303" t="s">
        <v>1263</v>
      </c>
      <c r="AJ174" s="304" t="s">
        <v>336</v>
      </c>
      <c r="AK174" s="304" t="s">
        <v>336</v>
      </c>
      <c r="AL174" s="304" t="s">
        <v>336</v>
      </c>
      <c r="AM174" s="305" t="s">
        <v>336</v>
      </c>
      <c r="AN174" s="305" t="s">
        <v>336</v>
      </c>
      <c r="AO174" s="305" t="s">
        <v>336</v>
      </c>
      <c r="AP174" s="306"/>
      <c r="AQ174" s="306"/>
      <c r="AR174" s="306"/>
      <c r="AS174" s="307"/>
      <c r="AT174" s="307"/>
      <c r="AU174" s="307"/>
      <c r="AV174" s="313" t="s">
        <v>336</v>
      </c>
      <c r="AW174" s="313" t="s">
        <v>336</v>
      </c>
      <c r="AX174" s="313" t="s">
        <v>336</v>
      </c>
      <c r="AY174" s="309" t="s">
        <v>862</v>
      </c>
      <c r="AZ174" s="309" t="s">
        <v>512</v>
      </c>
      <c r="BA174" s="309" t="s">
        <v>863</v>
      </c>
    </row>
    <row r="175" spans="1:53" ht="285" x14ac:dyDescent="0.25">
      <c r="A175" s="338" t="s">
        <v>704</v>
      </c>
      <c r="B175" s="295" t="s">
        <v>1247</v>
      </c>
      <c r="C175" s="297" t="s">
        <v>1016</v>
      </c>
      <c r="D175" s="297" t="s">
        <v>753</v>
      </c>
      <c r="E175" s="297" t="s">
        <v>1017</v>
      </c>
      <c r="F175" s="297" t="s">
        <v>1248</v>
      </c>
      <c r="G175" s="297" t="s">
        <v>1259</v>
      </c>
      <c r="H175" s="339" t="s">
        <v>1340</v>
      </c>
      <c r="I175" s="298" t="s">
        <v>986</v>
      </c>
      <c r="J175" s="298" t="s">
        <v>987</v>
      </c>
      <c r="K175" s="298" t="s">
        <v>336</v>
      </c>
      <c r="L175" s="298" t="s">
        <v>988</v>
      </c>
      <c r="M175" s="351" t="s">
        <v>1447</v>
      </c>
      <c r="N175" s="351" t="s">
        <v>1448</v>
      </c>
      <c r="O175" s="353" t="s">
        <v>1360</v>
      </c>
      <c r="P175" s="353" t="s">
        <v>1360</v>
      </c>
      <c r="Q175" s="432" t="s">
        <v>1360</v>
      </c>
      <c r="R175" s="299" t="s">
        <v>978</v>
      </c>
      <c r="S175" s="299" t="s">
        <v>871</v>
      </c>
      <c r="T175" s="299" t="s">
        <v>979</v>
      </c>
      <c r="U175" s="330" t="s">
        <v>1046</v>
      </c>
      <c r="V175" s="310" t="s">
        <v>427</v>
      </c>
      <c r="W175" s="310" t="s">
        <v>512</v>
      </c>
      <c r="X175" s="310" t="s">
        <v>512</v>
      </c>
      <c r="Y175" s="301" t="s">
        <v>856</v>
      </c>
      <c r="Z175" s="301" t="s">
        <v>1269</v>
      </c>
      <c r="AA175" s="301" t="s">
        <v>1273</v>
      </c>
      <c r="AB175" s="301" t="s">
        <v>1029</v>
      </c>
      <c r="AC175" s="301" t="s">
        <v>1268</v>
      </c>
      <c r="AD175" s="302" t="s">
        <v>772</v>
      </c>
      <c r="AE175" s="302" t="s">
        <v>1031</v>
      </c>
      <c r="AF175" s="318" t="s">
        <v>1032</v>
      </c>
      <c r="AG175" s="303" t="s">
        <v>775</v>
      </c>
      <c r="AH175" s="303" t="s">
        <v>1257</v>
      </c>
      <c r="AI175" s="303" t="s">
        <v>1258</v>
      </c>
      <c r="AJ175" s="304" t="s">
        <v>336</v>
      </c>
      <c r="AK175" s="304" t="s">
        <v>336</v>
      </c>
      <c r="AL175" s="304" t="s">
        <v>336</v>
      </c>
      <c r="AM175" s="305" t="s">
        <v>336</v>
      </c>
      <c r="AN175" s="305" t="s">
        <v>336</v>
      </c>
      <c r="AO175" s="305" t="s">
        <v>336</v>
      </c>
      <c r="AP175" s="306"/>
      <c r="AQ175" s="306"/>
      <c r="AR175" s="306"/>
      <c r="AS175" s="307"/>
      <c r="AT175" s="307"/>
      <c r="AU175" s="307"/>
      <c r="AV175" s="313" t="s">
        <v>336</v>
      </c>
      <c r="AW175" s="313" t="s">
        <v>336</v>
      </c>
      <c r="AX175" s="313" t="s">
        <v>336</v>
      </c>
      <c r="AY175" s="309" t="s">
        <v>862</v>
      </c>
      <c r="AZ175" s="309" t="s">
        <v>512</v>
      </c>
      <c r="BA175" s="309" t="s">
        <v>863</v>
      </c>
    </row>
    <row r="176" spans="1:53" ht="348" customHeight="1" x14ac:dyDescent="0.25">
      <c r="A176" s="294" t="s">
        <v>705</v>
      </c>
      <c r="B176" s="295" t="s">
        <v>751</v>
      </c>
      <c r="C176" s="296" t="s">
        <v>1341</v>
      </c>
      <c r="D176" s="297" t="s">
        <v>753</v>
      </c>
      <c r="E176" s="297" t="s">
        <v>754</v>
      </c>
      <c r="F176" s="297" t="s">
        <v>755</v>
      </c>
      <c r="G176" s="297" t="s">
        <v>756</v>
      </c>
      <c r="H176" s="298" t="s">
        <v>757</v>
      </c>
      <c r="I176" s="298" t="s">
        <v>758</v>
      </c>
      <c r="J176" s="298" t="s">
        <v>1342</v>
      </c>
      <c r="K176" s="298" t="s">
        <v>760</v>
      </c>
      <c r="L176" s="298" t="s">
        <v>761</v>
      </c>
      <c r="M176" s="351" t="s">
        <v>1449</v>
      </c>
      <c r="N176" s="351" t="s">
        <v>1450</v>
      </c>
      <c r="O176" s="351" t="s">
        <v>1451</v>
      </c>
      <c r="P176" s="351" t="s">
        <v>1452</v>
      </c>
      <c r="Q176" s="429" t="s">
        <v>1453</v>
      </c>
      <c r="R176" s="299" t="s">
        <v>762</v>
      </c>
      <c r="S176" s="299" t="s">
        <v>763</v>
      </c>
      <c r="T176" s="299" t="s">
        <v>764</v>
      </c>
      <c r="U176" s="299" t="s">
        <v>1315</v>
      </c>
      <c r="V176" s="310" t="s">
        <v>427</v>
      </c>
      <c r="W176" s="310" t="s">
        <v>512</v>
      </c>
      <c r="X176" s="310" t="s">
        <v>512</v>
      </c>
      <c r="Y176" s="301" t="s">
        <v>769</v>
      </c>
      <c r="Z176" s="301" t="s">
        <v>770</v>
      </c>
      <c r="AA176" s="301" t="s">
        <v>771</v>
      </c>
      <c r="AB176" s="301" t="s">
        <v>336</v>
      </c>
      <c r="AC176" s="301" t="s">
        <v>336</v>
      </c>
      <c r="AD176" s="302" t="s">
        <v>772</v>
      </c>
      <c r="AE176" s="302" t="s">
        <v>773</v>
      </c>
      <c r="AF176" s="302" t="s">
        <v>774</v>
      </c>
      <c r="AG176" s="303" t="s">
        <v>775</v>
      </c>
      <c r="AH176" s="303" t="s">
        <v>776</v>
      </c>
      <c r="AI176" s="303" t="s">
        <v>777</v>
      </c>
      <c r="AJ176" s="304" t="s">
        <v>336</v>
      </c>
      <c r="AK176" s="304" t="s">
        <v>336</v>
      </c>
      <c r="AL176" s="304" t="s">
        <v>336</v>
      </c>
      <c r="AM176" s="305" t="s">
        <v>336</v>
      </c>
      <c r="AN176" s="305" t="s">
        <v>336</v>
      </c>
      <c r="AO176" s="305" t="s">
        <v>336</v>
      </c>
      <c r="AP176" s="306"/>
      <c r="AQ176" s="306"/>
      <c r="AR176" s="306"/>
      <c r="AS176" s="307"/>
      <c r="AT176" s="307"/>
      <c r="AU176" s="307"/>
      <c r="AV176" s="313" t="s">
        <v>336</v>
      </c>
      <c r="AW176" s="313" t="s">
        <v>336</v>
      </c>
      <c r="AX176" s="313" t="s">
        <v>336</v>
      </c>
      <c r="AY176" s="309" t="s">
        <v>779</v>
      </c>
      <c r="AZ176" s="309" t="s">
        <v>512</v>
      </c>
      <c r="BA176" s="309" t="s">
        <v>780</v>
      </c>
    </row>
    <row r="177" spans="1:53" ht="393" customHeight="1" x14ac:dyDescent="0.25">
      <c r="A177" s="294" t="s">
        <v>705</v>
      </c>
      <c r="B177" s="336" t="s">
        <v>1307</v>
      </c>
      <c r="C177" s="297" t="s">
        <v>1308</v>
      </c>
      <c r="D177" s="297" t="s">
        <v>753</v>
      </c>
      <c r="E177" s="297" t="s">
        <v>1309</v>
      </c>
      <c r="F177" s="297" t="s">
        <v>1343</v>
      </c>
      <c r="G177" s="340" t="s">
        <v>1344</v>
      </c>
      <c r="H177" s="298" t="s">
        <v>1345</v>
      </c>
      <c r="I177" s="298" t="s">
        <v>1346</v>
      </c>
      <c r="J177" s="298" t="s">
        <v>1347</v>
      </c>
      <c r="K177" s="298" t="s">
        <v>336</v>
      </c>
      <c r="L177" s="298" t="s">
        <v>1348</v>
      </c>
      <c r="M177" s="351" t="s">
        <v>1449</v>
      </c>
      <c r="N177" s="351" t="s">
        <v>1450</v>
      </c>
      <c r="O177" s="351" t="s">
        <v>1451</v>
      </c>
      <c r="P177" s="351" t="s">
        <v>1454</v>
      </c>
      <c r="Q177" s="429" t="s">
        <v>1455</v>
      </c>
      <c r="R177" s="299" t="s">
        <v>784</v>
      </c>
      <c r="S177" s="299" t="s">
        <v>785</v>
      </c>
      <c r="T177" s="299" t="s">
        <v>786</v>
      </c>
      <c r="U177" s="299" t="s">
        <v>1315</v>
      </c>
      <c r="V177" s="310" t="s">
        <v>427</v>
      </c>
      <c r="W177" s="310" t="s">
        <v>512</v>
      </c>
      <c r="X177" s="310" t="s">
        <v>512</v>
      </c>
      <c r="Y177" s="314" t="s">
        <v>336</v>
      </c>
      <c r="Z177" s="314" t="s">
        <v>336</v>
      </c>
      <c r="AA177" s="314" t="s">
        <v>336</v>
      </c>
      <c r="AB177" s="314" t="s">
        <v>336</v>
      </c>
      <c r="AC177" s="314" t="s">
        <v>336</v>
      </c>
      <c r="AD177" s="302" t="s">
        <v>336</v>
      </c>
      <c r="AE177" s="302" t="s">
        <v>336</v>
      </c>
      <c r="AF177" s="302" t="s">
        <v>336</v>
      </c>
      <c r="AG177" s="311" t="s">
        <v>336</v>
      </c>
      <c r="AH177" s="311" t="s">
        <v>336</v>
      </c>
      <c r="AI177" s="311" t="s">
        <v>336</v>
      </c>
      <c r="AJ177" s="304" t="s">
        <v>336</v>
      </c>
      <c r="AK177" s="304" t="s">
        <v>336</v>
      </c>
      <c r="AL177" s="304" t="s">
        <v>336</v>
      </c>
      <c r="AM177" s="305" t="s">
        <v>336</v>
      </c>
      <c r="AN177" s="305" t="s">
        <v>336</v>
      </c>
      <c r="AO177" s="305" t="s">
        <v>336</v>
      </c>
      <c r="AP177" s="312"/>
      <c r="AQ177" s="312"/>
      <c r="AR177" s="312"/>
      <c r="AS177" s="307"/>
      <c r="AT177" s="307"/>
      <c r="AU177" s="307"/>
      <c r="AV177" s="313" t="s">
        <v>336</v>
      </c>
      <c r="AW177" s="313" t="s">
        <v>336</v>
      </c>
      <c r="AX177" s="313" t="s">
        <v>336</v>
      </c>
      <c r="AY177" s="309" t="s">
        <v>512</v>
      </c>
      <c r="AZ177" s="309" t="s">
        <v>512</v>
      </c>
      <c r="BA177" s="309" t="s">
        <v>512</v>
      </c>
    </row>
    <row r="178" spans="1:53" ht="409.5" customHeight="1" x14ac:dyDescent="0.25">
      <c r="A178" s="294" t="s">
        <v>705</v>
      </c>
      <c r="B178" s="336" t="s">
        <v>1307</v>
      </c>
      <c r="C178" s="297" t="s">
        <v>1308</v>
      </c>
      <c r="D178" s="297" t="s">
        <v>753</v>
      </c>
      <c r="E178" s="297" t="s">
        <v>1309</v>
      </c>
      <c r="F178" s="297" t="s">
        <v>1349</v>
      </c>
      <c r="G178" s="337" t="s">
        <v>1350</v>
      </c>
      <c r="H178" s="298" t="s">
        <v>757</v>
      </c>
      <c r="I178" s="298" t="s">
        <v>1351</v>
      </c>
      <c r="J178" s="298" t="s">
        <v>1352</v>
      </c>
      <c r="K178" s="298" t="s">
        <v>336</v>
      </c>
      <c r="L178" s="298" t="s">
        <v>1353</v>
      </c>
      <c r="M178" s="351" t="s">
        <v>1449</v>
      </c>
      <c r="N178" s="351" t="s">
        <v>1450</v>
      </c>
      <c r="O178" s="351" t="s">
        <v>1451</v>
      </c>
      <c r="P178" s="351" t="s">
        <v>1456</v>
      </c>
      <c r="Q178" s="429" t="s">
        <v>1457</v>
      </c>
      <c r="R178" s="299" t="s">
        <v>784</v>
      </c>
      <c r="S178" s="299" t="s">
        <v>785</v>
      </c>
      <c r="T178" s="299" t="s">
        <v>786</v>
      </c>
      <c r="U178" s="299" t="s">
        <v>1315</v>
      </c>
      <c r="V178" s="310" t="s">
        <v>427</v>
      </c>
      <c r="W178" s="310" t="s">
        <v>512</v>
      </c>
      <c r="X178" s="310" t="s">
        <v>512</v>
      </c>
      <c r="Y178" s="314" t="s">
        <v>336</v>
      </c>
      <c r="Z178" s="314" t="s">
        <v>336</v>
      </c>
      <c r="AA178" s="314" t="s">
        <v>336</v>
      </c>
      <c r="AB178" s="314" t="s">
        <v>336</v>
      </c>
      <c r="AC178" s="314" t="s">
        <v>336</v>
      </c>
      <c r="AD178" s="302" t="s">
        <v>336</v>
      </c>
      <c r="AE178" s="302" t="s">
        <v>336</v>
      </c>
      <c r="AF178" s="302" t="s">
        <v>336</v>
      </c>
      <c r="AG178" s="311" t="s">
        <v>336</v>
      </c>
      <c r="AH178" s="311" t="s">
        <v>336</v>
      </c>
      <c r="AI178" s="311" t="s">
        <v>336</v>
      </c>
      <c r="AJ178" s="304" t="s">
        <v>336</v>
      </c>
      <c r="AK178" s="304" t="s">
        <v>336</v>
      </c>
      <c r="AL178" s="304" t="s">
        <v>336</v>
      </c>
      <c r="AM178" s="305" t="s">
        <v>336</v>
      </c>
      <c r="AN178" s="305" t="s">
        <v>336</v>
      </c>
      <c r="AO178" s="305" t="s">
        <v>336</v>
      </c>
      <c r="AP178" s="312"/>
      <c r="AQ178" s="312"/>
      <c r="AR178" s="312"/>
      <c r="AS178" s="307"/>
      <c r="AT178" s="307"/>
      <c r="AU178" s="307"/>
      <c r="AV178" s="313" t="s">
        <v>336</v>
      </c>
      <c r="AW178" s="313" t="s">
        <v>336</v>
      </c>
      <c r="AX178" s="313" t="s">
        <v>336</v>
      </c>
      <c r="AY178" s="309" t="s">
        <v>512</v>
      </c>
      <c r="AZ178" s="309" t="s">
        <v>512</v>
      </c>
      <c r="BA178" s="309" t="s">
        <v>512</v>
      </c>
    </row>
    <row r="179" spans="1:53" ht="287.25" customHeight="1" x14ac:dyDescent="0.25">
      <c r="A179" s="294" t="s">
        <v>705</v>
      </c>
      <c r="B179" s="336" t="s">
        <v>1307</v>
      </c>
      <c r="C179" s="297" t="s">
        <v>1308</v>
      </c>
      <c r="D179" s="297" t="s">
        <v>753</v>
      </c>
      <c r="E179" s="297" t="s">
        <v>1309</v>
      </c>
      <c r="F179" s="297" t="s">
        <v>1310</v>
      </c>
      <c r="G179" s="337" t="s">
        <v>1311</v>
      </c>
      <c r="H179" s="298" t="s">
        <v>757</v>
      </c>
      <c r="I179" s="298" t="s">
        <v>1312</v>
      </c>
      <c r="J179" s="298" t="s">
        <v>1313</v>
      </c>
      <c r="K179" s="298" t="s">
        <v>336</v>
      </c>
      <c r="L179" s="298" t="s">
        <v>1314</v>
      </c>
      <c r="M179" s="351" t="s">
        <v>1449</v>
      </c>
      <c r="N179" s="351" t="s">
        <v>1450</v>
      </c>
      <c r="O179" s="351" t="s">
        <v>1451</v>
      </c>
      <c r="P179" s="351" t="s">
        <v>1458</v>
      </c>
      <c r="Q179" s="429" t="s">
        <v>1459</v>
      </c>
      <c r="R179" s="299" t="s">
        <v>784</v>
      </c>
      <c r="S179" s="299" t="s">
        <v>785</v>
      </c>
      <c r="T179" s="299" t="s">
        <v>786</v>
      </c>
      <c r="U179" s="299" t="s">
        <v>1315</v>
      </c>
      <c r="V179" s="310" t="s">
        <v>427</v>
      </c>
      <c r="W179" s="310" t="s">
        <v>512</v>
      </c>
      <c r="X179" s="310" t="s">
        <v>512</v>
      </c>
      <c r="Y179" s="301" t="s">
        <v>839</v>
      </c>
      <c r="Z179" s="301" t="s">
        <v>1246</v>
      </c>
      <c r="AA179" s="301" t="s">
        <v>1139</v>
      </c>
      <c r="AB179" s="301" t="s">
        <v>1048</v>
      </c>
      <c r="AC179" s="301" t="s">
        <v>1316</v>
      </c>
      <c r="AD179" s="316" t="s">
        <v>772</v>
      </c>
      <c r="AE179" s="316" t="s">
        <v>1317</v>
      </c>
      <c r="AF179" s="316" t="s">
        <v>1318</v>
      </c>
      <c r="AG179" s="311" t="s">
        <v>336</v>
      </c>
      <c r="AH179" s="311" t="s">
        <v>336</v>
      </c>
      <c r="AI179" s="311" t="s">
        <v>336</v>
      </c>
      <c r="AJ179" s="304" t="s">
        <v>336</v>
      </c>
      <c r="AK179" s="304" t="s">
        <v>336</v>
      </c>
      <c r="AL179" s="304" t="s">
        <v>336</v>
      </c>
      <c r="AM179" s="305" t="s">
        <v>336</v>
      </c>
      <c r="AN179" s="305" t="s">
        <v>336</v>
      </c>
      <c r="AO179" s="305" t="s">
        <v>336</v>
      </c>
      <c r="AP179" s="312"/>
      <c r="AQ179" s="312"/>
      <c r="AR179" s="312"/>
      <c r="AS179" s="315"/>
      <c r="AT179" s="317"/>
      <c r="AU179" s="323"/>
      <c r="AV179" s="313" t="s">
        <v>336</v>
      </c>
      <c r="AW179" s="313" t="s">
        <v>336</v>
      </c>
      <c r="AX179" s="313" t="s">
        <v>336</v>
      </c>
      <c r="AY179" s="309" t="s">
        <v>862</v>
      </c>
      <c r="AZ179" s="309" t="s">
        <v>512</v>
      </c>
      <c r="BA179" s="309" t="s">
        <v>863</v>
      </c>
    </row>
    <row r="180" spans="1:53" ht="409.5" customHeight="1" x14ac:dyDescent="0.25">
      <c r="A180" s="294" t="s">
        <v>705</v>
      </c>
      <c r="B180" s="336" t="s">
        <v>1307</v>
      </c>
      <c r="C180" s="297" t="s">
        <v>1308</v>
      </c>
      <c r="D180" s="297" t="s">
        <v>753</v>
      </c>
      <c r="E180" s="297" t="s">
        <v>1309</v>
      </c>
      <c r="F180" s="297" t="s">
        <v>1354</v>
      </c>
      <c r="G180" s="337" t="s">
        <v>1355</v>
      </c>
      <c r="H180" s="298" t="s">
        <v>1356</v>
      </c>
      <c r="I180" s="298" t="s">
        <v>1357</v>
      </c>
      <c r="J180" s="298" t="s">
        <v>1358</v>
      </c>
      <c r="K180" s="298" t="s">
        <v>336</v>
      </c>
      <c r="L180" s="298" t="s">
        <v>1359</v>
      </c>
      <c r="M180" s="351" t="s">
        <v>1449</v>
      </c>
      <c r="N180" s="351" t="s">
        <v>1450</v>
      </c>
      <c r="O180" s="351" t="s">
        <v>1451</v>
      </c>
      <c r="P180" s="351" t="s">
        <v>1460</v>
      </c>
      <c r="Q180" s="429" t="s">
        <v>1461</v>
      </c>
      <c r="R180" s="341" t="s">
        <v>1360</v>
      </c>
      <c r="S180" s="341" t="s">
        <v>1360</v>
      </c>
      <c r="T180" s="341" t="s">
        <v>1360</v>
      </c>
      <c r="U180" s="341" t="s">
        <v>1360</v>
      </c>
      <c r="V180" s="310" t="s">
        <v>427</v>
      </c>
      <c r="W180" s="310" t="s">
        <v>512</v>
      </c>
      <c r="X180" s="310" t="s">
        <v>512</v>
      </c>
      <c r="Y180" s="301" t="s">
        <v>839</v>
      </c>
      <c r="Z180" s="301" t="s">
        <v>1246</v>
      </c>
      <c r="AA180" s="301" t="s">
        <v>1139</v>
      </c>
      <c r="AB180" s="301" t="s">
        <v>788</v>
      </c>
      <c r="AC180" s="301" t="s">
        <v>789</v>
      </c>
      <c r="AD180" s="316" t="s">
        <v>336</v>
      </c>
      <c r="AE180" s="316" t="s">
        <v>336</v>
      </c>
      <c r="AF180" s="316" t="s">
        <v>336</v>
      </c>
      <c r="AG180" s="311" t="s">
        <v>336</v>
      </c>
      <c r="AH180" s="311" t="s">
        <v>336</v>
      </c>
      <c r="AI180" s="311" t="s">
        <v>336</v>
      </c>
      <c r="AJ180" s="304" t="s">
        <v>336</v>
      </c>
      <c r="AK180" s="304" t="s">
        <v>336</v>
      </c>
      <c r="AL180" s="304" t="s">
        <v>336</v>
      </c>
      <c r="AM180" s="305" t="s">
        <v>336</v>
      </c>
      <c r="AN180" s="305" t="s">
        <v>336</v>
      </c>
      <c r="AO180" s="305" t="s">
        <v>336</v>
      </c>
      <c r="AP180" s="312"/>
      <c r="AQ180" s="312"/>
      <c r="AR180" s="312"/>
      <c r="AS180" s="315"/>
      <c r="AT180" s="317"/>
      <c r="AU180" s="323"/>
      <c r="AV180" s="313" t="s">
        <v>336</v>
      </c>
      <c r="AW180" s="313" t="s">
        <v>336</v>
      </c>
      <c r="AX180" s="313" t="s">
        <v>336</v>
      </c>
      <c r="AY180" s="309" t="s">
        <v>512</v>
      </c>
      <c r="AZ180" s="309" t="s">
        <v>512</v>
      </c>
      <c r="BA180" s="309" t="s">
        <v>512</v>
      </c>
    </row>
    <row r="181" spans="1:53" ht="371.25" customHeight="1" x14ac:dyDescent="0.25">
      <c r="A181" s="294" t="s">
        <v>705</v>
      </c>
      <c r="B181" s="336" t="s">
        <v>1307</v>
      </c>
      <c r="C181" s="297" t="s">
        <v>1308</v>
      </c>
      <c r="D181" s="297" t="s">
        <v>753</v>
      </c>
      <c r="E181" s="297" t="s">
        <v>1309</v>
      </c>
      <c r="F181" s="297" t="s">
        <v>1354</v>
      </c>
      <c r="G181" s="337" t="s">
        <v>1355</v>
      </c>
      <c r="H181" s="298" t="s">
        <v>1356</v>
      </c>
      <c r="I181" s="298" t="s">
        <v>1357</v>
      </c>
      <c r="J181" s="298" t="s">
        <v>1358</v>
      </c>
      <c r="K181" s="298" t="s">
        <v>336</v>
      </c>
      <c r="L181" s="298" t="s">
        <v>1359</v>
      </c>
      <c r="M181" s="351" t="s">
        <v>1449</v>
      </c>
      <c r="N181" s="351" t="s">
        <v>1450</v>
      </c>
      <c r="O181" s="351" t="s">
        <v>1451</v>
      </c>
      <c r="P181" s="351" t="s">
        <v>1462</v>
      </c>
      <c r="Q181" s="429" t="s">
        <v>1463</v>
      </c>
      <c r="R181" s="341" t="s">
        <v>1360</v>
      </c>
      <c r="S181" s="341" t="s">
        <v>1360</v>
      </c>
      <c r="T181" s="341" t="s">
        <v>1360</v>
      </c>
      <c r="U181" s="341" t="s">
        <v>1360</v>
      </c>
      <c r="V181" s="310" t="s">
        <v>427</v>
      </c>
      <c r="W181" s="310" t="s">
        <v>512</v>
      </c>
      <c r="X181" s="310" t="s">
        <v>512</v>
      </c>
      <c r="Y181" s="301" t="s">
        <v>769</v>
      </c>
      <c r="Z181" s="301" t="s">
        <v>770</v>
      </c>
      <c r="AA181" s="301" t="s">
        <v>1294</v>
      </c>
      <c r="AB181" s="301" t="s">
        <v>788</v>
      </c>
      <c r="AC181" s="301" t="s">
        <v>789</v>
      </c>
      <c r="AD181" s="316" t="s">
        <v>336</v>
      </c>
      <c r="AE181" s="316" t="s">
        <v>336</v>
      </c>
      <c r="AF181" s="316" t="s">
        <v>336</v>
      </c>
      <c r="AG181" s="311" t="s">
        <v>336</v>
      </c>
      <c r="AH181" s="311" t="s">
        <v>336</v>
      </c>
      <c r="AI181" s="311" t="s">
        <v>336</v>
      </c>
      <c r="AJ181" s="304" t="s">
        <v>336</v>
      </c>
      <c r="AK181" s="304" t="s">
        <v>336</v>
      </c>
      <c r="AL181" s="304" t="s">
        <v>336</v>
      </c>
      <c r="AM181" s="305" t="s">
        <v>336</v>
      </c>
      <c r="AN181" s="305" t="s">
        <v>336</v>
      </c>
      <c r="AO181" s="305" t="s">
        <v>336</v>
      </c>
      <c r="AP181" s="312"/>
      <c r="AQ181" s="312"/>
      <c r="AR181" s="312"/>
      <c r="AS181" s="315"/>
      <c r="AT181" s="317"/>
      <c r="AU181" s="323"/>
      <c r="AV181" s="313" t="s">
        <v>336</v>
      </c>
      <c r="AW181" s="313" t="s">
        <v>336</v>
      </c>
      <c r="AX181" s="313" t="s">
        <v>336</v>
      </c>
      <c r="AY181" s="309" t="s">
        <v>512</v>
      </c>
      <c r="AZ181" s="309" t="s">
        <v>512</v>
      </c>
      <c r="BA181" s="309" t="s">
        <v>512</v>
      </c>
    </row>
    <row r="182" spans="1:53" ht="409.6" customHeight="1" x14ac:dyDescent="0.25">
      <c r="A182" s="294" t="s">
        <v>705</v>
      </c>
      <c r="B182" s="336" t="s">
        <v>1307</v>
      </c>
      <c r="C182" s="297" t="s">
        <v>1308</v>
      </c>
      <c r="D182" s="297" t="s">
        <v>753</v>
      </c>
      <c r="E182" s="297" t="s">
        <v>1309</v>
      </c>
      <c r="F182" s="297" t="s">
        <v>1319</v>
      </c>
      <c r="G182" s="337" t="s">
        <v>1320</v>
      </c>
      <c r="H182" s="298" t="s">
        <v>1042</v>
      </c>
      <c r="I182" s="298" t="s">
        <v>1321</v>
      </c>
      <c r="J182" s="298" t="s">
        <v>1322</v>
      </c>
      <c r="K182" s="298" t="s">
        <v>336</v>
      </c>
      <c r="L182" s="298" t="s">
        <v>1323</v>
      </c>
      <c r="M182" s="351" t="s">
        <v>1449</v>
      </c>
      <c r="N182" s="351" t="s">
        <v>1450</v>
      </c>
      <c r="O182" s="351" t="s">
        <v>1451</v>
      </c>
      <c r="P182" s="351" t="s">
        <v>1464</v>
      </c>
      <c r="Q182" s="429" t="s">
        <v>1465</v>
      </c>
      <c r="R182" s="299" t="s">
        <v>784</v>
      </c>
      <c r="S182" s="299" t="s">
        <v>800</v>
      </c>
      <c r="T182" s="299" t="s">
        <v>1300</v>
      </c>
      <c r="U182" s="299" t="s">
        <v>1301</v>
      </c>
      <c r="V182" s="310" t="s">
        <v>427</v>
      </c>
      <c r="W182" s="310" t="s">
        <v>512</v>
      </c>
      <c r="X182" s="310" t="s">
        <v>512</v>
      </c>
      <c r="Y182" s="301" t="s">
        <v>839</v>
      </c>
      <c r="Z182" s="301" t="s">
        <v>1246</v>
      </c>
      <c r="AA182" s="301" t="s">
        <v>1139</v>
      </c>
      <c r="AB182" s="301" t="s">
        <v>788</v>
      </c>
      <c r="AC182" s="301" t="s">
        <v>789</v>
      </c>
      <c r="AD182" s="316" t="s">
        <v>336</v>
      </c>
      <c r="AE182" s="316" t="s">
        <v>336</v>
      </c>
      <c r="AF182" s="316" t="s">
        <v>336</v>
      </c>
      <c r="AG182" s="311" t="s">
        <v>336</v>
      </c>
      <c r="AH182" s="311" t="s">
        <v>336</v>
      </c>
      <c r="AI182" s="311" t="s">
        <v>336</v>
      </c>
      <c r="AJ182" s="304" t="s">
        <v>336</v>
      </c>
      <c r="AK182" s="304" t="s">
        <v>336</v>
      </c>
      <c r="AL182" s="304" t="s">
        <v>336</v>
      </c>
      <c r="AM182" s="305" t="s">
        <v>336</v>
      </c>
      <c r="AN182" s="305" t="s">
        <v>336</v>
      </c>
      <c r="AO182" s="305" t="s">
        <v>336</v>
      </c>
      <c r="AP182" s="312"/>
      <c r="AQ182" s="312"/>
      <c r="AR182" s="312"/>
      <c r="AS182" s="307"/>
      <c r="AT182" s="307"/>
      <c r="AU182" s="307"/>
      <c r="AV182" s="313" t="s">
        <v>336</v>
      </c>
      <c r="AW182" s="313" t="s">
        <v>336</v>
      </c>
      <c r="AX182" s="313" t="s">
        <v>336</v>
      </c>
      <c r="AY182" s="309" t="s">
        <v>512</v>
      </c>
      <c r="AZ182" s="309" t="s">
        <v>512</v>
      </c>
      <c r="BA182" s="309" t="s">
        <v>512</v>
      </c>
    </row>
    <row r="183" spans="1:53" ht="409.6" customHeight="1" x14ac:dyDescent="0.25">
      <c r="A183" s="294" t="s">
        <v>705</v>
      </c>
      <c r="B183" s="336" t="s">
        <v>1307</v>
      </c>
      <c r="C183" s="297" t="s">
        <v>1308</v>
      </c>
      <c r="D183" s="297" t="s">
        <v>753</v>
      </c>
      <c r="E183" s="297" t="s">
        <v>1309</v>
      </c>
      <c r="F183" s="297" t="s">
        <v>1319</v>
      </c>
      <c r="G183" s="337" t="s">
        <v>1320</v>
      </c>
      <c r="H183" s="298" t="s">
        <v>1042</v>
      </c>
      <c r="I183" s="298" t="s">
        <v>1321</v>
      </c>
      <c r="J183" s="298" t="s">
        <v>1322</v>
      </c>
      <c r="K183" s="298" t="s">
        <v>336</v>
      </c>
      <c r="L183" s="298" t="s">
        <v>1323</v>
      </c>
      <c r="M183" s="351" t="s">
        <v>1449</v>
      </c>
      <c r="N183" s="351" t="s">
        <v>1450</v>
      </c>
      <c r="O183" s="351" t="s">
        <v>1451</v>
      </c>
      <c r="P183" s="351" t="s">
        <v>1466</v>
      </c>
      <c r="Q183" s="429" t="s">
        <v>1467</v>
      </c>
      <c r="R183" s="299" t="s">
        <v>784</v>
      </c>
      <c r="S183" s="299" t="s">
        <v>800</v>
      </c>
      <c r="T183" s="299" t="s">
        <v>1300</v>
      </c>
      <c r="U183" s="299" t="s">
        <v>1301</v>
      </c>
      <c r="V183" s="310" t="s">
        <v>427</v>
      </c>
      <c r="W183" s="310" t="s">
        <v>512</v>
      </c>
      <c r="X183" s="310" t="s">
        <v>512</v>
      </c>
      <c r="Y183" s="301" t="s">
        <v>769</v>
      </c>
      <c r="Z183" s="301" t="s">
        <v>770</v>
      </c>
      <c r="AA183" s="301" t="s">
        <v>1294</v>
      </c>
      <c r="AB183" s="301" t="s">
        <v>788</v>
      </c>
      <c r="AC183" s="301" t="s">
        <v>789</v>
      </c>
      <c r="AD183" s="316" t="s">
        <v>336</v>
      </c>
      <c r="AE183" s="316" t="s">
        <v>336</v>
      </c>
      <c r="AF183" s="316" t="s">
        <v>336</v>
      </c>
      <c r="AG183" s="311" t="s">
        <v>336</v>
      </c>
      <c r="AH183" s="311" t="s">
        <v>336</v>
      </c>
      <c r="AI183" s="311" t="s">
        <v>336</v>
      </c>
      <c r="AJ183" s="304" t="s">
        <v>336</v>
      </c>
      <c r="AK183" s="304" t="s">
        <v>336</v>
      </c>
      <c r="AL183" s="304" t="s">
        <v>336</v>
      </c>
      <c r="AM183" s="305" t="s">
        <v>336</v>
      </c>
      <c r="AN183" s="305" t="s">
        <v>336</v>
      </c>
      <c r="AO183" s="305" t="s">
        <v>336</v>
      </c>
      <c r="AP183" s="312"/>
      <c r="AQ183" s="312"/>
      <c r="AR183" s="312"/>
      <c r="AS183" s="307"/>
      <c r="AT183" s="307"/>
      <c r="AU183" s="307"/>
      <c r="AV183" s="313" t="s">
        <v>336</v>
      </c>
      <c r="AW183" s="313" t="s">
        <v>336</v>
      </c>
      <c r="AX183" s="313" t="s">
        <v>336</v>
      </c>
      <c r="AY183" s="309" t="s">
        <v>512</v>
      </c>
      <c r="AZ183" s="309" t="s">
        <v>512</v>
      </c>
      <c r="BA183" s="309" t="s">
        <v>512</v>
      </c>
    </row>
    <row r="184" spans="1:53" ht="221.25" customHeight="1" x14ac:dyDescent="0.25">
      <c r="A184" s="294" t="s">
        <v>705</v>
      </c>
      <c r="B184" s="336" t="s">
        <v>1307</v>
      </c>
      <c r="C184" s="297" t="s">
        <v>1308</v>
      </c>
      <c r="D184" s="297" t="s">
        <v>753</v>
      </c>
      <c r="E184" s="297" t="s">
        <v>1309</v>
      </c>
      <c r="F184" s="297" t="s">
        <v>1319</v>
      </c>
      <c r="G184" s="337" t="s">
        <v>1320</v>
      </c>
      <c r="H184" s="298" t="s">
        <v>1042</v>
      </c>
      <c r="I184" s="298" t="s">
        <v>1321</v>
      </c>
      <c r="J184" s="298" t="s">
        <v>1322</v>
      </c>
      <c r="K184" s="298" t="s">
        <v>336</v>
      </c>
      <c r="L184" s="298" t="s">
        <v>1323</v>
      </c>
      <c r="M184" s="351" t="s">
        <v>1449</v>
      </c>
      <c r="N184" s="351" t="s">
        <v>1450</v>
      </c>
      <c r="O184" s="351" t="s">
        <v>1451</v>
      </c>
      <c r="P184" s="351" t="s">
        <v>1468</v>
      </c>
      <c r="Q184" s="429" t="s">
        <v>1469</v>
      </c>
      <c r="R184" s="299" t="s">
        <v>784</v>
      </c>
      <c r="S184" s="299" t="s">
        <v>800</v>
      </c>
      <c r="T184" s="299" t="s">
        <v>1300</v>
      </c>
      <c r="U184" s="299" t="s">
        <v>1301</v>
      </c>
      <c r="V184" s="310" t="s">
        <v>427</v>
      </c>
      <c r="W184" s="310" t="s">
        <v>512</v>
      </c>
      <c r="X184" s="310" t="s">
        <v>512</v>
      </c>
      <c r="Y184" s="301" t="s">
        <v>769</v>
      </c>
      <c r="Z184" s="301" t="s">
        <v>1324</v>
      </c>
      <c r="AA184" s="301" t="s">
        <v>1325</v>
      </c>
      <c r="AB184" s="301" t="s">
        <v>788</v>
      </c>
      <c r="AC184" s="301" t="s">
        <v>789</v>
      </c>
      <c r="AD184" s="316" t="s">
        <v>336</v>
      </c>
      <c r="AE184" s="316" t="s">
        <v>336</v>
      </c>
      <c r="AF184" s="316" t="s">
        <v>336</v>
      </c>
      <c r="AG184" s="311" t="s">
        <v>336</v>
      </c>
      <c r="AH184" s="311" t="s">
        <v>336</v>
      </c>
      <c r="AI184" s="311" t="s">
        <v>336</v>
      </c>
      <c r="AJ184" s="304" t="s">
        <v>336</v>
      </c>
      <c r="AK184" s="304" t="s">
        <v>336</v>
      </c>
      <c r="AL184" s="304" t="s">
        <v>336</v>
      </c>
      <c r="AM184" s="305" t="s">
        <v>336</v>
      </c>
      <c r="AN184" s="305" t="s">
        <v>336</v>
      </c>
      <c r="AO184" s="305" t="s">
        <v>336</v>
      </c>
      <c r="AP184" s="312"/>
      <c r="AQ184" s="312"/>
      <c r="AR184" s="312"/>
      <c r="AS184" s="307"/>
      <c r="AT184" s="307"/>
      <c r="AU184" s="307"/>
      <c r="AV184" s="313" t="s">
        <v>336</v>
      </c>
      <c r="AW184" s="313" t="s">
        <v>336</v>
      </c>
      <c r="AX184" s="313" t="s">
        <v>336</v>
      </c>
      <c r="AY184" s="309" t="s">
        <v>512</v>
      </c>
      <c r="AZ184" s="309" t="s">
        <v>512</v>
      </c>
      <c r="BA184" s="309" t="s">
        <v>512</v>
      </c>
    </row>
    <row r="185" spans="1:53" ht="207" customHeight="1" x14ac:dyDescent="0.25">
      <c r="A185" s="294" t="s">
        <v>705</v>
      </c>
      <c r="B185" s="295" t="s">
        <v>935</v>
      </c>
      <c r="C185" s="296" t="s">
        <v>1361</v>
      </c>
      <c r="D185" s="297" t="s">
        <v>1362</v>
      </c>
      <c r="E185" s="297" t="s">
        <v>1363</v>
      </c>
      <c r="F185" s="297" t="s">
        <v>1364</v>
      </c>
      <c r="G185" s="324" t="s">
        <v>1365</v>
      </c>
      <c r="H185" s="298" t="s">
        <v>757</v>
      </c>
      <c r="I185" s="298" t="s">
        <v>1351</v>
      </c>
      <c r="J185" s="298" t="s">
        <v>1352</v>
      </c>
      <c r="K185" s="298" t="s">
        <v>336</v>
      </c>
      <c r="L185" s="298" t="s">
        <v>1353</v>
      </c>
      <c r="M185" s="351" t="s">
        <v>1449</v>
      </c>
      <c r="N185" s="351" t="s">
        <v>1450</v>
      </c>
      <c r="O185" s="351" t="s">
        <v>1451</v>
      </c>
      <c r="P185" s="351" t="s">
        <v>1470</v>
      </c>
      <c r="Q185" s="429" t="s">
        <v>1471</v>
      </c>
      <c r="R185" s="299" t="s">
        <v>784</v>
      </c>
      <c r="S185" s="299" t="s">
        <v>785</v>
      </c>
      <c r="T185" s="299" t="s">
        <v>786</v>
      </c>
      <c r="U185" s="299" t="s">
        <v>1315</v>
      </c>
      <c r="V185" s="310" t="s">
        <v>427</v>
      </c>
      <c r="W185" s="310" t="s">
        <v>512</v>
      </c>
      <c r="X185" s="310" t="s">
        <v>512</v>
      </c>
      <c r="Y185" s="314" t="s">
        <v>336</v>
      </c>
      <c r="Z185" s="314" t="s">
        <v>336</v>
      </c>
      <c r="AA185" s="314" t="s">
        <v>336</v>
      </c>
      <c r="AB185" s="314" t="s">
        <v>1366</v>
      </c>
      <c r="AC185" s="304" t="s">
        <v>1367</v>
      </c>
      <c r="AD185" s="316" t="s">
        <v>336</v>
      </c>
      <c r="AE185" s="316" t="s">
        <v>336</v>
      </c>
      <c r="AF185" s="316" t="s">
        <v>336</v>
      </c>
      <c r="AG185" s="311" t="s">
        <v>336</v>
      </c>
      <c r="AH185" s="311" t="s">
        <v>336</v>
      </c>
      <c r="AI185" s="311" t="s">
        <v>336</v>
      </c>
      <c r="AJ185" s="304" t="s">
        <v>336</v>
      </c>
      <c r="AK185" s="304" t="s">
        <v>336</v>
      </c>
      <c r="AL185" s="304" t="s">
        <v>336</v>
      </c>
      <c r="AM185" s="305" t="s">
        <v>336</v>
      </c>
      <c r="AN185" s="305" t="s">
        <v>336</v>
      </c>
      <c r="AO185" s="305" t="s">
        <v>336</v>
      </c>
      <c r="AP185" s="312"/>
      <c r="AQ185" s="312"/>
      <c r="AR185" s="312"/>
      <c r="AS185" s="307"/>
      <c r="AT185" s="307"/>
      <c r="AU185" s="307"/>
      <c r="AV185" s="313" t="s">
        <v>336</v>
      </c>
      <c r="AW185" s="313" t="s">
        <v>336</v>
      </c>
      <c r="AX185" s="313" t="s">
        <v>336</v>
      </c>
      <c r="AY185" s="309" t="s">
        <v>512</v>
      </c>
      <c r="AZ185" s="309" t="s">
        <v>512</v>
      </c>
      <c r="BA185" s="309" t="s">
        <v>512</v>
      </c>
    </row>
    <row r="186" spans="1:53" ht="209.25" customHeight="1" x14ac:dyDescent="0.25">
      <c r="A186" s="294" t="s">
        <v>706</v>
      </c>
      <c r="B186" s="295" t="s">
        <v>751</v>
      </c>
      <c r="C186" s="296" t="s">
        <v>1341</v>
      </c>
      <c r="D186" s="297" t="s">
        <v>753</v>
      </c>
      <c r="E186" s="297" t="s">
        <v>754</v>
      </c>
      <c r="F186" s="297" t="s">
        <v>755</v>
      </c>
      <c r="G186" s="297" t="s">
        <v>756</v>
      </c>
      <c r="H186" s="298" t="s">
        <v>757</v>
      </c>
      <c r="I186" s="298" t="s">
        <v>758</v>
      </c>
      <c r="J186" s="298" t="s">
        <v>1342</v>
      </c>
      <c r="K186" s="298" t="s">
        <v>760</v>
      </c>
      <c r="L186" s="298" t="s">
        <v>761</v>
      </c>
      <c r="M186" s="351" t="s">
        <v>1449</v>
      </c>
      <c r="N186" s="351" t="s">
        <v>1450</v>
      </c>
      <c r="O186" s="351" t="s">
        <v>1451</v>
      </c>
      <c r="P186" s="351" t="s">
        <v>1472</v>
      </c>
      <c r="Q186" s="429" t="s">
        <v>1473</v>
      </c>
      <c r="R186" s="299" t="s">
        <v>762</v>
      </c>
      <c r="S186" s="299" t="s">
        <v>763</v>
      </c>
      <c r="T186" s="299" t="s">
        <v>764</v>
      </c>
      <c r="U186" s="299" t="s">
        <v>1315</v>
      </c>
      <c r="V186" s="310" t="s">
        <v>427</v>
      </c>
      <c r="W186" s="310" t="s">
        <v>512</v>
      </c>
      <c r="X186" s="310" t="s">
        <v>512</v>
      </c>
      <c r="Y186" s="301" t="s">
        <v>769</v>
      </c>
      <c r="Z186" s="301" t="s">
        <v>770</v>
      </c>
      <c r="AA186" s="301" t="s">
        <v>771</v>
      </c>
      <c r="AB186" s="301" t="s">
        <v>336</v>
      </c>
      <c r="AC186" s="301" t="s">
        <v>336</v>
      </c>
      <c r="AD186" s="316" t="s">
        <v>336</v>
      </c>
      <c r="AE186" s="316" t="s">
        <v>336</v>
      </c>
      <c r="AF186" s="316" t="s">
        <v>336</v>
      </c>
      <c r="AG186" s="303" t="s">
        <v>775</v>
      </c>
      <c r="AH186" s="303" t="s">
        <v>776</v>
      </c>
      <c r="AI186" s="303" t="s">
        <v>777</v>
      </c>
      <c r="AJ186" s="304" t="s">
        <v>336</v>
      </c>
      <c r="AK186" s="304" t="s">
        <v>336</v>
      </c>
      <c r="AL186" s="304" t="s">
        <v>336</v>
      </c>
      <c r="AM186" s="305" t="s">
        <v>336</v>
      </c>
      <c r="AN186" s="305" t="s">
        <v>336</v>
      </c>
      <c r="AO186" s="305" t="s">
        <v>336</v>
      </c>
      <c r="AP186" s="306"/>
      <c r="AQ186" s="306"/>
      <c r="AR186" s="306"/>
      <c r="AS186" s="315"/>
      <c r="AT186" s="317"/>
      <c r="AU186" s="317"/>
      <c r="AV186" s="313" t="s">
        <v>336</v>
      </c>
      <c r="AW186" s="313" t="s">
        <v>336</v>
      </c>
      <c r="AX186" s="313" t="s">
        <v>336</v>
      </c>
      <c r="AY186" s="309" t="s">
        <v>512</v>
      </c>
      <c r="AZ186" s="309" t="s">
        <v>512</v>
      </c>
      <c r="BA186" s="309" t="s">
        <v>512</v>
      </c>
    </row>
    <row r="187" spans="1:53" ht="366.75" customHeight="1" x14ac:dyDescent="0.25">
      <c r="A187" s="294" t="s">
        <v>706</v>
      </c>
      <c r="B187" s="295" t="s">
        <v>935</v>
      </c>
      <c r="C187" s="296" t="s">
        <v>936</v>
      </c>
      <c r="D187" s="297" t="s">
        <v>753</v>
      </c>
      <c r="E187" s="297" t="s">
        <v>754</v>
      </c>
      <c r="F187" s="297" t="s">
        <v>1368</v>
      </c>
      <c r="G187" s="322" t="s">
        <v>1369</v>
      </c>
      <c r="H187" s="298" t="s">
        <v>1370</v>
      </c>
      <c r="I187" s="298" t="s">
        <v>1371</v>
      </c>
      <c r="J187" s="298" t="s">
        <v>1372</v>
      </c>
      <c r="K187" s="298" t="s">
        <v>336</v>
      </c>
      <c r="L187" s="298" t="s">
        <v>1373</v>
      </c>
      <c r="M187" s="351" t="s">
        <v>1449</v>
      </c>
      <c r="N187" s="351" t="s">
        <v>1450</v>
      </c>
      <c r="O187" s="351" t="s">
        <v>1451</v>
      </c>
      <c r="P187" s="351" t="s">
        <v>1474</v>
      </c>
      <c r="Q187" s="429" t="s">
        <v>1475</v>
      </c>
      <c r="R187" s="299" t="s">
        <v>870</v>
      </c>
      <c r="S187" s="299" t="s">
        <v>1374</v>
      </c>
      <c r="T187" s="299" t="s">
        <v>1375</v>
      </c>
      <c r="U187" s="299" t="s">
        <v>1376</v>
      </c>
      <c r="V187" s="310" t="s">
        <v>427</v>
      </c>
      <c r="W187" s="310" t="s">
        <v>512</v>
      </c>
      <c r="X187" s="310" t="s">
        <v>512</v>
      </c>
      <c r="Y187" s="314" t="s">
        <v>336</v>
      </c>
      <c r="Z187" s="314" t="s">
        <v>336</v>
      </c>
      <c r="AA187" s="314" t="s">
        <v>336</v>
      </c>
      <c r="AB187" s="301" t="s">
        <v>336</v>
      </c>
      <c r="AC187" s="301" t="s">
        <v>336</v>
      </c>
      <c r="AD187" s="316" t="s">
        <v>336</v>
      </c>
      <c r="AE187" s="316" t="s">
        <v>336</v>
      </c>
      <c r="AF187" s="316" t="s">
        <v>336</v>
      </c>
      <c r="AG187" s="311" t="s">
        <v>336</v>
      </c>
      <c r="AH187" s="311" t="s">
        <v>336</v>
      </c>
      <c r="AI187" s="311" t="s">
        <v>336</v>
      </c>
      <c r="AJ187" s="304" t="s">
        <v>336</v>
      </c>
      <c r="AK187" s="304" t="s">
        <v>336</v>
      </c>
      <c r="AL187" s="304" t="s">
        <v>336</v>
      </c>
      <c r="AM187" s="305" t="s">
        <v>336</v>
      </c>
      <c r="AN187" s="305" t="s">
        <v>336</v>
      </c>
      <c r="AO187" s="305" t="s">
        <v>336</v>
      </c>
      <c r="AP187" s="312"/>
      <c r="AQ187" s="312"/>
      <c r="AR187" s="312"/>
      <c r="AS187" s="307"/>
      <c r="AT187" s="307"/>
      <c r="AU187" s="307"/>
      <c r="AV187" s="313" t="s">
        <v>336</v>
      </c>
      <c r="AW187" s="313" t="s">
        <v>336</v>
      </c>
      <c r="AX187" s="313" t="s">
        <v>336</v>
      </c>
      <c r="AY187" s="309" t="s">
        <v>512</v>
      </c>
      <c r="AZ187" s="309" t="s">
        <v>512</v>
      </c>
      <c r="BA187" s="309" t="s">
        <v>512</v>
      </c>
    </row>
    <row r="188" spans="1:53" ht="387" customHeight="1" x14ac:dyDescent="0.25">
      <c r="A188" s="294" t="s">
        <v>706</v>
      </c>
      <c r="B188" s="295" t="s">
        <v>935</v>
      </c>
      <c r="C188" s="296" t="s">
        <v>936</v>
      </c>
      <c r="D188" s="297" t="s">
        <v>753</v>
      </c>
      <c r="E188" s="297" t="s">
        <v>754</v>
      </c>
      <c r="F188" s="297" t="s">
        <v>1368</v>
      </c>
      <c r="G188" s="322" t="s">
        <v>1369</v>
      </c>
      <c r="H188" s="298" t="s">
        <v>958</v>
      </c>
      <c r="I188" s="298" t="s">
        <v>1250</v>
      </c>
      <c r="J188" s="298" t="s">
        <v>1251</v>
      </c>
      <c r="K188" s="298" t="s">
        <v>996</v>
      </c>
      <c r="L188" s="298" t="s">
        <v>1252</v>
      </c>
      <c r="M188" s="351" t="s">
        <v>1449</v>
      </c>
      <c r="N188" s="351" t="s">
        <v>1450</v>
      </c>
      <c r="O188" s="351" t="s">
        <v>1451</v>
      </c>
      <c r="P188" s="351" t="s">
        <v>1476</v>
      </c>
      <c r="Q188" s="429" t="s">
        <v>1477</v>
      </c>
      <c r="R188" s="299" t="s">
        <v>870</v>
      </c>
      <c r="S188" s="299" t="s">
        <v>1374</v>
      </c>
      <c r="T188" s="299" t="s">
        <v>1375</v>
      </c>
      <c r="U188" s="299" t="s">
        <v>1376</v>
      </c>
      <c r="V188" s="310" t="s">
        <v>427</v>
      </c>
      <c r="W188" s="310" t="s">
        <v>512</v>
      </c>
      <c r="X188" s="310" t="s">
        <v>512</v>
      </c>
      <c r="Y188" s="321" t="s">
        <v>1377</v>
      </c>
      <c r="Z188" s="321" t="s">
        <v>1377</v>
      </c>
      <c r="AA188" s="321" t="s">
        <v>1378</v>
      </c>
      <c r="AB188" s="301" t="s">
        <v>336</v>
      </c>
      <c r="AC188" s="301" t="s">
        <v>336</v>
      </c>
      <c r="AD188" s="316" t="s">
        <v>336</v>
      </c>
      <c r="AE188" s="316" t="s">
        <v>336</v>
      </c>
      <c r="AF188" s="316" t="s">
        <v>336</v>
      </c>
      <c r="AG188" s="311" t="s">
        <v>336</v>
      </c>
      <c r="AH188" s="311" t="s">
        <v>336</v>
      </c>
      <c r="AI188" s="311" t="s">
        <v>336</v>
      </c>
      <c r="AJ188" s="304" t="s">
        <v>336</v>
      </c>
      <c r="AK188" s="304" t="s">
        <v>336</v>
      </c>
      <c r="AL188" s="304" t="s">
        <v>336</v>
      </c>
      <c r="AM188" s="305" t="s">
        <v>336</v>
      </c>
      <c r="AN188" s="305" t="s">
        <v>336</v>
      </c>
      <c r="AO188" s="305" t="s">
        <v>336</v>
      </c>
      <c r="AP188" s="312"/>
      <c r="AQ188" s="312"/>
      <c r="AR188" s="312"/>
      <c r="AS188" s="307"/>
      <c r="AT188" s="307"/>
      <c r="AU188" s="307"/>
      <c r="AV188" s="313" t="s">
        <v>336</v>
      </c>
      <c r="AW188" s="313" t="s">
        <v>336</v>
      </c>
      <c r="AX188" s="313" t="s">
        <v>336</v>
      </c>
      <c r="AY188" s="309" t="s">
        <v>512</v>
      </c>
      <c r="AZ188" s="309" t="s">
        <v>512</v>
      </c>
      <c r="BA188" s="309" t="s">
        <v>512</v>
      </c>
    </row>
    <row r="189" spans="1:53" ht="401.25" customHeight="1" x14ac:dyDescent="0.25">
      <c r="A189" s="294" t="s">
        <v>706</v>
      </c>
      <c r="B189" s="295" t="s">
        <v>935</v>
      </c>
      <c r="C189" s="296" t="s">
        <v>936</v>
      </c>
      <c r="D189" s="297" t="s">
        <v>753</v>
      </c>
      <c r="E189" s="297" t="s">
        <v>754</v>
      </c>
      <c r="F189" s="297" t="s">
        <v>1368</v>
      </c>
      <c r="G189" s="322" t="s">
        <v>1369</v>
      </c>
      <c r="H189" s="298" t="s">
        <v>958</v>
      </c>
      <c r="I189" s="298" t="s">
        <v>1250</v>
      </c>
      <c r="J189" s="298" t="s">
        <v>1251</v>
      </c>
      <c r="K189" s="298" t="s">
        <v>996</v>
      </c>
      <c r="L189" s="298" t="s">
        <v>1252</v>
      </c>
      <c r="M189" s="351" t="s">
        <v>1449</v>
      </c>
      <c r="N189" s="351" t="s">
        <v>1450</v>
      </c>
      <c r="O189" s="351" t="s">
        <v>1451</v>
      </c>
      <c r="P189" s="351" t="s">
        <v>1478</v>
      </c>
      <c r="Q189" s="429" t="s">
        <v>1479</v>
      </c>
      <c r="R189" s="299" t="s">
        <v>870</v>
      </c>
      <c r="S189" s="299" t="s">
        <v>1374</v>
      </c>
      <c r="T189" s="299" t="s">
        <v>1375</v>
      </c>
      <c r="U189" s="299" t="s">
        <v>1376</v>
      </c>
      <c r="V189" s="310" t="s">
        <v>427</v>
      </c>
      <c r="W189" s="310" t="s">
        <v>512</v>
      </c>
      <c r="X189" s="310" t="s">
        <v>512</v>
      </c>
      <c r="Y189" s="321" t="s">
        <v>1379</v>
      </c>
      <c r="Z189" s="321" t="s">
        <v>1379</v>
      </c>
      <c r="AA189" s="321" t="s">
        <v>1380</v>
      </c>
      <c r="AB189" s="301" t="s">
        <v>336</v>
      </c>
      <c r="AC189" s="301" t="s">
        <v>336</v>
      </c>
      <c r="AD189" s="316" t="s">
        <v>336</v>
      </c>
      <c r="AE189" s="316" t="s">
        <v>336</v>
      </c>
      <c r="AF189" s="316" t="s">
        <v>336</v>
      </c>
      <c r="AG189" s="311" t="s">
        <v>336</v>
      </c>
      <c r="AH189" s="311" t="s">
        <v>336</v>
      </c>
      <c r="AI189" s="311" t="s">
        <v>336</v>
      </c>
      <c r="AJ189" s="304" t="s">
        <v>336</v>
      </c>
      <c r="AK189" s="304" t="s">
        <v>336</v>
      </c>
      <c r="AL189" s="304" t="s">
        <v>336</v>
      </c>
      <c r="AM189" s="305" t="s">
        <v>336</v>
      </c>
      <c r="AN189" s="305" t="s">
        <v>336</v>
      </c>
      <c r="AO189" s="305" t="s">
        <v>336</v>
      </c>
      <c r="AP189" s="312"/>
      <c r="AQ189" s="312"/>
      <c r="AR189" s="312"/>
      <c r="AS189" s="307"/>
      <c r="AT189" s="307"/>
      <c r="AU189" s="307"/>
      <c r="AV189" s="313" t="s">
        <v>336</v>
      </c>
      <c r="AW189" s="313" t="s">
        <v>336</v>
      </c>
      <c r="AX189" s="313" t="s">
        <v>336</v>
      </c>
      <c r="AY189" s="309" t="s">
        <v>512</v>
      </c>
      <c r="AZ189" s="309" t="s">
        <v>512</v>
      </c>
      <c r="BA189" s="309" t="s">
        <v>512</v>
      </c>
    </row>
    <row r="190" spans="1:53" ht="181.5" customHeight="1" x14ac:dyDescent="0.25">
      <c r="A190" s="294" t="s">
        <v>706</v>
      </c>
      <c r="B190" s="295" t="s">
        <v>935</v>
      </c>
      <c r="C190" s="296" t="s">
        <v>936</v>
      </c>
      <c r="D190" s="297" t="s">
        <v>753</v>
      </c>
      <c r="E190" s="297" t="s">
        <v>754</v>
      </c>
      <c r="F190" s="297" t="s">
        <v>1368</v>
      </c>
      <c r="G190" s="322" t="s">
        <v>1369</v>
      </c>
      <c r="H190" s="298" t="s">
        <v>958</v>
      </c>
      <c r="I190" s="298" t="s">
        <v>1250</v>
      </c>
      <c r="J190" s="298" t="s">
        <v>1251</v>
      </c>
      <c r="K190" s="298" t="s">
        <v>996</v>
      </c>
      <c r="L190" s="298" t="s">
        <v>1252</v>
      </c>
      <c r="M190" s="351" t="s">
        <v>1449</v>
      </c>
      <c r="N190" s="351" t="s">
        <v>1450</v>
      </c>
      <c r="O190" s="351" t="s">
        <v>1480</v>
      </c>
      <c r="P190" s="351" t="s">
        <v>1481</v>
      </c>
      <c r="Q190" s="429" t="s">
        <v>1482</v>
      </c>
      <c r="R190" s="299" t="s">
        <v>870</v>
      </c>
      <c r="S190" s="299" t="s">
        <v>1374</v>
      </c>
      <c r="T190" s="299" t="s">
        <v>1375</v>
      </c>
      <c r="U190" s="299" t="s">
        <v>1376</v>
      </c>
      <c r="V190" s="310" t="s">
        <v>427</v>
      </c>
      <c r="W190" s="310" t="s">
        <v>512</v>
      </c>
      <c r="X190" s="310" t="s">
        <v>512</v>
      </c>
      <c r="Y190" s="321" t="s">
        <v>1381</v>
      </c>
      <c r="Z190" s="321" t="s">
        <v>1381</v>
      </c>
      <c r="AA190" s="321" t="s">
        <v>1382</v>
      </c>
      <c r="AB190" s="301" t="s">
        <v>336</v>
      </c>
      <c r="AC190" s="301" t="s">
        <v>336</v>
      </c>
      <c r="AD190" s="316" t="s">
        <v>336</v>
      </c>
      <c r="AE190" s="316" t="s">
        <v>336</v>
      </c>
      <c r="AF190" s="316" t="s">
        <v>336</v>
      </c>
      <c r="AG190" s="311" t="s">
        <v>336</v>
      </c>
      <c r="AH190" s="311" t="s">
        <v>336</v>
      </c>
      <c r="AI190" s="311" t="s">
        <v>336</v>
      </c>
      <c r="AJ190" s="304" t="s">
        <v>336</v>
      </c>
      <c r="AK190" s="304" t="s">
        <v>336</v>
      </c>
      <c r="AL190" s="304" t="s">
        <v>336</v>
      </c>
      <c r="AM190" s="305" t="s">
        <v>336</v>
      </c>
      <c r="AN190" s="305" t="s">
        <v>336</v>
      </c>
      <c r="AO190" s="305" t="s">
        <v>336</v>
      </c>
      <c r="AP190" s="312"/>
      <c r="AQ190" s="312"/>
      <c r="AR190" s="312"/>
      <c r="AS190" s="307"/>
      <c r="AT190" s="307"/>
      <c r="AU190" s="307"/>
      <c r="AV190" s="313" t="s">
        <v>336</v>
      </c>
      <c r="AW190" s="313" t="s">
        <v>336</v>
      </c>
      <c r="AX190" s="313" t="s">
        <v>336</v>
      </c>
      <c r="AY190" s="309" t="s">
        <v>512</v>
      </c>
      <c r="AZ190" s="309" t="s">
        <v>512</v>
      </c>
      <c r="BA190" s="309" t="s">
        <v>512</v>
      </c>
    </row>
    <row r="191" spans="1:53" ht="294.75" customHeight="1" x14ac:dyDescent="0.25">
      <c r="A191" s="294" t="s">
        <v>706</v>
      </c>
      <c r="B191" s="295" t="s">
        <v>1247</v>
      </c>
      <c r="C191" s="296" t="s">
        <v>1383</v>
      </c>
      <c r="D191" s="296" t="s">
        <v>753</v>
      </c>
      <c r="E191" s="296" t="s">
        <v>754</v>
      </c>
      <c r="F191" s="296" t="s">
        <v>1368</v>
      </c>
      <c r="G191" s="342" t="s">
        <v>1369</v>
      </c>
      <c r="H191" s="298" t="s">
        <v>958</v>
      </c>
      <c r="I191" s="298" t="s">
        <v>1250</v>
      </c>
      <c r="J191" s="298" t="s">
        <v>1251</v>
      </c>
      <c r="K191" s="298" t="s">
        <v>996</v>
      </c>
      <c r="L191" s="298" t="s">
        <v>1252</v>
      </c>
      <c r="M191" s="351" t="s">
        <v>1483</v>
      </c>
      <c r="N191" s="351" t="s">
        <v>1484</v>
      </c>
      <c r="O191" s="351" t="s">
        <v>1485</v>
      </c>
      <c r="P191" s="351" t="s">
        <v>1486</v>
      </c>
      <c r="Q191" s="429" t="s">
        <v>1487</v>
      </c>
      <c r="R191" s="299" t="s">
        <v>978</v>
      </c>
      <c r="S191" s="299" t="s">
        <v>1374</v>
      </c>
      <c r="T191" s="299" t="s">
        <v>1375</v>
      </c>
      <c r="U191" s="330" t="s">
        <v>1384</v>
      </c>
      <c r="V191" s="310" t="s">
        <v>427</v>
      </c>
      <c r="W191" s="310" t="s">
        <v>512</v>
      </c>
      <c r="X191" s="310" t="s">
        <v>512</v>
      </c>
      <c r="Y191" s="301" t="s">
        <v>839</v>
      </c>
      <c r="Z191" s="301" t="s">
        <v>1246</v>
      </c>
      <c r="AA191" s="301" t="s">
        <v>1139</v>
      </c>
      <c r="AB191" s="301" t="s">
        <v>336</v>
      </c>
      <c r="AC191" s="301" t="s">
        <v>336</v>
      </c>
      <c r="AD191" s="316" t="s">
        <v>336</v>
      </c>
      <c r="AE191" s="316" t="s">
        <v>336</v>
      </c>
      <c r="AF191" s="316" t="s">
        <v>336</v>
      </c>
      <c r="AG191" s="311" t="s">
        <v>336</v>
      </c>
      <c r="AH191" s="311" t="s">
        <v>336</v>
      </c>
      <c r="AI191" s="311" t="s">
        <v>336</v>
      </c>
      <c r="AJ191" s="304" t="s">
        <v>336</v>
      </c>
      <c r="AK191" s="304" t="s">
        <v>336</v>
      </c>
      <c r="AL191" s="304" t="s">
        <v>336</v>
      </c>
      <c r="AM191" s="305" t="s">
        <v>336</v>
      </c>
      <c r="AN191" s="305" t="s">
        <v>336</v>
      </c>
      <c r="AO191" s="305" t="s">
        <v>336</v>
      </c>
      <c r="AP191" s="312"/>
      <c r="AQ191" s="312"/>
      <c r="AR191" s="312"/>
      <c r="AS191" s="307"/>
      <c r="AT191" s="307"/>
      <c r="AU191" s="307"/>
      <c r="AV191" s="313" t="s">
        <v>336</v>
      </c>
      <c r="AW191" s="313" t="s">
        <v>336</v>
      </c>
      <c r="AX191" s="313" t="s">
        <v>336</v>
      </c>
      <c r="AY191" s="309" t="s">
        <v>512</v>
      </c>
      <c r="AZ191" s="309" t="s">
        <v>512</v>
      </c>
      <c r="BA191" s="309" t="s">
        <v>512</v>
      </c>
    </row>
    <row r="192" spans="1:53" ht="285" x14ac:dyDescent="0.25">
      <c r="A192" s="294" t="s">
        <v>706</v>
      </c>
      <c r="B192" s="295" t="s">
        <v>1247</v>
      </c>
      <c r="C192" s="297" t="s">
        <v>1016</v>
      </c>
      <c r="D192" s="297" t="s">
        <v>753</v>
      </c>
      <c r="E192" s="297" t="s">
        <v>1017</v>
      </c>
      <c r="F192" s="297" t="s">
        <v>1248</v>
      </c>
      <c r="G192" s="297" t="s">
        <v>1259</v>
      </c>
      <c r="H192" s="298" t="s">
        <v>958</v>
      </c>
      <c r="I192" s="298" t="s">
        <v>1250</v>
      </c>
      <c r="J192" s="298" t="s">
        <v>1251</v>
      </c>
      <c r="K192" s="298" t="s">
        <v>996</v>
      </c>
      <c r="L192" s="298" t="s">
        <v>1252</v>
      </c>
      <c r="M192" s="351" t="s">
        <v>1483</v>
      </c>
      <c r="N192" s="351" t="s">
        <v>1484</v>
      </c>
      <c r="O192" s="351" t="s">
        <v>1485</v>
      </c>
      <c r="P192" s="351" t="s">
        <v>1488</v>
      </c>
      <c r="Q192" s="429" t="s">
        <v>1489</v>
      </c>
      <c r="R192" s="299" t="s">
        <v>870</v>
      </c>
      <c r="S192" s="299" t="s">
        <v>1374</v>
      </c>
      <c r="T192" s="299" t="s">
        <v>1375</v>
      </c>
      <c r="U192" s="299" t="s">
        <v>1376</v>
      </c>
      <c r="V192" s="310" t="s">
        <v>427</v>
      </c>
      <c r="W192" s="310" t="s">
        <v>512</v>
      </c>
      <c r="X192" s="310" t="s">
        <v>512</v>
      </c>
      <c r="Y192" s="301" t="s">
        <v>839</v>
      </c>
      <c r="Z192" s="301" t="s">
        <v>1246</v>
      </c>
      <c r="AA192" s="301" t="s">
        <v>1139</v>
      </c>
      <c r="AB192" s="301" t="s">
        <v>336</v>
      </c>
      <c r="AC192" s="301" t="s">
        <v>336</v>
      </c>
      <c r="AD192" s="302" t="s">
        <v>1002</v>
      </c>
      <c r="AE192" s="302" t="s">
        <v>1255</v>
      </c>
      <c r="AF192" s="318" t="s">
        <v>1256</v>
      </c>
      <c r="AG192" s="303" t="s">
        <v>775</v>
      </c>
      <c r="AH192" s="303" t="s">
        <v>1257</v>
      </c>
      <c r="AI192" s="303" t="s">
        <v>1263</v>
      </c>
      <c r="AJ192" s="304" t="s">
        <v>336</v>
      </c>
      <c r="AK192" s="304" t="s">
        <v>336</v>
      </c>
      <c r="AL192" s="304" t="s">
        <v>336</v>
      </c>
      <c r="AM192" s="305" t="s">
        <v>336</v>
      </c>
      <c r="AN192" s="305" t="s">
        <v>336</v>
      </c>
      <c r="AO192" s="305" t="s">
        <v>336</v>
      </c>
      <c r="AP192" s="306"/>
      <c r="AQ192" s="306"/>
      <c r="AR192" s="306"/>
      <c r="AS192" s="307"/>
      <c r="AT192" s="307"/>
      <c r="AU192" s="307"/>
      <c r="AV192" s="308" t="s">
        <v>692</v>
      </c>
      <c r="AW192" s="308" t="s">
        <v>693</v>
      </c>
      <c r="AX192" s="308" t="s">
        <v>694</v>
      </c>
      <c r="AY192" s="309" t="s">
        <v>862</v>
      </c>
      <c r="AZ192" s="309" t="s">
        <v>512</v>
      </c>
      <c r="BA192" s="309" t="s">
        <v>863</v>
      </c>
    </row>
    <row r="193" spans="1:53" ht="359.25" customHeight="1" x14ac:dyDescent="0.25">
      <c r="A193" s="294" t="s">
        <v>706</v>
      </c>
      <c r="B193" s="295" t="s">
        <v>1247</v>
      </c>
      <c r="C193" s="297" t="s">
        <v>1016</v>
      </c>
      <c r="D193" s="297" t="s">
        <v>753</v>
      </c>
      <c r="E193" s="297" t="s">
        <v>1017</v>
      </c>
      <c r="F193" s="297" t="s">
        <v>1248</v>
      </c>
      <c r="G193" s="297" t="s">
        <v>1385</v>
      </c>
      <c r="H193" s="298" t="s">
        <v>958</v>
      </c>
      <c r="I193" s="298" t="s">
        <v>1250</v>
      </c>
      <c r="J193" s="298" t="s">
        <v>1251</v>
      </c>
      <c r="K193" s="298" t="s">
        <v>996</v>
      </c>
      <c r="L193" s="298" t="s">
        <v>1252</v>
      </c>
      <c r="M193" s="351" t="s">
        <v>1483</v>
      </c>
      <c r="N193" s="351" t="s">
        <v>1484</v>
      </c>
      <c r="O193" s="351" t="s">
        <v>1485</v>
      </c>
      <c r="P193" s="351" t="s">
        <v>1490</v>
      </c>
      <c r="Q193" s="429" t="s">
        <v>1491</v>
      </c>
      <c r="R193" s="299" t="s">
        <v>784</v>
      </c>
      <c r="S193" s="299" t="s">
        <v>1095</v>
      </c>
      <c r="T193" s="299" t="s">
        <v>1386</v>
      </c>
      <c r="U193" s="299" t="s">
        <v>1387</v>
      </c>
      <c r="V193" s="310" t="s">
        <v>427</v>
      </c>
      <c r="W193" s="310" t="s">
        <v>512</v>
      </c>
      <c r="X193" s="310" t="s">
        <v>512</v>
      </c>
      <c r="Y193" s="301" t="s">
        <v>839</v>
      </c>
      <c r="Z193" s="301" t="s">
        <v>1246</v>
      </c>
      <c r="AA193" s="301" t="s">
        <v>1139</v>
      </c>
      <c r="AB193" s="301" t="s">
        <v>336</v>
      </c>
      <c r="AC193" s="301" t="s">
        <v>336</v>
      </c>
      <c r="AD193" s="302" t="s">
        <v>772</v>
      </c>
      <c r="AE193" s="302" t="s">
        <v>1031</v>
      </c>
      <c r="AF193" s="318" t="s">
        <v>1032</v>
      </c>
      <c r="AG193" s="303" t="s">
        <v>775</v>
      </c>
      <c r="AH193" s="303" t="s">
        <v>1257</v>
      </c>
      <c r="AI193" s="303" t="s">
        <v>1258</v>
      </c>
      <c r="AJ193" s="304" t="s">
        <v>336</v>
      </c>
      <c r="AK193" s="304" t="s">
        <v>336</v>
      </c>
      <c r="AL193" s="304" t="s">
        <v>336</v>
      </c>
      <c r="AM193" s="305" t="s">
        <v>336</v>
      </c>
      <c r="AN193" s="305" t="s">
        <v>336</v>
      </c>
      <c r="AO193" s="305" t="s">
        <v>336</v>
      </c>
      <c r="AP193" s="306"/>
      <c r="AQ193" s="306"/>
      <c r="AR193" s="306"/>
      <c r="AS193" s="307"/>
      <c r="AT193" s="307"/>
      <c r="AU193" s="307"/>
      <c r="AV193" s="313" t="s">
        <v>336</v>
      </c>
      <c r="AW193" s="313" t="s">
        <v>336</v>
      </c>
      <c r="AX193" s="313" t="s">
        <v>336</v>
      </c>
      <c r="AY193" s="309" t="s">
        <v>862</v>
      </c>
      <c r="AZ193" s="309" t="s">
        <v>512</v>
      </c>
      <c r="BA193" s="309" t="s">
        <v>863</v>
      </c>
    </row>
    <row r="194" spans="1:53" ht="380.25" customHeight="1" x14ac:dyDescent="0.25">
      <c r="A194" s="294" t="s">
        <v>706</v>
      </c>
      <c r="B194" s="295" t="s">
        <v>1247</v>
      </c>
      <c r="C194" s="297" t="s">
        <v>1016</v>
      </c>
      <c r="D194" s="297" t="s">
        <v>753</v>
      </c>
      <c r="E194" s="297" t="s">
        <v>1017</v>
      </c>
      <c r="F194" s="297" t="s">
        <v>1248</v>
      </c>
      <c r="G194" s="297" t="s">
        <v>1385</v>
      </c>
      <c r="H194" s="298" t="s">
        <v>958</v>
      </c>
      <c r="I194" s="298" t="s">
        <v>1250</v>
      </c>
      <c r="J194" s="298" t="s">
        <v>1251</v>
      </c>
      <c r="K194" s="298" t="s">
        <v>996</v>
      </c>
      <c r="L194" s="298" t="s">
        <v>1252</v>
      </c>
      <c r="M194" s="351" t="s">
        <v>1483</v>
      </c>
      <c r="N194" s="351" t="s">
        <v>1484</v>
      </c>
      <c r="O194" s="351" t="s">
        <v>1485</v>
      </c>
      <c r="P194" s="351" t="s">
        <v>1492</v>
      </c>
      <c r="Q194" s="429" t="s">
        <v>1493</v>
      </c>
      <c r="R194" s="299" t="s">
        <v>784</v>
      </c>
      <c r="S194" s="299" t="s">
        <v>1095</v>
      </c>
      <c r="T194" s="299" t="s">
        <v>1386</v>
      </c>
      <c r="U194" s="299" t="s">
        <v>1387</v>
      </c>
      <c r="V194" s="310" t="s">
        <v>427</v>
      </c>
      <c r="W194" s="310" t="s">
        <v>512</v>
      </c>
      <c r="X194" s="310" t="s">
        <v>512</v>
      </c>
      <c r="Y194" s="301" t="s">
        <v>856</v>
      </c>
      <c r="Z194" s="301" t="s">
        <v>1269</v>
      </c>
      <c r="AA194" s="301" t="s">
        <v>1271</v>
      </c>
      <c r="AB194" s="301" t="s">
        <v>336</v>
      </c>
      <c r="AC194" s="301" t="s">
        <v>336</v>
      </c>
      <c r="AD194" s="302" t="s">
        <v>772</v>
      </c>
      <c r="AE194" s="302" t="s">
        <v>1031</v>
      </c>
      <c r="AF194" s="318" t="s">
        <v>1032</v>
      </c>
      <c r="AG194" s="303" t="s">
        <v>775</v>
      </c>
      <c r="AH194" s="303" t="s">
        <v>1257</v>
      </c>
      <c r="AI194" s="303" t="s">
        <v>1263</v>
      </c>
      <c r="AJ194" s="304" t="s">
        <v>336</v>
      </c>
      <c r="AK194" s="304" t="s">
        <v>336</v>
      </c>
      <c r="AL194" s="304" t="s">
        <v>336</v>
      </c>
      <c r="AM194" s="305" t="s">
        <v>336</v>
      </c>
      <c r="AN194" s="305" t="s">
        <v>336</v>
      </c>
      <c r="AO194" s="305" t="s">
        <v>336</v>
      </c>
      <c r="AP194" s="306"/>
      <c r="AQ194" s="306"/>
      <c r="AR194" s="306"/>
      <c r="AS194" s="307"/>
      <c r="AT194" s="307"/>
      <c r="AU194" s="307"/>
      <c r="AV194" s="313" t="s">
        <v>336</v>
      </c>
      <c r="AW194" s="313" t="s">
        <v>336</v>
      </c>
      <c r="AX194" s="313" t="s">
        <v>336</v>
      </c>
      <c r="AY194" s="309" t="s">
        <v>862</v>
      </c>
      <c r="AZ194" s="309" t="s">
        <v>512</v>
      </c>
      <c r="BA194" s="309" t="s">
        <v>863</v>
      </c>
    </row>
    <row r="195" spans="1:53" ht="345" customHeight="1" x14ac:dyDescent="0.25">
      <c r="A195" s="294" t="s">
        <v>706</v>
      </c>
      <c r="B195" s="295" t="s">
        <v>1247</v>
      </c>
      <c r="C195" s="297" t="s">
        <v>1016</v>
      </c>
      <c r="D195" s="297" t="s">
        <v>753</v>
      </c>
      <c r="E195" s="297" t="s">
        <v>1017</v>
      </c>
      <c r="F195" s="297" t="s">
        <v>1248</v>
      </c>
      <c r="G195" s="297" t="s">
        <v>1385</v>
      </c>
      <c r="H195" s="298" t="s">
        <v>958</v>
      </c>
      <c r="I195" s="298" t="s">
        <v>1250</v>
      </c>
      <c r="J195" s="298" t="s">
        <v>1251</v>
      </c>
      <c r="K195" s="298" t="s">
        <v>996</v>
      </c>
      <c r="L195" s="298" t="s">
        <v>1252</v>
      </c>
      <c r="M195" s="351" t="s">
        <v>1483</v>
      </c>
      <c r="N195" s="351" t="s">
        <v>1484</v>
      </c>
      <c r="O195" s="351" t="s">
        <v>1485</v>
      </c>
      <c r="P195" s="351" t="s">
        <v>1494</v>
      </c>
      <c r="Q195" s="429" t="s">
        <v>1495</v>
      </c>
      <c r="R195" s="299" t="s">
        <v>784</v>
      </c>
      <c r="S195" s="299" t="s">
        <v>1095</v>
      </c>
      <c r="T195" s="299" t="s">
        <v>1386</v>
      </c>
      <c r="U195" s="299" t="s">
        <v>1387</v>
      </c>
      <c r="V195" s="310" t="s">
        <v>427</v>
      </c>
      <c r="W195" s="310" t="s">
        <v>512</v>
      </c>
      <c r="X195" s="310" t="s">
        <v>512</v>
      </c>
      <c r="Y195" s="301" t="s">
        <v>856</v>
      </c>
      <c r="Z195" s="301" t="s">
        <v>1269</v>
      </c>
      <c r="AA195" s="301" t="s">
        <v>1272</v>
      </c>
      <c r="AB195" s="301" t="s">
        <v>336</v>
      </c>
      <c r="AC195" s="301" t="s">
        <v>336</v>
      </c>
      <c r="AD195" s="302" t="s">
        <v>772</v>
      </c>
      <c r="AE195" s="302" t="s">
        <v>1031</v>
      </c>
      <c r="AF195" s="318" t="s">
        <v>1032</v>
      </c>
      <c r="AG195" s="303" t="s">
        <v>775</v>
      </c>
      <c r="AH195" s="303" t="s">
        <v>1257</v>
      </c>
      <c r="AI195" s="303" t="s">
        <v>1258</v>
      </c>
      <c r="AJ195" s="304" t="s">
        <v>336</v>
      </c>
      <c r="AK195" s="304" t="s">
        <v>336</v>
      </c>
      <c r="AL195" s="304" t="s">
        <v>336</v>
      </c>
      <c r="AM195" s="305" t="s">
        <v>336</v>
      </c>
      <c r="AN195" s="305" t="s">
        <v>336</v>
      </c>
      <c r="AO195" s="305" t="s">
        <v>336</v>
      </c>
      <c r="AP195" s="306"/>
      <c r="AQ195" s="306"/>
      <c r="AR195" s="306"/>
      <c r="AS195" s="307"/>
      <c r="AT195" s="307"/>
      <c r="AU195" s="307"/>
      <c r="AV195" s="313" t="s">
        <v>336</v>
      </c>
      <c r="AW195" s="313" t="s">
        <v>336</v>
      </c>
      <c r="AX195" s="313" t="s">
        <v>336</v>
      </c>
      <c r="AY195" s="309" t="s">
        <v>862</v>
      </c>
      <c r="AZ195" s="309" t="s">
        <v>512</v>
      </c>
      <c r="BA195" s="309" t="s">
        <v>863</v>
      </c>
    </row>
    <row r="196" spans="1:53" ht="380.25" customHeight="1" x14ac:dyDescent="0.25">
      <c r="A196" s="294" t="s">
        <v>706</v>
      </c>
      <c r="B196" s="295" t="s">
        <v>1247</v>
      </c>
      <c r="C196" s="297" t="s">
        <v>1016</v>
      </c>
      <c r="D196" s="297" t="s">
        <v>753</v>
      </c>
      <c r="E196" s="297" t="s">
        <v>1017</v>
      </c>
      <c r="F196" s="297" t="s">
        <v>1248</v>
      </c>
      <c r="G196" s="297" t="s">
        <v>1385</v>
      </c>
      <c r="H196" s="298" t="s">
        <v>958</v>
      </c>
      <c r="I196" s="298" t="s">
        <v>1250</v>
      </c>
      <c r="J196" s="298" t="s">
        <v>1251</v>
      </c>
      <c r="K196" s="298" t="s">
        <v>996</v>
      </c>
      <c r="L196" s="298" t="s">
        <v>1252</v>
      </c>
      <c r="M196" s="351" t="s">
        <v>1483</v>
      </c>
      <c r="N196" s="351" t="s">
        <v>1484</v>
      </c>
      <c r="O196" s="351" t="s">
        <v>1485</v>
      </c>
      <c r="P196" s="351" t="s">
        <v>1496</v>
      </c>
      <c r="Q196" s="429" t="s">
        <v>1497</v>
      </c>
      <c r="R196" s="299" t="s">
        <v>784</v>
      </c>
      <c r="S196" s="299" t="s">
        <v>1095</v>
      </c>
      <c r="T196" s="299" t="s">
        <v>1386</v>
      </c>
      <c r="U196" s="299" t="s">
        <v>1387</v>
      </c>
      <c r="V196" s="310" t="s">
        <v>427</v>
      </c>
      <c r="W196" s="310" t="s">
        <v>512</v>
      </c>
      <c r="X196" s="310" t="s">
        <v>512</v>
      </c>
      <c r="Y196" s="301" t="s">
        <v>856</v>
      </c>
      <c r="Z196" s="301" t="s">
        <v>1269</v>
      </c>
      <c r="AA196" s="301" t="s">
        <v>1273</v>
      </c>
      <c r="AB196" s="301" t="s">
        <v>336</v>
      </c>
      <c r="AC196" s="301" t="s">
        <v>336</v>
      </c>
      <c r="AD196" s="302" t="s">
        <v>772</v>
      </c>
      <c r="AE196" s="302" t="s">
        <v>1031</v>
      </c>
      <c r="AF196" s="318" t="s">
        <v>1032</v>
      </c>
      <c r="AG196" s="303" t="s">
        <v>775</v>
      </c>
      <c r="AH196" s="303" t="s">
        <v>1257</v>
      </c>
      <c r="AI196" s="303" t="s">
        <v>1263</v>
      </c>
      <c r="AJ196" s="304" t="s">
        <v>336</v>
      </c>
      <c r="AK196" s="304" t="s">
        <v>336</v>
      </c>
      <c r="AL196" s="304" t="s">
        <v>336</v>
      </c>
      <c r="AM196" s="305" t="s">
        <v>336</v>
      </c>
      <c r="AN196" s="305" t="s">
        <v>336</v>
      </c>
      <c r="AO196" s="305" t="s">
        <v>336</v>
      </c>
      <c r="AP196" s="306"/>
      <c r="AQ196" s="306"/>
      <c r="AR196" s="306"/>
      <c r="AS196" s="307"/>
      <c r="AT196" s="307"/>
      <c r="AU196" s="307"/>
      <c r="AV196" s="308" t="s">
        <v>692</v>
      </c>
      <c r="AW196" s="308" t="s">
        <v>693</v>
      </c>
      <c r="AX196" s="308" t="s">
        <v>694</v>
      </c>
      <c r="AY196" s="309" t="s">
        <v>862</v>
      </c>
      <c r="AZ196" s="309" t="s">
        <v>512</v>
      </c>
      <c r="BA196" s="309" t="s">
        <v>863</v>
      </c>
    </row>
    <row r="197" spans="1:53" ht="378.75" customHeight="1" x14ac:dyDescent="0.25">
      <c r="A197" s="294" t="s">
        <v>706</v>
      </c>
      <c r="B197" s="295" t="s">
        <v>1247</v>
      </c>
      <c r="C197" s="297" t="s">
        <v>1016</v>
      </c>
      <c r="D197" s="297" t="s">
        <v>753</v>
      </c>
      <c r="E197" s="297" t="s">
        <v>1017</v>
      </c>
      <c r="F197" s="297" t="s">
        <v>1248</v>
      </c>
      <c r="G197" s="297" t="s">
        <v>1259</v>
      </c>
      <c r="H197" s="298" t="s">
        <v>958</v>
      </c>
      <c r="I197" s="298" t="s">
        <v>1250</v>
      </c>
      <c r="J197" s="298" t="s">
        <v>1251</v>
      </c>
      <c r="K197" s="298" t="s">
        <v>996</v>
      </c>
      <c r="L197" s="298" t="s">
        <v>1252</v>
      </c>
      <c r="M197" s="351" t="s">
        <v>1483</v>
      </c>
      <c r="N197" s="351" t="s">
        <v>1484</v>
      </c>
      <c r="O197" s="351" t="s">
        <v>1498</v>
      </c>
      <c r="P197" s="351" t="s">
        <v>1499</v>
      </c>
      <c r="Q197" s="429" t="s">
        <v>1500</v>
      </c>
      <c r="R197" s="299" t="s">
        <v>852</v>
      </c>
      <c r="S197" s="299" t="s">
        <v>1172</v>
      </c>
      <c r="T197" s="299" t="s">
        <v>943</v>
      </c>
      <c r="U197" s="299" t="s">
        <v>1253</v>
      </c>
      <c r="V197" s="310" t="s">
        <v>427</v>
      </c>
      <c r="W197" s="310" t="s">
        <v>512</v>
      </c>
      <c r="X197" s="310" t="s">
        <v>512</v>
      </c>
      <c r="Y197" s="301" t="s">
        <v>856</v>
      </c>
      <c r="Z197" s="301" t="s">
        <v>1269</v>
      </c>
      <c r="AA197" s="301" t="s">
        <v>1270</v>
      </c>
      <c r="AB197" s="301" t="s">
        <v>336</v>
      </c>
      <c r="AC197" s="301" t="s">
        <v>336</v>
      </c>
      <c r="AD197" s="302" t="s">
        <v>1002</v>
      </c>
      <c r="AE197" s="302" t="s">
        <v>1255</v>
      </c>
      <c r="AF197" s="318" t="s">
        <v>1256</v>
      </c>
      <c r="AG197" s="303" t="s">
        <v>775</v>
      </c>
      <c r="AH197" s="303" t="s">
        <v>1257</v>
      </c>
      <c r="AI197" s="303" t="s">
        <v>1258</v>
      </c>
      <c r="AJ197" s="304" t="s">
        <v>336</v>
      </c>
      <c r="AK197" s="304" t="s">
        <v>336</v>
      </c>
      <c r="AL197" s="304" t="s">
        <v>336</v>
      </c>
      <c r="AM197" s="305" t="s">
        <v>336</v>
      </c>
      <c r="AN197" s="305" t="s">
        <v>336</v>
      </c>
      <c r="AO197" s="305" t="s">
        <v>336</v>
      </c>
      <c r="AP197" s="306"/>
      <c r="AQ197" s="306"/>
      <c r="AR197" s="306"/>
      <c r="AS197" s="307"/>
      <c r="AT197" s="307"/>
      <c r="AU197" s="307"/>
      <c r="AV197" s="308" t="s">
        <v>692</v>
      </c>
      <c r="AW197" s="308" t="s">
        <v>693</v>
      </c>
      <c r="AX197" s="308" t="s">
        <v>694</v>
      </c>
      <c r="AY197" s="309" t="s">
        <v>862</v>
      </c>
      <c r="AZ197" s="309" t="s">
        <v>512</v>
      </c>
      <c r="BA197" s="309" t="s">
        <v>863</v>
      </c>
    </row>
    <row r="198" spans="1:53" ht="280.5" x14ac:dyDescent="0.25">
      <c r="A198" s="294" t="s">
        <v>707</v>
      </c>
      <c r="B198" s="295" t="s">
        <v>751</v>
      </c>
      <c r="C198" s="297" t="s">
        <v>790</v>
      </c>
      <c r="D198" s="297" t="s">
        <v>791</v>
      </c>
      <c r="E198" s="297" t="s">
        <v>792</v>
      </c>
      <c r="F198" s="297" t="s">
        <v>793</v>
      </c>
      <c r="G198" s="297" t="s">
        <v>794</v>
      </c>
      <c r="H198" s="298" t="s">
        <v>795</v>
      </c>
      <c r="I198" s="298" t="s">
        <v>796</v>
      </c>
      <c r="J198" s="298" t="s">
        <v>797</v>
      </c>
      <c r="K198" s="298" t="s">
        <v>798</v>
      </c>
      <c r="L198" s="298" t="s">
        <v>799</v>
      </c>
      <c r="M198" s="351" t="s">
        <v>1404</v>
      </c>
      <c r="N198" s="351" t="s">
        <v>1405</v>
      </c>
      <c r="O198" s="351" t="s">
        <v>1406</v>
      </c>
      <c r="P198" s="351" t="s">
        <v>1407</v>
      </c>
      <c r="Q198" s="429" t="s">
        <v>1408</v>
      </c>
      <c r="R198" s="299" t="s">
        <v>784</v>
      </c>
      <c r="S198" s="299" t="s">
        <v>800</v>
      </c>
      <c r="T198" s="299" t="s">
        <v>801</v>
      </c>
      <c r="U198" s="299" t="s">
        <v>802</v>
      </c>
      <c r="V198" s="310" t="s">
        <v>427</v>
      </c>
      <c r="W198" s="310" t="s">
        <v>512</v>
      </c>
      <c r="X198" s="310" t="s">
        <v>512</v>
      </c>
      <c r="Y198" s="314" t="s">
        <v>336</v>
      </c>
      <c r="Z198" s="314" t="s">
        <v>336</v>
      </c>
      <c r="AA198" s="314" t="s">
        <v>336</v>
      </c>
      <c r="AB198" s="314" t="s">
        <v>336</v>
      </c>
      <c r="AC198" s="314" t="s">
        <v>336</v>
      </c>
      <c r="AD198" s="316" t="s">
        <v>336</v>
      </c>
      <c r="AE198" s="316" t="s">
        <v>336</v>
      </c>
      <c r="AF198" s="316" t="s">
        <v>336</v>
      </c>
      <c r="AG198" s="311" t="s">
        <v>336</v>
      </c>
      <c r="AH198" s="311" t="s">
        <v>336</v>
      </c>
      <c r="AI198" s="311" t="s">
        <v>336</v>
      </c>
      <c r="AJ198" s="304" t="s">
        <v>336</v>
      </c>
      <c r="AK198" s="304" t="s">
        <v>336</v>
      </c>
      <c r="AL198" s="304" t="s">
        <v>336</v>
      </c>
      <c r="AM198" s="305" t="s">
        <v>336</v>
      </c>
      <c r="AN198" s="305" t="s">
        <v>336</v>
      </c>
      <c r="AO198" s="305" t="s">
        <v>336</v>
      </c>
      <c r="AP198" s="312"/>
      <c r="AQ198" s="312"/>
      <c r="AR198" s="312"/>
      <c r="AS198" s="315"/>
      <c r="AT198" s="315"/>
      <c r="AU198" s="315"/>
      <c r="AV198" s="313" t="s">
        <v>336</v>
      </c>
      <c r="AW198" s="313" t="s">
        <v>336</v>
      </c>
      <c r="AX198" s="313" t="s">
        <v>336</v>
      </c>
      <c r="AY198" s="309" t="s">
        <v>862</v>
      </c>
      <c r="AZ198" s="309" t="s">
        <v>512</v>
      </c>
      <c r="BA198" s="309" t="s">
        <v>863</v>
      </c>
    </row>
    <row r="199" spans="1:53" ht="300" x14ac:dyDescent="0.25">
      <c r="A199" s="294" t="s">
        <v>707</v>
      </c>
      <c r="B199" s="295" t="s">
        <v>809</v>
      </c>
      <c r="C199" s="297" t="s">
        <v>1089</v>
      </c>
      <c r="D199" s="297" t="s">
        <v>753</v>
      </c>
      <c r="E199" s="297" t="s">
        <v>811</v>
      </c>
      <c r="F199" s="297" t="s">
        <v>1074</v>
      </c>
      <c r="G199" s="297" t="s">
        <v>1085</v>
      </c>
      <c r="H199" s="298" t="s">
        <v>1090</v>
      </c>
      <c r="I199" s="298" t="s">
        <v>1091</v>
      </c>
      <c r="J199" s="298" t="s">
        <v>1092</v>
      </c>
      <c r="K199" s="298" t="s">
        <v>1093</v>
      </c>
      <c r="L199" s="298" t="s">
        <v>1094</v>
      </c>
      <c r="M199" s="351" t="s">
        <v>1404</v>
      </c>
      <c r="N199" s="351" t="s">
        <v>1405</v>
      </c>
      <c r="O199" s="351" t="s">
        <v>1406</v>
      </c>
      <c r="P199" s="351" t="s">
        <v>1409</v>
      </c>
      <c r="Q199" s="429" t="s">
        <v>1410</v>
      </c>
      <c r="R199" s="299" t="s">
        <v>784</v>
      </c>
      <c r="S199" s="299" t="s">
        <v>1095</v>
      </c>
      <c r="T199" s="299" t="s">
        <v>1096</v>
      </c>
      <c r="U199" s="299" t="s">
        <v>1097</v>
      </c>
      <c r="V199" s="310" t="s">
        <v>427</v>
      </c>
      <c r="W199" s="310" t="s">
        <v>512</v>
      </c>
      <c r="X199" s="310" t="s">
        <v>512</v>
      </c>
      <c r="Y199" s="314" t="s">
        <v>336</v>
      </c>
      <c r="Z199" s="314" t="s">
        <v>336</v>
      </c>
      <c r="AA199" s="314" t="s">
        <v>336</v>
      </c>
      <c r="AB199" s="314" t="s">
        <v>1048</v>
      </c>
      <c r="AC199" s="314" t="s">
        <v>1082</v>
      </c>
      <c r="AD199" s="302" t="s">
        <v>772</v>
      </c>
      <c r="AE199" s="302" t="s">
        <v>1083</v>
      </c>
      <c r="AF199" s="302" t="s">
        <v>1084</v>
      </c>
      <c r="AG199" s="311" t="s">
        <v>336</v>
      </c>
      <c r="AH199" s="311" t="s">
        <v>336</v>
      </c>
      <c r="AI199" s="311" t="s">
        <v>336</v>
      </c>
      <c r="AJ199" s="304" t="s">
        <v>336</v>
      </c>
      <c r="AK199" s="304" t="s">
        <v>336</v>
      </c>
      <c r="AL199" s="304" t="s">
        <v>336</v>
      </c>
      <c r="AM199" s="305" t="s">
        <v>336</v>
      </c>
      <c r="AN199" s="305" t="s">
        <v>336</v>
      </c>
      <c r="AO199" s="305" t="s">
        <v>336</v>
      </c>
      <c r="AP199" s="306"/>
      <c r="AQ199" s="306"/>
      <c r="AR199" s="306"/>
      <c r="AS199" s="307"/>
      <c r="AT199" s="307"/>
      <c r="AU199" s="307"/>
      <c r="AV199" s="313" t="s">
        <v>336</v>
      </c>
      <c r="AW199" s="313" t="s">
        <v>336</v>
      </c>
      <c r="AX199" s="313" t="s">
        <v>336</v>
      </c>
      <c r="AY199" s="309" t="s">
        <v>862</v>
      </c>
      <c r="AZ199" s="309" t="s">
        <v>512</v>
      </c>
      <c r="BA199" s="309" t="s">
        <v>863</v>
      </c>
    </row>
    <row r="200" spans="1:53" ht="331.5" x14ac:dyDescent="0.25">
      <c r="A200" s="294" t="s">
        <v>707</v>
      </c>
      <c r="B200" s="295" t="s">
        <v>809</v>
      </c>
      <c r="C200" s="297" t="s">
        <v>810</v>
      </c>
      <c r="D200" s="297" t="s">
        <v>753</v>
      </c>
      <c r="E200" s="297" t="s">
        <v>811</v>
      </c>
      <c r="F200" s="297" t="s">
        <v>1074</v>
      </c>
      <c r="G200" s="297" t="s">
        <v>1085</v>
      </c>
      <c r="H200" s="298" t="s">
        <v>1090</v>
      </c>
      <c r="I200" s="298" t="s">
        <v>1098</v>
      </c>
      <c r="J200" s="298" t="s">
        <v>1099</v>
      </c>
      <c r="K200" s="298" t="s">
        <v>1100</v>
      </c>
      <c r="L200" s="298" t="s">
        <v>1101</v>
      </c>
      <c r="M200" s="351" t="s">
        <v>1404</v>
      </c>
      <c r="N200" s="351" t="s">
        <v>1405</v>
      </c>
      <c r="O200" s="351" t="s">
        <v>1406</v>
      </c>
      <c r="P200" s="351" t="s">
        <v>1411</v>
      </c>
      <c r="Q200" s="429" t="s">
        <v>1412</v>
      </c>
      <c r="R200" s="299" t="s">
        <v>762</v>
      </c>
      <c r="S200" s="299" t="s">
        <v>763</v>
      </c>
      <c r="T200" s="299" t="s">
        <v>1102</v>
      </c>
      <c r="U200" s="299" t="s">
        <v>1103</v>
      </c>
      <c r="V200" s="310" t="s">
        <v>427</v>
      </c>
      <c r="W200" s="310" t="s">
        <v>512</v>
      </c>
      <c r="X200" s="310" t="s">
        <v>512</v>
      </c>
      <c r="Y200" s="314" t="s">
        <v>336</v>
      </c>
      <c r="Z200" s="314" t="s">
        <v>336</v>
      </c>
      <c r="AA200" s="314" t="s">
        <v>336</v>
      </c>
      <c r="AB200" s="314" t="s">
        <v>1048</v>
      </c>
      <c r="AC200" s="314" t="s">
        <v>1082</v>
      </c>
      <c r="AD200" s="302" t="s">
        <v>772</v>
      </c>
      <c r="AE200" s="302" t="s">
        <v>1083</v>
      </c>
      <c r="AF200" s="302" t="s">
        <v>1084</v>
      </c>
      <c r="AG200" s="311" t="s">
        <v>336</v>
      </c>
      <c r="AH200" s="311" t="s">
        <v>336</v>
      </c>
      <c r="AI200" s="311" t="s">
        <v>336</v>
      </c>
      <c r="AJ200" s="304" t="s">
        <v>336</v>
      </c>
      <c r="AK200" s="304" t="s">
        <v>336</v>
      </c>
      <c r="AL200" s="304" t="s">
        <v>336</v>
      </c>
      <c r="AM200" s="305" t="s">
        <v>336</v>
      </c>
      <c r="AN200" s="305" t="s">
        <v>336</v>
      </c>
      <c r="AO200" s="305" t="s">
        <v>336</v>
      </c>
      <c r="AP200" s="306"/>
      <c r="AQ200" s="306"/>
      <c r="AR200" s="306"/>
      <c r="AS200" s="307"/>
      <c r="AT200" s="307"/>
      <c r="AU200" s="307"/>
      <c r="AV200" s="313" t="s">
        <v>336</v>
      </c>
      <c r="AW200" s="313" t="s">
        <v>336</v>
      </c>
      <c r="AX200" s="313" t="s">
        <v>336</v>
      </c>
      <c r="AY200" s="309" t="s">
        <v>862</v>
      </c>
      <c r="AZ200" s="309" t="s">
        <v>512</v>
      </c>
      <c r="BA200" s="309" t="s">
        <v>863</v>
      </c>
    </row>
    <row r="201" spans="1:53" ht="345" x14ac:dyDescent="0.25">
      <c r="A201" s="294" t="s">
        <v>707</v>
      </c>
      <c r="B201" s="295" t="s">
        <v>809</v>
      </c>
      <c r="C201" s="297" t="s">
        <v>810</v>
      </c>
      <c r="D201" s="297" t="s">
        <v>753</v>
      </c>
      <c r="E201" s="297" t="s">
        <v>811</v>
      </c>
      <c r="F201" s="297" t="s">
        <v>1104</v>
      </c>
      <c r="G201" s="297" t="s">
        <v>1105</v>
      </c>
      <c r="H201" s="298" t="s">
        <v>1106</v>
      </c>
      <c r="I201" s="298" t="s">
        <v>1107</v>
      </c>
      <c r="J201" s="298" t="s">
        <v>1108</v>
      </c>
      <c r="K201" s="298" t="s">
        <v>996</v>
      </c>
      <c r="L201" s="298" t="s">
        <v>1109</v>
      </c>
      <c r="M201" s="351" t="s">
        <v>1404</v>
      </c>
      <c r="N201" s="351" t="s">
        <v>1405</v>
      </c>
      <c r="O201" s="351" t="s">
        <v>1406</v>
      </c>
      <c r="P201" s="351" t="s">
        <v>1413</v>
      </c>
      <c r="Q201" s="429" t="s">
        <v>1414</v>
      </c>
      <c r="R201" s="299" t="s">
        <v>762</v>
      </c>
      <c r="S201" s="299" t="s">
        <v>763</v>
      </c>
      <c r="T201" s="299" t="s">
        <v>764</v>
      </c>
      <c r="U201" s="299" t="s">
        <v>1110</v>
      </c>
      <c r="V201" s="310" t="s">
        <v>427</v>
      </c>
      <c r="W201" s="310" t="s">
        <v>512</v>
      </c>
      <c r="X201" s="310" t="s">
        <v>512</v>
      </c>
      <c r="Y201" s="301" t="s">
        <v>856</v>
      </c>
      <c r="Z201" s="301" t="s">
        <v>857</v>
      </c>
      <c r="AA201" s="301" t="s">
        <v>1113</v>
      </c>
      <c r="AB201" s="301" t="s">
        <v>1114</v>
      </c>
      <c r="AC201" s="301" t="s">
        <v>1115</v>
      </c>
      <c r="AD201" s="302" t="s">
        <v>772</v>
      </c>
      <c r="AE201" s="302" t="s">
        <v>1116</v>
      </c>
      <c r="AF201" s="302" t="s">
        <v>1117</v>
      </c>
      <c r="AG201" s="311" t="s">
        <v>775</v>
      </c>
      <c r="AH201" s="311" t="s">
        <v>843</v>
      </c>
      <c r="AI201" s="311" t="s">
        <v>1118</v>
      </c>
      <c r="AJ201" s="304" t="s">
        <v>336</v>
      </c>
      <c r="AK201" s="304" t="s">
        <v>336</v>
      </c>
      <c r="AL201" s="304" t="s">
        <v>336</v>
      </c>
      <c r="AM201" s="305" t="s">
        <v>336</v>
      </c>
      <c r="AN201" s="305" t="s">
        <v>336</v>
      </c>
      <c r="AO201" s="305" t="s">
        <v>336</v>
      </c>
      <c r="AP201" s="312"/>
      <c r="AQ201" s="312"/>
      <c r="AR201" s="312"/>
      <c r="AS201" s="307"/>
      <c r="AT201" s="307"/>
      <c r="AU201" s="307"/>
      <c r="AV201" s="308" t="s">
        <v>682</v>
      </c>
      <c r="AW201" s="308" t="s">
        <v>683</v>
      </c>
      <c r="AX201" s="308" t="s">
        <v>1119</v>
      </c>
      <c r="AY201" s="309" t="s">
        <v>1120</v>
      </c>
      <c r="AZ201" s="309" t="s">
        <v>512</v>
      </c>
      <c r="BA201" s="309" t="s">
        <v>1121</v>
      </c>
    </row>
    <row r="202" spans="1:53" ht="345" x14ac:dyDescent="0.25">
      <c r="A202" s="294" t="s">
        <v>707</v>
      </c>
      <c r="B202" s="295" t="s">
        <v>809</v>
      </c>
      <c r="C202" s="297" t="s">
        <v>810</v>
      </c>
      <c r="D202" s="297" t="s">
        <v>753</v>
      </c>
      <c r="E202" s="297" t="s">
        <v>811</v>
      </c>
      <c r="F202" s="297" t="s">
        <v>1104</v>
      </c>
      <c r="G202" s="297" t="s">
        <v>1105</v>
      </c>
      <c r="H202" s="298" t="s">
        <v>1106</v>
      </c>
      <c r="I202" s="298" t="s">
        <v>1107</v>
      </c>
      <c r="J202" s="298" t="s">
        <v>1108</v>
      </c>
      <c r="K202" s="298" t="s">
        <v>996</v>
      </c>
      <c r="L202" s="298" t="s">
        <v>1109</v>
      </c>
      <c r="M202" s="351" t="s">
        <v>1404</v>
      </c>
      <c r="N202" s="351" t="s">
        <v>1405</v>
      </c>
      <c r="O202" s="351" t="s">
        <v>1406</v>
      </c>
      <c r="P202" s="351" t="s">
        <v>1415</v>
      </c>
      <c r="Q202" s="429" t="s">
        <v>1416</v>
      </c>
      <c r="R202" s="299" t="s">
        <v>762</v>
      </c>
      <c r="S202" s="299" t="s">
        <v>763</v>
      </c>
      <c r="T202" s="299" t="s">
        <v>764</v>
      </c>
      <c r="U202" s="299" t="s">
        <v>1110</v>
      </c>
      <c r="V202" s="310" t="s">
        <v>427</v>
      </c>
      <c r="W202" s="310" t="s">
        <v>512</v>
      </c>
      <c r="X202" s="310" t="s">
        <v>512</v>
      </c>
      <c r="Y202" s="301" t="s">
        <v>856</v>
      </c>
      <c r="Z202" s="301" t="s">
        <v>857</v>
      </c>
      <c r="AA202" s="301" t="s">
        <v>1113</v>
      </c>
      <c r="AB202" s="301" t="s">
        <v>859</v>
      </c>
      <c r="AC202" s="301" t="s">
        <v>1123</v>
      </c>
      <c r="AD202" s="302" t="s">
        <v>772</v>
      </c>
      <c r="AE202" s="302" t="s">
        <v>1116</v>
      </c>
      <c r="AF202" s="302" t="s">
        <v>1117</v>
      </c>
      <c r="AG202" s="311" t="s">
        <v>775</v>
      </c>
      <c r="AH202" s="311" t="s">
        <v>843</v>
      </c>
      <c r="AI202" s="311" t="s">
        <v>1118</v>
      </c>
      <c r="AJ202" s="304" t="s">
        <v>336</v>
      </c>
      <c r="AK202" s="304" t="s">
        <v>336</v>
      </c>
      <c r="AL202" s="304" t="s">
        <v>336</v>
      </c>
      <c r="AM202" s="305" t="s">
        <v>336</v>
      </c>
      <c r="AN202" s="305" t="s">
        <v>336</v>
      </c>
      <c r="AO202" s="305" t="s">
        <v>336</v>
      </c>
      <c r="AP202" s="312"/>
      <c r="AQ202" s="312"/>
      <c r="AR202" s="312"/>
      <c r="AS202" s="307"/>
      <c r="AT202" s="307"/>
      <c r="AU202" s="307"/>
      <c r="AV202" s="308" t="s">
        <v>697</v>
      </c>
      <c r="AW202" s="308" t="s">
        <v>698</v>
      </c>
      <c r="AX202" s="308" t="s">
        <v>699</v>
      </c>
      <c r="AY202" s="309" t="s">
        <v>1120</v>
      </c>
      <c r="AZ202" s="309" t="s">
        <v>512</v>
      </c>
      <c r="BA202" s="309" t="s">
        <v>1121</v>
      </c>
    </row>
    <row r="203" spans="1:53" ht="330" x14ac:dyDescent="0.25">
      <c r="A203" s="294" t="s">
        <v>707</v>
      </c>
      <c r="B203" s="295" t="s">
        <v>809</v>
      </c>
      <c r="C203" s="297" t="s">
        <v>810</v>
      </c>
      <c r="D203" s="297" t="s">
        <v>753</v>
      </c>
      <c r="E203" s="297" t="s">
        <v>811</v>
      </c>
      <c r="F203" s="297" t="s">
        <v>1104</v>
      </c>
      <c r="G203" s="297" t="s">
        <v>1105</v>
      </c>
      <c r="H203" s="298" t="s">
        <v>1106</v>
      </c>
      <c r="I203" s="298" t="s">
        <v>1107</v>
      </c>
      <c r="J203" s="298" t="s">
        <v>1108</v>
      </c>
      <c r="K203" s="298" t="s">
        <v>996</v>
      </c>
      <c r="L203" s="298" t="s">
        <v>1109</v>
      </c>
      <c r="M203" s="351" t="s">
        <v>1404</v>
      </c>
      <c r="N203" s="351" t="s">
        <v>1405</v>
      </c>
      <c r="O203" s="351" t="s">
        <v>1417</v>
      </c>
      <c r="P203" s="351" t="s">
        <v>1418</v>
      </c>
      <c r="Q203" s="429" t="s">
        <v>1419</v>
      </c>
      <c r="R203" s="299" t="s">
        <v>762</v>
      </c>
      <c r="S203" s="299" t="s">
        <v>763</v>
      </c>
      <c r="T203" s="299" t="s">
        <v>764</v>
      </c>
      <c r="U203" s="299" t="s">
        <v>1110</v>
      </c>
      <c r="V203" s="310" t="s">
        <v>427</v>
      </c>
      <c r="W203" s="310" t="s">
        <v>512</v>
      </c>
      <c r="X203" s="310" t="s">
        <v>512</v>
      </c>
      <c r="Y203" s="301" t="s">
        <v>856</v>
      </c>
      <c r="Z203" s="301" t="s">
        <v>857</v>
      </c>
      <c r="AA203" s="301" t="s">
        <v>1127</v>
      </c>
      <c r="AB203" s="301" t="s">
        <v>1114</v>
      </c>
      <c r="AC203" s="301" t="s">
        <v>1128</v>
      </c>
      <c r="AD203" s="302" t="s">
        <v>772</v>
      </c>
      <c r="AE203" s="302" t="s">
        <v>1116</v>
      </c>
      <c r="AF203" s="302" t="s">
        <v>1117</v>
      </c>
      <c r="AG203" s="311" t="s">
        <v>775</v>
      </c>
      <c r="AH203" s="311" t="s">
        <v>843</v>
      </c>
      <c r="AI203" s="311" t="s">
        <v>1118</v>
      </c>
      <c r="AJ203" s="304" t="s">
        <v>336</v>
      </c>
      <c r="AK203" s="304" t="s">
        <v>336</v>
      </c>
      <c r="AL203" s="304" t="s">
        <v>336</v>
      </c>
      <c r="AM203" s="305" t="s">
        <v>336</v>
      </c>
      <c r="AN203" s="305" t="s">
        <v>336</v>
      </c>
      <c r="AO203" s="305" t="s">
        <v>336</v>
      </c>
      <c r="AP203" s="312"/>
      <c r="AQ203" s="312"/>
      <c r="AR203" s="312"/>
      <c r="AS203" s="307"/>
      <c r="AT203" s="307"/>
      <c r="AU203" s="307"/>
      <c r="AV203" s="308" t="s">
        <v>682</v>
      </c>
      <c r="AW203" s="308" t="s">
        <v>683</v>
      </c>
      <c r="AX203" s="308" t="s">
        <v>1119</v>
      </c>
      <c r="AY203" s="309" t="s">
        <v>1120</v>
      </c>
      <c r="AZ203" s="309" t="s">
        <v>512</v>
      </c>
      <c r="BA203" s="309" t="s">
        <v>1121</v>
      </c>
    </row>
    <row r="204" spans="1:53" ht="409.5" x14ac:dyDescent="0.25">
      <c r="A204" s="294" t="s">
        <v>707</v>
      </c>
      <c r="B204" s="295" t="s">
        <v>809</v>
      </c>
      <c r="C204" s="297" t="s">
        <v>810</v>
      </c>
      <c r="D204" s="297" t="s">
        <v>753</v>
      </c>
      <c r="E204" s="297" t="s">
        <v>811</v>
      </c>
      <c r="F204" s="297" t="s">
        <v>1129</v>
      </c>
      <c r="G204" s="297" t="s">
        <v>1130</v>
      </c>
      <c r="H204" s="298" t="s">
        <v>814</v>
      </c>
      <c r="I204" s="298" t="s">
        <v>1131</v>
      </c>
      <c r="J204" s="298" t="s">
        <v>1132</v>
      </c>
      <c r="K204" s="298" t="s">
        <v>1133</v>
      </c>
      <c r="L204" s="298" t="s">
        <v>1134</v>
      </c>
      <c r="M204" s="351" t="s">
        <v>1404</v>
      </c>
      <c r="N204" s="351" t="s">
        <v>1405</v>
      </c>
      <c r="O204" s="351" t="s">
        <v>1417</v>
      </c>
      <c r="P204" s="351" t="s">
        <v>1420</v>
      </c>
      <c r="Q204" s="429" t="s">
        <v>1421</v>
      </c>
      <c r="R204" s="299" t="s">
        <v>336</v>
      </c>
      <c r="S204" s="299" t="s">
        <v>336</v>
      </c>
      <c r="T204" s="299" t="s">
        <v>336</v>
      </c>
      <c r="U204" s="299" t="s">
        <v>336</v>
      </c>
      <c r="V204" s="310" t="s">
        <v>427</v>
      </c>
      <c r="W204" s="310" t="s">
        <v>512</v>
      </c>
      <c r="X204" s="310" t="s">
        <v>512</v>
      </c>
      <c r="Y204" s="301" t="s">
        <v>856</v>
      </c>
      <c r="Z204" s="301" t="s">
        <v>1158</v>
      </c>
      <c r="AA204" s="301" t="s">
        <v>1159</v>
      </c>
      <c r="AB204" s="301" t="s">
        <v>1114</v>
      </c>
      <c r="AC204" s="301" t="s">
        <v>1160</v>
      </c>
      <c r="AD204" s="302" t="s">
        <v>772</v>
      </c>
      <c r="AE204" s="302" t="s">
        <v>1150</v>
      </c>
      <c r="AF204" s="302" t="s">
        <v>1151</v>
      </c>
      <c r="AG204" s="303" t="s">
        <v>775</v>
      </c>
      <c r="AH204" s="303" t="s">
        <v>776</v>
      </c>
      <c r="AI204" s="303" t="s">
        <v>777</v>
      </c>
      <c r="AJ204" s="304" t="s">
        <v>336</v>
      </c>
      <c r="AK204" s="304" t="s">
        <v>336</v>
      </c>
      <c r="AL204" s="304" t="s">
        <v>336</v>
      </c>
      <c r="AM204" s="305" t="s">
        <v>336</v>
      </c>
      <c r="AN204" s="305" t="s">
        <v>336</v>
      </c>
      <c r="AO204" s="305" t="s">
        <v>336</v>
      </c>
      <c r="AP204" s="312"/>
      <c r="AQ204" s="312"/>
      <c r="AR204" s="312"/>
      <c r="AS204" s="315"/>
      <c r="AT204" s="317"/>
      <c r="AU204" s="317"/>
      <c r="AV204" s="308" t="s">
        <v>690</v>
      </c>
      <c r="AW204" s="308" t="s">
        <v>691</v>
      </c>
      <c r="AX204" s="308" t="s">
        <v>1143</v>
      </c>
      <c r="AY204" s="309" t="s">
        <v>1120</v>
      </c>
      <c r="AZ204" s="309" t="s">
        <v>512</v>
      </c>
      <c r="BA204" s="309" t="s">
        <v>1121</v>
      </c>
    </row>
    <row r="205" spans="1:53" ht="330" x14ac:dyDescent="0.25">
      <c r="A205" s="294" t="s">
        <v>707</v>
      </c>
      <c r="B205" s="295" t="s">
        <v>809</v>
      </c>
      <c r="C205" s="297" t="s">
        <v>810</v>
      </c>
      <c r="D205" s="297" t="s">
        <v>753</v>
      </c>
      <c r="E205" s="297" t="s">
        <v>811</v>
      </c>
      <c r="F205" s="297" t="s">
        <v>812</v>
      </c>
      <c r="G205" s="297" t="s">
        <v>813</v>
      </c>
      <c r="H205" s="298" t="s">
        <v>814</v>
      </c>
      <c r="I205" s="298" t="s">
        <v>815</v>
      </c>
      <c r="J205" s="298" t="s">
        <v>816</v>
      </c>
      <c r="K205" s="298" t="s">
        <v>817</v>
      </c>
      <c r="L205" s="298" t="s">
        <v>818</v>
      </c>
      <c r="M205" s="351" t="s">
        <v>1404</v>
      </c>
      <c r="N205" s="351" t="s">
        <v>1405</v>
      </c>
      <c r="O205" s="351" t="s">
        <v>1417</v>
      </c>
      <c r="P205" s="351" t="s">
        <v>1422</v>
      </c>
      <c r="Q205" s="429" t="s">
        <v>1423</v>
      </c>
      <c r="R205" s="299" t="s">
        <v>762</v>
      </c>
      <c r="S205" s="299" t="s">
        <v>819</v>
      </c>
      <c r="T205" s="299" t="s">
        <v>820</v>
      </c>
      <c r="U205" s="299" t="s">
        <v>821</v>
      </c>
      <c r="V205" s="310" t="s">
        <v>427</v>
      </c>
      <c r="W205" s="310" t="s">
        <v>512</v>
      </c>
      <c r="X205" s="310" t="s">
        <v>512</v>
      </c>
      <c r="Y205" s="301" t="s">
        <v>769</v>
      </c>
      <c r="Z205" s="301" t="s">
        <v>825</v>
      </c>
      <c r="AA205" s="301" t="s">
        <v>1162</v>
      </c>
      <c r="AB205" s="301" t="s">
        <v>827</v>
      </c>
      <c r="AC205" s="301" t="s">
        <v>828</v>
      </c>
      <c r="AD205" s="316" t="s">
        <v>772</v>
      </c>
      <c r="AE205" s="316" t="s">
        <v>829</v>
      </c>
      <c r="AF205" s="316" t="s">
        <v>830</v>
      </c>
      <c r="AG205" s="303" t="s">
        <v>775</v>
      </c>
      <c r="AH205" s="303" t="s">
        <v>843</v>
      </c>
      <c r="AI205" s="303" t="s">
        <v>844</v>
      </c>
      <c r="AJ205" s="304" t="s">
        <v>336</v>
      </c>
      <c r="AK205" s="304" t="s">
        <v>336</v>
      </c>
      <c r="AL205" s="304" t="s">
        <v>336</v>
      </c>
      <c r="AM205" s="305" t="s">
        <v>833</v>
      </c>
      <c r="AN205" s="305" t="s">
        <v>834</v>
      </c>
      <c r="AO205" s="305" t="s">
        <v>835</v>
      </c>
      <c r="AP205" s="306"/>
      <c r="AQ205" s="306"/>
      <c r="AR205" s="306"/>
      <c r="AS205" s="315"/>
      <c r="AT205" s="317"/>
      <c r="AU205" s="307"/>
      <c r="AV205" s="308" t="s">
        <v>688</v>
      </c>
      <c r="AW205" s="308" t="s">
        <v>689</v>
      </c>
      <c r="AX205" s="308" t="s">
        <v>836</v>
      </c>
      <c r="AY205" s="309" t="s">
        <v>837</v>
      </c>
      <c r="AZ205" s="309" t="s">
        <v>512</v>
      </c>
      <c r="BA205" s="309" t="s">
        <v>838</v>
      </c>
    </row>
    <row r="206" spans="1:53" ht="330" x14ac:dyDescent="0.25">
      <c r="A206" s="294" t="s">
        <v>707</v>
      </c>
      <c r="B206" s="295" t="s">
        <v>809</v>
      </c>
      <c r="C206" s="297" t="s">
        <v>810</v>
      </c>
      <c r="D206" s="297" t="s">
        <v>753</v>
      </c>
      <c r="E206" s="297" t="s">
        <v>811</v>
      </c>
      <c r="F206" s="297" t="s">
        <v>812</v>
      </c>
      <c r="G206" s="297" t="s">
        <v>813</v>
      </c>
      <c r="H206" s="298" t="s">
        <v>814</v>
      </c>
      <c r="I206" s="298" t="s">
        <v>815</v>
      </c>
      <c r="J206" s="298" t="s">
        <v>816</v>
      </c>
      <c r="K206" s="298" t="s">
        <v>817</v>
      </c>
      <c r="L206" s="298" t="s">
        <v>818</v>
      </c>
      <c r="M206" s="351" t="s">
        <v>1404</v>
      </c>
      <c r="N206" s="351" t="s">
        <v>1405</v>
      </c>
      <c r="O206" s="351" t="s">
        <v>1424</v>
      </c>
      <c r="P206" s="351" t="s">
        <v>1425</v>
      </c>
      <c r="Q206" s="429" t="s">
        <v>1426</v>
      </c>
      <c r="R206" s="299" t="s">
        <v>762</v>
      </c>
      <c r="S206" s="299" t="s">
        <v>819</v>
      </c>
      <c r="T206" s="299" t="s">
        <v>820</v>
      </c>
      <c r="U206" s="299" t="s">
        <v>821</v>
      </c>
      <c r="V206" s="310" t="s">
        <v>427</v>
      </c>
      <c r="W206" s="310" t="s">
        <v>512</v>
      </c>
      <c r="X206" s="310" t="s">
        <v>512</v>
      </c>
      <c r="Y206" s="301" t="s">
        <v>839</v>
      </c>
      <c r="Z206" s="301" t="s">
        <v>840</v>
      </c>
      <c r="AA206" s="301" t="s">
        <v>841</v>
      </c>
      <c r="AB206" s="301" t="s">
        <v>788</v>
      </c>
      <c r="AC206" s="301" t="s">
        <v>842</v>
      </c>
      <c r="AD206" s="316" t="s">
        <v>772</v>
      </c>
      <c r="AE206" s="316" t="s">
        <v>829</v>
      </c>
      <c r="AF206" s="316" t="s">
        <v>830</v>
      </c>
      <c r="AG206" s="303" t="s">
        <v>775</v>
      </c>
      <c r="AH206" s="303" t="s">
        <v>831</v>
      </c>
      <c r="AI206" s="303" t="s">
        <v>832</v>
      </c>
      <c r="AJ206" s="304" t="s">
        <v>336</v>
      </c>
      <c r="AK206" s="304" t="s">
        <v>336</v>
      </c>
      <c r="AL206" s="304" t="s">
        <v>336</v>
      </c>
      <c r="AM206" s="305" t="s">
        <v>833</v>
      </c>
      <c r="AN206" s="305" t="s">
        <v>834</v>
      </c>
      <c r="AO206" s="305" t="s">
        <v>835</v>
      </c>
      <c r="AP206" s="306"/>
      <c r="AQ206" s="306"/>
      <c r="AR206" s="306"/>
      <c r="AS206" s="315"/>
      <c r="AT206" s="317"/>
      <c r="AU206" s="307"/>
      <c r="AV206" s="313" t="s">
        <v>336</v>
      </c>
      <c r="AW206" s="313" t="s">
        <v>336</v>
      </c>
      <c r="AX206" s="313" t="s">
        <v>336</v>
      </c>
      <c r="AY206" s="309" t="s">
        <v>837</v>
      </c>
      <c r="AZ206" s="309" t="s">
        <v>512</v>
      </c>
      <c r="BA206" s="309" t="s">
        <v>838</v>
      </c>
    </row>
    <row r="207" spans="1:53" ht="330" x14ac:dyDescent="0.25">
      <c r="A207" s="294" t="s">
        <v>707</v>
      </c>
      <c r="B207" s="295" t="s">
        <v>809</v>
      </c>
      <c r="C207" s="297" t="s">
        <v>810</v>
      </c>
      <c r="D207" s="297" t="s">
        <v>753</v>
      </c>
      <c r="E207" s="297" t="s">
        <v>811</v>
      </c>
      <c r="F207" s="297" t="s">
        <v>812</v>
      </c>
      <c r="G207" s="297" t="s">
        <v>813</v>
      </c>
      <c r="H207" s="298" t="s">
        <v>814</v>
      </c>
      <c r="I207" s="298" t="s">
        <v>815</v>
      </c>
      <c r="J207" s="298" t="s">
        <v>816</v>
      </c>
      <c r="K207" s="298" t="s">
        <v>817</v>
      </c>
      <c r="L207" s="298" t="s">
        <v>818</v>
      </c>
      <c r="M207" s="351" t="s">
        <v>1404</v>
      </c>
      <c r="N207" s="351" t="s">
        <v>1405</v>
      </c>
      <c r="O207" s="351" t="s">
        <v>1427</v>
      </c>
      <c r="P207" s="351" t="s">
        <v>1428</v>
      </c>
      <c r="Q207" s="429" t="s">
        <v>1429</v>
      </c>
      <c r="R207" s="299" t="s">
        <v>762</v>
      </c>
      <c r="S207" s="299" t="s">
        <v>819</v>
      </c>
      <c r="T207" s="299" t="s">
        <v>820</v>
      </c>
      <c r="U207" s="299" t="s">
        <v>821</v>
      </c>
      <c r="V207" s="310" t="s">
        <v>427</v>
      </c>
      <c r="W207" s="310" t="s">
        <v>512</v>
      </c>
      <c r="X207" s="310" t="s">
        <v>512</v>
      </c>
      <c r="Y207" s="321" t="s">
        <v>1167</v>
      </c>
      <c r="Z207" s="321" t="s">
        <v>1168</v>
      </c>
      <c r="AA207" s="321" t="s">
        <v>1169</v>
      </c>
      <c r="AB207" s="301" t="s">
        <v>788</v>
      </c>
      <c r="AC207" s="301" t="s">
        <v>1170</v>
      </c>
      <c r="AD207" s="316" t="s">
        <v>772</v>
      </c>
      <c r="AE207" s="316" t="s">
        <v>829</v>
      </c>
      <c r="AF207" s="316" t="s">
        <v>830</v>
      </c>
      <c r="AG207" s="303" t="s">
        <v>775</v>
      </c>
      <c r="AH207" s="303" t="s">
        <v>843</v>
      </c>
      <c r="AI207" s="303" t="s">
        <v>844</v>
      </c>
      <c r="AJ207" s="304" t="s">
        <v>336</v>
      </c>
      <c r="AK207" s="304" t="s">
        <v>336</v>
      </c>
      <c r="AL207" s="304" t="s">
        <v>336</v>
      </c>
      <c r="AM207" s="305" t="s">
        <v>833</v>
      </c>
      <c r="AN207" s="305" t="s">
        <v>834</v>
      </c>
      <c r="AO207" s="305" t="s">
        <v>835</v>
      </c>
      <c r="AP207" s="306"/>
      <c r="AQ207" s="306"/>
      <c r="AR207" s="306"/>
      <c r="AS207" s="315"/>
      <c r="AT207" s="317"/>
      <c r="AU207" s="307"/>
      <c r="AV207" s="313" t="s">
        <v>336</v>
      </c>
      <c r="AW207" s="313" t="s">
        <v>336</v>
      </c>
      <c r="AX207" s="313" t="s">
        <v>336</v>
      </c>
      <c r="AY207" s="309" t="s">
        <v>837</v>
      </c>
      <c r="AZ207" s="309" t="s">
        <v>512</v>
      </c>
      <c r="BA207" s="309" t="s">
        <v>838</v>
      </c>
    </row>
    <row r="208" spans="1:53" ht="255" x14ac:dyDescent="0.25">
      <c r="A208" s="294" t="s">
        <v>707</v>
      </c>
      <c r="B208" s="295" t="s">
        <v>809</v>
      </c>
      <c r="C208" s="297" t="s">
        <v>1186</v>
      </c>
      <c r="D208" s="297" t="s">
        <v>753</v>
      </c>
      <c r="E208" s="297" t="s">
        <v>811</v>
      </c>
      <c r="F208" s="297" t="s">
        <v>845</v>
      </c>
      <c r="G208" s="297" t="s">
        <v>846</v>
      </c>
      <c r="H208" s="298" t="s">
        <v>1187</v>
      </c>
      <c r="I208" s="298" t="s">
        <v>1188</v>
      </c>
      <c r="J208" s="298" t="s">
        <v>1189</v>
      </c>
      <c r="K208" s="298" t="s">
        <v>1190</v>
      </c>
      <c r="L208" s="298" t="s">
        <v>1191</v>
      </c>
      <c r="M208" s="351" t="s">
        <v>1430</v>
      </c>
      <c r="N208" s="351" t="s">
        <v>1431</v>
      </c>
      <c r="O208" s="351" t="s">
        <v>1432</v>
      </c>
      <c r="P208" s="351" t="s">
        <v>1433</v>
      </c>
      <c r="Q208" s="429" t="s">
        <v>1434</v>
      </c>
      <c r="R208" s="299" t="s">
        <v>852</v>
      </c>
      <c r="S208" s="299" t="s">
        <v>1172</v>
      </c>
      <c r="T208" s="299" t="s">
        <v>1173</v>
      </c>
      <c r="U208" s="330" t="s">
        <v>1388</v>
      </c>
      <c r="V208" s="310" t="s">
        <v>427</v>
      </c>
      <c r="W208" s="310" t="s">
        <v>512</v>
      </c>
      <c r="X208" s="310" t="s">
        <v>512</v>
      </c>
      <c r="Y208" s="301" t="s">
        <v>856</v>
      </c>
      <c r="Z208" s="301" t="s">
        <v>1208</v>
      </c>
      <c r="AA208" s="301" t="s">
        <v>1389</v>
      </c>
      <c r="AB208" s="301" t="s">
        <v>859</v>
      </c>
      <c r="AC208" s="301" t="s">
        <v>860</v>
      </c>
      <c r="AD208" s="302" t="s">
        <v>772</v>
      </c>
      <c r="AE208" s="302" t="s">
        <v>773</v>
      </c>
      <c r="AF208" s="302" t="s">
        <v>1182</v>
      </c>
      <c r="AG208" s="311" t="s">
        <v>336</v>
      </c>
      <c r="AH208" s="311" t="s">
        <v>336</v>
      </c>
      <c r="AI208" s="311" t="s">
        <v>336</v>
      </c>
      <c r="AJ208" s="304" t="s">
        <v>336</v>
      </c>
      <c r="AK208" s="304" t="s">
        <v>336</v>
      </c>
      <c r="AL208" s="304" t="s">
        <v>336</v>
      </c>
      <c r="AM208" s="305" t="s">
        <v>336</v>
      </c>
      <c r="AN208" s="305" t="s">
        <v>336</v>
      </c>
      <c r="AO208" s="305" t="s">
        <v>336</v>
      </c>
      <c r="AP208" s="312"/>
      <c r="AQ208" s="312"/>
      <c r="AR208" s="312"/>
      <c r="AS208" s="307"/>
      <c r="AT208" s="307"/>
      <c r="AU208" s="307"/>
      <c r="AV208" s="308" t="s">
        <v>682</v>
      </c>
      <c r="AW208" s="308" t="s">
        <v>684</v>
      </c>
      <c r="AX208" s="308" t="s">
        <v>685</v>
      </c>
      <c r="AY208" s="309" t="s">
        <v>862</v>
      </c>
      <c r="AZ208" s="309" t="s">
        <v>512</v>
      </c>
      <c r="BA208" s="309" t="s">
        <v>1183</v>
      </c>
    </row>
    <row r="209" spans="1:53" ht="330" x14ac:dyDescent="0.25">
      <c r="A209" s="294" t="s">
        <v>707</v>
      </c>
      <c r="B209" s="295" t="s">
        <v>809</v>
      </c>
      <c r="C209" s="297" t="s">
        <v>810</v>
      </c>
      <c r="D209" s="297" t="s">
        <v>753</v>
      </c>
      <c r="E209" s="297" t="s">
        <v>811</v>
      </c>
      <c r="F209" s="297" t="s">
        <v>1193</v>
      </c>
      <c r="G209" s="297" t="s">
        <v>1194</v>
      </c>
      <c r="H209" s="298" t="s">
        <v>847</v>
      </c>
      <c r="I209" s="298" t="s">
        <v>1195</v>
      </c>
      <c r="J209" s="298" t="s">
        <v>1196</v>
      </c>
      <c r="K209" s="298" t="s">
        <v>850</v>
      </c>
      <c r="L209" s="298" t="s">
        <v>1197</v>
      </c>
      <c r="M209" s="351" t="s">
        <v>1430</v>
      </c>
      <c r="N209" s="351" t="s">
        <v>1431</v>
      </c>
      <c r="O209" s="351" t="s">
        <v>1432</v>
      </c>
      <c r="P209" s="351" t="s">
        <v>1435</v>
      </c>
      <c r="Q209" s="429" t="s">
        <v>1436</v>
      </c>
      <c r="R209" s="299" t="s">
        <v>336</v>
      </c>
      <c r="S209" s="299" t="s">
        <v>336</v>
      </c>
      <c r="T209" s="299" t="s">
        <v>336</v>
      </c>
      <c r="U209" s="299" t="s">
        <v>336</v>
      </c>
      <c r="V209" s="310" t="s">
        <v>427</v>
      </c>
      <c r="W209" s="310" t="s">
        <v>512</v>
      </c>
      <c r="X209" s="310" t="s">
        <v>512</v>
      </c>
      <c r="Y209" s="301" t="s">
        <v>856</v>
      </c>
      <c r="Z209" s="301" t="s">
        <v>1198</v>
      </c>
      <c r="AA209" s="301" t="s">
        <v>1199</v>
      </c>
      <c r="AB209" s="301" t="s">
        <v>1114</v>
      </c>
      <c r="AC209" s="301" t="s">
        <v>1200</v>
      </c>
      <c r="AD209" s="302" t="s">
        <v>772</v>
      </c>
      <c r="AE209" s="319" t="s">
        <v>1205</v>
      </c>
      <c r="AF209" s="302" t="s">
        <v>1206</v>
      </c>
      <c r="AG209" s="303" t="s">
        <v>775</v>
      </c>
      <c r="AH209" s="303" t="s">
        <v>1201</v>
      </c>
      <c r="AI209" s="303" t="s">
        <v>1202</v>
      </c>
      <c r="AJ209" s="304" t="s">
        <v>336</v>
      </c>
      <c r="AK209" s="304" t="s">
        <v>336</v>
      </c>
      <c r="AL209" s="304" t="s">
        <v>336</v>
      </c>
      <c r="AM209" s="305" t="s">
        <v>336</v>
      </c>
      <c r="AN209" s="305" t="s">
        <v>336</v>
      </c>
      <c r="AO209" s="305" t="s">
        <v>336</v>
      </c>
      <c r="AP209" s="312"/>
      <c r="AQ209" s="312"/>
      <c r="AR209" s="312"/>
      <c r="AS209" s="307"/>
      <c r="AT209" s="307"/>
      <c r="AU209" s="307"/>
      <c r="AV209" s="313" t="s">
        <v>336</v>
      </c>
      <c r="AW209" s="313" t="s">
        <v>336</v>
      </c>
      <c r="AX209" s="313" t="s">
        <v>336</v>
      </c>
      <c r="AY209" s="309" t="s">
        <v>862</v>
      </c>
      <c r="AZ209" s="309" t="s">
        <v>512</v>
      </c>
      <c r="BA209" s="309" t="s">
        <v>863</v>
      </c>
    </row>
    <row r="210" spans="1:53" ht="409.5" x14ac:dyDescent="0.25">
      <c r="A210" s="294" t="s">
        <v>707</v>
      </c>
      <c r="B210" s="295" t="s">
        <v>809</v>
      </c>
      <c r="C210" s="297" t="s">
        <v>810</v>
      </c>
      <c r="D210" s="297" t="s">
        <v>753</v>
      </c>
      <c r="E210" s="297" t="s">
        <v>811</v>
      </c>
      <c r="F210" s="297" t="s">
        <v>1193</v>
      </c>
      <c r="G210" s="297" t="s">
        <v>1194</v>
      </c>
      <c r="H210" s="298" t="s">
        <v>847</v>
      </c>
      <c r="I210" s="298" t="s">
        <v>1195</v>
      </c>
      <c r="J210" s="298" t="s">
        <v>1196</v>
      </c>
      <c r="K210" s="298" t="s">
        <v>850</v>
      </c>
      <c r="L210" s="298" t="s">
        <v>1197</v>
      </c>
      <c r="M210" s="351" t="s">
        <v>1430</v>
      </c>
      <c r="N210" s="351" t="s">
        <v>1431</v>
      </c>
      <c r="O210" s="351" t="s">
        <v>1437</v>
      </c>
      <c r="P210" s="351" t="s">
        <v>1438</v>
      </c>
      <c r="Q210" s="429" t="s">
        <v>1439</v>
      </c>
      <c r="R210" s="299" t="s">
        <v>336</v>
      </c>
      <c r="S210" s="299" t="s">
        <v>336</v>
      </c>
      <c r="T210" s="299" t="s">
        <v>336</v>
      </c>
      <c r="U210" s="299" t="s">
        <v>336</v>
      </c>
      <c r="V210" s="310" t="s">
        <v>427</v>
      </c>
      <c r="W210" s="310" t="s">
        <v>512</v>
      </c>
      <c r="X210" s="310" t="s">
        <v>512</v>
      </c>
      <c r="Y210" s="301" t="s">
        <v>856</v>
      </c>
      <c r="Z210" s="301" t="s">
        <v>1203</v>
      </c>
      <c r="AA210" s="301" t="s">
        <v>1204</v>
      </c>
      <c r="AB210" s="301" t="s">
        <v>1114</v>
      </c>
      <c r="AC210" s="301" t="s">
        <v>1200</v>
      </c>
      <c r="AD210" s="302" t="s">
        <v>772</v>
      </c>
      <c r="AE210" s="302" t="s">
        <v>1150</v>
      </c>
      <c r="AF210" s="302" t="s">
        <v>1151</v>
      </c>
      <c r="AG210" s="303" t="s">
        <v>775</v>
      </c>
      <c r="AH210" s="303" t="s">
        <v>1201</v>
      </c>
      <c r="AI210" s="303" t="s">
        <v>1202</v>
      </c>
      <c r="AJ210" s="304" t="s">
        <v>336</v>
      </c>
      <c r="AK210" s="304" t="s">
        <v>336</v>
      </c>
      <c r="AL210" s="304" t="s">
        <v>336</v>
      </c>
      <c r="AM210" s="305" t="s">
        <v>336</v>
      </c>
      <c r="AN210" s="305" t="s">
        <v>336</v>
      </c>
      <c r="AO210" s="305" t="s">
        <v>336</v>
      </c>
      <c r="AP210" s="312"/>
      <c r="AQ210" s="312"/>
      <c r="AR210" s="312"/>
      <c r="AS210" s="307"/>
      <c r="AT210" s="307"/>
      <c r="AU210" s="307"/>
      <c r="AV210" s="313" t="s">
        <v>336</v>
      </c>
      <c r="AW210" s="313" t="s">
        <v>336</v>
      </c>
      <c r="AX210" s="313" t="s">
        <v>336</v>
      </c>
      <c r="AY210" s="309" t="s">
        <v>1120</v>
      </c>
      <c r="AZ210" s="309" t="s">
        <v>512</v>
      </c>
      <c r="BA210" s="309" t="s">
        <v>1121</v>
      </c>
    </row>
    <row r="211" spans="1:53" ht="330" x14ac:dyDescent="0.25">
      <c r="A211" s="294" t="s">
        <v>707</v>
      </c>
      <c r="B211" s="295" t="s">
        <v>809</v>
      </c>
      <c r="C211" s="297" t="s">
        <v>810</v>
      </c>
      <c r="D211" s="297" t="s">
        <v>753</v>
      </c>
      <c r="E211" s="297" t="s">
        <v>811</v>
      </c>
      <c r="F211" s="297" t="s">
        <v>1193</v>
      </c>
      <c r="G211" s="297" t="s">
        <v>1194</v>
      </c>
      <c r="H211" s="298" t="s">
        <v>847</v>
      </c>
      <c r="I211" s="298" t="s">
        <v>1195</v>
      </c>
      <c r="J211" s="298" t="s">
        <v>1196</v>
      </c>
      <c r="K211" s="298" t="s">
        <v>850</v>
      </c>
      <c r="L211" s="298" t="s">
        <v>1197</v>
      </c>
      <c r="M211" s="351" t="s">
        <v>1430</v>
      </c>
      <c r="N211" s="351" t="s">
        <v>1431</v>
      </c>
      <c r="O211" s="351" t="s">
        <v>1437</v>
      </c>
      <c r="P211" s="351" t="s">
        <v>1440</v>
      </c>
      <c r="Q211" s="429" t="s">
        <v>1441</v>
      </c>
      <c r="R211" s="299" t="s">
        <v>762</v>
      </c>
      <c r="S211" s="299" t="s">
        <v>763</v>
      </c>
      <c r="T211" s="299" t="s">
        <v>1102</v>
      </c>
      <c r="U211" s="299" t="s">
        <v>1207</v>
      </c>
      <c r="V211" s="310" t="s">
        <v>427</v>
      </c>
      <c r="W211" s="310" t="s">
        <v>512</v>
      </c>
      <c r="X211" s="310" t="s">
        <v>512</v>
      </c>
      <c r="Y211" s="301" t="s">
        <v>856</v>
      </c>
      <c r="Z211" s="301" t="s">
        <v>1208</v>
      </c>
      <c r="AA211" s="301" t="s">
        <v>1209</v>
      </c>
      <c r="AB211" s="301" t="s">
        <v>1114</v>
      </c>
      <c r="AC211" s="301" t="s">
        <v>1210</v>
      </c>
      <c r="AD211" s="302" t="s">
        <v>772</v>
      </c>
      <c r="AE211" s="302" t="s">
        <v>1205</v>
      </c>
      <c r="AF211" s="302" t="s">
        <v>1206</v>
      </c>
      <c r="AG211" s="303" t="s">
        <v>775</v>
      </c>
      <c r="AH211" s="303" t="s">
        <v>1201</v>
      </c>
      <c r="AI211" s="303" t="s">
        <v>1202</v>
      </c>
      <c r="AJ211" s="304" t="s">
        <v>336</v>
      </c>
      <c r="AK211" s="304" t="s">
        <v>336</v>
      </c>
      <c r="AL211" s="304" t="s">
        <v>336</v>
      </c>
      <c r="AM211" s="305" t="s">
        <v>336</v>
      </c>
      <c r="AN211" s="305" t="s">
        <v>336</v>
      </c>
      <c r="AO211" s="305" t="s">
        <v>336</v>
      </c>
      <c r="AP211" s="312"/>
      <c r="AQ211" s="312"/>
      <c r="AR211" s="312"/>
      <c r="AS211" s="307"/>
      <c r="AT211" s="307"/>
      <c r="AU211" s="307"/>
      <c r="AV211" s="313" t="s">
        <v>336</v>
      </c>
      <c r="AW211" s="313" t="s">
        <v>336</v>
      </c>
      <c r="AX211" s="313" t="s">
        <v>336</v>
      </c>
      <c r="AY211" s="309" t="s">
        <v>862</v>
      </c>
      <c r="AZ211" s="309" t="s">
        <v>512</v>
      </c>
      <c r="BA211" s="309" t="s">
        <v>863</v>
      </c>
    </row>
    <row r="212" spans="1:53" ht="300" x14ac:dyDescent="0.25">
      <c r="A212" s="294" t="s">
        <v>707</v>
      </c>
      <c r="B212" s="295" t="s">
        <v>809</v>
      </c>
      <c r="C212" s="296" t="s">
        <v>1211</v>
      </c>
      <c r="D212" s="296" t="s">
        <v>753</v>
      </c>
      <c r="E212" s="296" t="s">
        <v>811</v>
      </c>
      <c r="F212" s="296" t="s">
        <v>1212</v>
      </c>
      <c r="G212" s="296" t="s">
        <v>1213</v>
      </c>
      <c r="H212" s="298" t="s">
        <v>1214</v>
      </c>
      <c r="I212" s="298" t="s">
        <v>1107</v>
      </c>
      <c r="J212" s="298" t="s">
        <v>1108</v>
      </c>
      <c r="K212" s="298" t="s">
        <v>1215</v>
      </c>
      <c r="L212" s="298" t="s">
        <v>1216</v>
      </c>
      <c r="M212" s="351" t="s">
        <v>1430</v>
      </c>
      <c r="N212" s="351" t="s">
        <v>1431</v>
      </c>
      <c r="O212" s="351" t="s">
        <v>1437</v>
      </c>
      <c r="P212" s="351" t="s">
        <v>1442</v>
      </c>
      <c r="Q212" s="429" t="s">
        <v>1443</v>
      </c>
      <c r="R212" s="299" t="s">
        <v>762</v>
      </c>
      <c r="S212" s="299" t="s">
        <v>763</v>
      </c>
      <c r="T212" s="299" t="s">
        <v>1102</v>
      </c>
      <c r="U212" s="299" t="s">
        <v>1207</v>
      </c>
      <c r="V212" s="310" t="s">
        <v>427</v>
      </c>
      <c r="W212" s="310" t="s">
        <v>512</v>
      </c>
      <c r="X212" s="310" t="s">
        <v>512</v>
      </c>
      <c r="Y212" s="301" t="s">
        <v>856</v>
      </c>
      <c r="Z212" s="301" t="s">
        <v>1217</v>
      </c>
      <c r="AA212" s="301" t="s">
        <v>1218</v>
      </c>
      <c r="AB212" s="301" t="s">
        <v>336</v>
      </c>
      <c r="AC212" s="301" t="s">
        <v>336</v>
      </c>
      <c r="AD212" s="316" t="s">
        <v>336</v>
      </c>
      <c r="AE212" s="316" t="s">
        <v>336</v>
      </c>
      <c r="AF212" s="316" t="s">
        <v>336</v>
      </c>
      <c r="AG212" s="303" t="s">
        <v>775</v>
      </c>
      <c r="AH212" s="303" t="s">
        <v>776</v>
      </c>
      <c r="AI212" s="303" t="s">
        <v>777</v>
      </c>
      <c r="AJ212" s="304" t="s">
        <v>336</v>
      </c>
      <c r="AK212" s="304" t="s">
        <v>336</v>
      </c>
      <c r="AL212" s="304" t="s">
        <v>336</v>
      </c>
      <c r="AM212" s="305" t="s">
        <v>336</v>
      </c>
      <c r="AN212" s="305" t="s">
        <v>336</v>
      </c>
      <c r="AO212" s="305" t="s">
        <v>336</v>
      </c>
      <c r="AP212" s="312"/>
      <c r="AQ212" s="312"/>
      <c r="AR212" s="312"/>
      <c r="AS212" s="307"/>
      <c r="AT212" s="307"/>
      <c r="AU212" s="307"/>
      <c r="AV212" s="313" t="s">
        <v>336</v>
      </c>
      <c r="AW212" s="313" t="s">
        <v>336</v>
      </c>
      <c r="AX212" s="313" t="s">
        <v>336</v>
      </c>
      <c r="AY212" s="309" t="s">
        <v>512</v>
      </c>
      <c r="AZ212" s="309" t="s">
        <v>512</v>
      </c>
      <c r="BA212" s="309" t="s">
        <v>512</v>
      </c>
    </row>
    <row r="213" spans="1:53" ht="345" x14ac:dyDescent="0.25">
      <c r="A213" s="294" t="s">
        <v>707</v>
      </c>
      <c r="B213" s="295" t="s">
        <v>809</v>
      </c>
      <c r="C213" s="297" t="s">
        <v>810</v>
      </c>
      <c r="D213" s="297" t="s">
        <v>753</v>
      </c>
      <c r="E213" s="297" t="s">
        <v>811</v>
      </c>
      <c r="F213" s="297" t="s">
        <v>864</v>
      </c>
      <c r="G213" s="297" t="s">
        <v>865</v>
      </c>
      <c r="H213" s="298" t="s">
        <v>916</v>
      </c>
      <c r="I213" s="298" t="s">
        <v>917</v>
      </c>
      <c r="J213" s="298" t="s">
        <v>918</v>
      </c>
      <c r="K213" s="298" t="s">
        <v>919</v>
      </c>
      <c r="L213" s="298" t="s">
        <v>920</v>
      </c>
      <c r="M213" s="351" t="s">
        <v>1430</v>
      </c>
      <c r="N213" s="351" t="s">
        <v>1431</v>
      </c>
      <c r="O213" s="351" t="s">
        <v>1444</v>
      </c>
      <c r="P213" s="351" t="s">
        <v>1445</v>
      </c>
      <c r="Q213" s="429" t="s">
        <v>1446</v>
      </c>
      <c r="R213" s="299" t="s">
        <v>762</v>
      </c>
      <c r="S213" s="299" t="s">
        <v>763</v>
      </c>
      <c r="T213" s="299" t="s">
        <v>921</v>
      </c>
      <c r="U213" s="299" t="s">
        <v>922</v>
      </c>
      <c r="V213" s="310" t="s">
        <v>427</v>
      </c>
      <c r="W213" s="310" t="s">
        <v>512</v>
      </c>
      <c r="X213" s="310" t="s">
        <v>512</v>
      </c>
      <c r="Y213" s="301" t="s">
        <v>769</v>
      </c>
      <c r="Z213" s="301" t="s">
        <v>825</v>
      </c>
      <c r="AA213" s="301" t="s">
        <v>923</v>
      </c>
      <c r="AB213" s="301" t="s">
        <v>877</v>
      </c>
      <c r="AC213" s="301" t="s">
        <v>924</v>
      </c>
      <c r="AD213" s="302" t="s">
        <v>891</v>
      </c>
      <c r="AE213" s="302" t="s">
        <v>892</v>
      </c>
      <c r="AF213" s="319" t="s">
        <v>893</v>
      </c>
      <c r="AG213" s="320" t="s">
        <v>894</v>
      </c>
      <c r="AH213" s="320" t="s">
        <v>895</v>
      </c>
      <c r="AI213" s="320" t="s">
        <v>896</v>
      </c>
      <c r="AJ213" s="304" t="s">
        <v>881</v>
      </c>
      <c r="AK213" s="304" t="s">
        <v>882</v>
      </c>
      <c r="AL213" s="304" t="s">
        <v>883</v>
      </c>
      <c r="AM213" s="305" t="s">
        <v>1327</v>
      </c>
      <c r="AN213" s="305" t="s">
        <v>1328</v>
      </c>
      <c r="AO213" s="305" t="s">
        <v>1329</v>
      </c>
      <c r="AP213" s="306"/>
      <c r="AQ213" s="306"/>
      <c r="AR213" s="306"/>
      <c r="AS213" s="315"/>
      <c r="AT213" s="317"/>
      <c r="AU213" s="317"/>
      <c r="AV213" s="308" t="s">
        <v>676</v>
      </c>
      <c r="AW213" s="308" t="s">
        <v>887</v>
      </c>
      <c r="AX213" s="308" t="s">
        <v>888</v>
      </c>
      <c r="AY213" s="309" t="s">
        <v>862</v>
      </c>
      <c r="AZ213" s="309" t="s">
        <v>512</v>
      </c>
      <c r="BA213" s="309" t="s">
        <v>863</v>
      </c>
    </row>
    <row r="214" spans="1:53" ht="345" x14ac:dyDescent="0.25">
      <c r="A214" s="294" t="s">
        <v>707</v>
      </c>
      <c r="B214" s="295" t="s">
        <v>809</v>
      </c>
      <c r="C214" s="297" t="s">
        <v>810</v>
      </c>
      <c r="D214" s="297" t="s">
        <v>753</v>
      </c>
      <c r="E214" s="297" t="s">
        <v>811</v>
      </c>
      <c r="F214" s="297" t="s">
        <v>864</v>
      </c>
      <c r="G214" s="297" t="s">
        <v>865</v>
      </c>
      <c r="H214" s="298" t="s">
        <v>916</v>
      </c>
      <c r="I214" s="298" t="s">
        <v>917</v>
      </c>
      <c r="J214" s="298" t="s">
        <v>918</v>
      </c>
      <c r="K214" s="298" t="s">
        <v>919</v>
      </c>
      <c r="L214" s="298" t="s">
        <v>920</v>
      </c>
      <c r="M214" s="351" t="s">
        <v>1447</v>
      </c>
      <c r="N214" s="351" t="s">
        <v>1448</v>
      </c>
      <c r="O214" s="353" t="s">
        <v>1360</v>
      </c>
      <c r="P214" s="353" t="s">
        <v>1360</v>
      </c>
      <c r="Q214" s="432" t="s">
        <v>1360</v>
      </c>
      <c r="R214" s="299" t="s">
        <v>762</v>
      </c>
      <c r="S214" s="299" t="s">
        <v>763</v>
      </c>
      <c r="T214" s="299" t="s">
        <v>921</v>
      </c>
      <c r="U214" s="299" t="s">
        <v>922</v>
      </c>
      <c r="V214" s="310" t="s">
        <v>427</v>
      </c>
      <c r="W214" s="310" t="s">
        <v>512</v>
      </c>
      <c r="X214" s="310" t="s">
        <v>512</v>
      </c>
      <c r="Y214" s="301" t="s">
        <v>769</v>
      </c>
      <c r="Z214" s="301" t="s">
        <v>825</v>
      </c>
      <c r="AA214" s="301" t="s">
        <v>923</v>
      </c>
      <c r="AB214" s="301" t="s">
        <v>877</v>
      </c>
      <c r="AC214" s="301" t="s">
        <v>924</v>
      </c>
      <c r="AD214" s="302" t="s">
        <v>891</v>
      </c>
      <c r="AE214" s="302" t="s">
        <v>892</v>
      </c>
      <c r="AF214" s="316" t="s">
        <v>910</v>
      </c>
      <c r="AG214" s="303" t="s">
        <v>775</v>
      </c>
      <c r="AH214" s="303" t="s">
        <v>776</v>
      </c>
      <c r="AI214" s="303" t="s">
        <v>777</v>
      </c>
      <c r="AJ214" s="304" t="s">
        <v>881</v>
      </c>
      <c r="AK214" s="304" t="s">
        <v>882</v>
      </c>
      <c r="AL214" s="304" t="s">
        <v>883</v>
      </c>
      <c r="AM214" s="305" t="s">
        <v>1219</v>
      </c>
      <c r="AN214" s="305" t="s">
        <v>1220</v>
      </c>
      <c r="AO214" s="305" t="s">
        <v>1221</v>
      </c>
      <c r="AP214" s="306"/>
      <c r="AQ214" s="306"/>
      <c r="AR214" s="306"/>
      <c r="AS214" s="307"/>
      <c r="AT214" s="307"/>
      <c r="AU214" s="307"/>
      <c r="AV214" s="308" t="s">
        <v>679</v>
      </c>
      <c r="AW214" s="308" t="s">
        <v>899</v>
      </c>
      <c r="AX214" s="308" t="s">
        <v>900</v>
      </c>
      <c r="AY214" s="309" t="s">
        <v>862</v>
      </c>
      <c r="AZ214" s="309" t="s">
        <v>512</v>
      </c>
      <c r="BA214" s="309" t="s">
        <v>863</v>
      </c>
    </row>
    <row r="215" spans="1:53" ht="345" x14ac:dyDescent="0.25">
      <c r="A215" s="294" t="s">
        <v>707</v>
      </c>
      <c r="B215" s="295" t="s">
        <v>809</v>
      </c>
      <c r="C215" s="297" t="s">
        <v>810</v>
      </c>
      <c r="D215" s="297" t="s">
        <v>753</v>
      </c>
      <c r="E215" s="297" t="s">
        <v>811</v>
      </c>
      <c r="F215" s="297" t="s">
        <v>864</v>
      </c>
      <c r="G215" s="297" t="s">
        <v>865</v>
      </c>
      <c r="H215" s="298" t="s">
        <v>847</v>
      </c>
      <c r="I215" s="298" t="s">
        <v>925</v>
      </c>
      <c r="J215" s="298" t="s">
        <v>926</v>
      </c>
      <c r="K215" s="298" t="s">
        <v>336</v>
      </c>
      <c r="L215" s="298" t="s">
        <v>927</v>
      </c>
      <c r="M215" s="351" t="s">
        <v>1449</v>
      </c>
      <c r="N215" s="351" t="s">
        <v>1450</v>
      </c>
      <c r="O215" s="351" t="s">
        <v>1451</v>
      </c>
      <c r="P215" s="351" t="s">
        <v>1452</v>
      </c>
      <c r="Q215" s="429" t="s">
        <v>1453</v>
      </c>
      <c r="R215" s="299" t="s">
        <v>784</v>
      </c>
      <c r="S215" s="299" t="s">
        <v>928</v>
      </c>
      <c r="T215" s="299" t="s">
        <v>929</v>
      </c>
      <c r="U215" s="299" t="s">
        <v>930</v>
      </c>
      <c r="V215" s="310" t="s">
        <v>427</v>
      </c>
      <c r="W215" s="310" t="s">
        <v>512</v>
      </c>
      <c r="X215" s="310" t="s">
        <v>512</v>
      </c>
      <c r="Y215" s="321" t="s">
        <v>931</v>
      </c>
      <c r="Z215" s="321" t="s">
        <v>932</v>
      </c>
      <c r="AA215" s="321" t="s">
        <v>1224</v>
      </c>
      <c r="AB215" s="301" t="s">
        <v>877</v>
      </c>
      <c r="AC215" s="301" t="s">
        <v>912</v>
      </c>
      <c r="AD215" s="302" t="s">
        <v>891</v>
      </c>
      <c r="AE215" s="302" t="s">
        <v>892</v>
      </c>
      <c r="AF215" s="318" t="s">
        <v>934</v>
      </c>
      <c r="AG215" s="320" t="s">
        <v>894</v>
      </c>
      <c r="AH215" s="320" t="s">
        <v>895</v>
      </c>
      <c r="AI215" s="320" t="s">
        <v>896</v>
      </c>
      <c r="AJ215" s="304" t="s">
        <v>881</v>
      </c>
      <c r="AK215" s="304" t="s">
        <v>882</v>
      </c>
      <c r="AL215" s="304" t="s">
        <v>883</v>
      </c>
      <c r="AM215" s="305" t="s">
        <v>897</v>
      </c>
      <c r="AN215" s="305" t="s">
        <v>885</v>
      </c>
      <c r="AO215" s="305" t="s">
        <v>898</v>
      </c>
      <c r="AP215" s="306"/>
      <c r="AQ215" s="306"/>
      <c r="AR215" s="306"/>
      <c r="AS215" s="307"/>
      <c r="AT215" s="307"/>
      <c r="AU215" s="307"/>
      <c r="AV215" s="308" t="s">
        <v>676</v>
      </c>
      <c r="AW215" s="308" t="s">
        <v>887</v>
      </c>
      <c r="AX215" s="308" t="s">
        <v>888</v>
      </c>
      <c r="AY215" s="309" t="s">
        <v>862</v>
      </c>
      <c r="AZ215" s="309" t="s">
        <v>512</v>
      </c>
      <c r="BA215" s="309" t="s">
        <v>863</v>
      </c>
    </row>
    <row r="216" spans="1:53" ht="227.25" customHeight="1" x14ac:dyDescent="0.25">
      <c r="A216" s="294" t="s">
        <v>707</v>
      </c>
      <c r="B216" s="295" t="s">
        <v>809</v>
      </c>
      <c r="C216" s="297" t="s">
        <v>810</v>
      </c>
      <c r="D216" s="297" t="s">
        <v>753</v>
      </c>
      <c r="E216" s="297" t="s">
        <v>811</v>
      </c>
      <c r="F216" s="297" t="s">
        <v>864</v>
      </c>
      <c r="G216" s="297" t="s">
        <v>865</v>
      </c>
      <c r="H216" s="298" t="s">
        <v>916</v>
      </c>
      <c r="I216" s="298" t="s">
        <v>917</v>
      </c>
      <c r="J216" s="298" t="s">
        <v>918</v>
      </c>
      <c r="K216" s="298" t="s">
        <v>919</v>
      </c>
      <c r="L216" s="298" t="s">
        <v>920</v>
      </c>
      <c r="M216" s="351" t="s">
        <v>1449</v>
      </c>
      <c r="N216" s="351" t="s">
        <v>1450</v>
      </c>
      <c r="O216" s="351" t="s">
        <v>1451</v>
      </c>
      <c r="P216" s="351" t="s">
        <v>1454</v>
      </c>
      <c r="Q216" s="429" t="s">
        <v>1455</v>
      </c>
      <c r="R216" s="299" t="s">
        <v>762</v>
      </c>
      <c r="S216" s="299" t="s">
        <v>763</v>
      </c>
      <c r="T216" s="299" t="s">
        <v>921</v>
      </c>
      <c r="U216" s="299" t="s">
        <v>922</v>
      </c>
      <c r="V216" s="310" t="s">
        <v>427</v>
      </c>
      <c r="W216" s="310" t="s">
        <v>512</v>
      </c>
      <c r="X216" s="310" t="s">
        <v>512</v>
      </c>
      <c r="Y216" s="301" t="s">
        <v>769</v>
      </c>
      <c r="Z216" s="301" t="s">
        <v>825</v>
      </c>
      <c r="AA216" s="301" t="s">
        <v>923</v>
      </c>
      <c r="AB216" s="301" t="s">
        <v>877</v>
      </c>
      <c r="AC216" s="301" t="s">
        <v>924</v>
      </c>
      <c r="AD216" s="302" t="s">
        <v>891</v>
      </c>
      <c r="AE216" s="302" t="s">
        <v>892</v>
      </c>
      <c r="AF216" s="319" t="s">
        <v>893</v>
      </c>
      <c r="AG216" s="320" t="s">
        <v>894</v>
      </c>
      <c r="AH216" s="320" t="s">
        <v>895</v>
      </c>
      <c r="AI216" s="320" t="s">
        <v>896</v>
      </c>
      <c r="AJ216" s="304" t="s">
        <v>881</v>
      </c>
      <c r="AK216" s="304" t="s">
        <v>882</v>
      </c>
      <c r="AL216" s="304" t="s">
        <v>883</v>
      </c>
      <c r="AM216" s="305" t="s">
        <v>884</v>
      </c>
      <c r="AN216" s="305" t="s">
        <v>885</v>
      </c>
      <c r="AO216" s="305" t="s">
        <v>1222</v>
      </c>
      <c r="AP216" s="306"/>
      <c r="AQ216" s="306"/>
      <c r="AR216" s="306"/>
      <c r="AS216" s="307"/>
      <c r="AT216" s="307"/>
      <c r="AU216" s="307"/>
      <c r="AV216" s="313" t="s">
        <v>336</v>
      </c>
      <c r="AW216" s="313" t="s">
        <v>336</v>
      </c>
      <c r="AX216" s="313" t="s">
        <v>336</v>
      </c>
      <c r="AY216" s="309" t="s">
        <v>862</v>
      </c>
      <c r="AZ216" s="309" t="s">
        <v>512</v>
      </c>
      <c r="BA216" s="309" t="s">
        <v>863</v>
      </c>
    </row>
    <row r="217" spans="1:53" ht="180" customHeight="1" x14ac:dyDescent="0.25">
      <c r="A217" s="294" t="s">
        <v>707</v>
      </c>
      <c r="B217" s="295" t="s">
        <v>809</v>
      </c>
      <c r="C217" s="297" t="s">
        <v>810</v>
      </c>
      <c r="D217" s="297" t="s">
        <v>753</v>
      </c>
      <c r="E217" s="297" t="s">
        <v>811</v>
      </c>
      <c r="F217" s="297" t="s">
        <v>864</v>
      </c>
      <c r="G217" s="297" t="s">
        <v>865</v>
      </c>
      <c r="H217" s="298" t="s">
        <v>916</v>
      </c>
      <c r="I217" s="298" t="s">
        <v>917</v>
      </c>
      <c r="J217" s="298" t="s">
        <v>918</v>
      </c>
      <c r="K217" s="298" t="s">
        <v>919</v>
      </c>
      <c r="L217" s="298" t="s">
        <v>920</v>
      </c>
      <c r="M217" s="351" t="s">
        <v>1449</v>
      </c>
      <c r="N217" s="351" t="s">
        <v>1450</v>
      </c>
      <c r="O217" s="351" t="s">
        <v>1451</v>
      </c>
      <c r="P217" s="351" t="s">
        <v>1456</v>
      </c>
      <c r="Q217" s="429" t="s">
        <v>1457</v>
      </c>
      <c r="R217" s="299" t="s">
        <v>762</v>
      </c>
      <c r="S217" s="299" t="s">
        <v>763</v>
      </c>
      <c r="T217" s="299" t="s">
        <v>921</v>
      </c>
      <c r="U217" s="299" t="s">
        <v>922</v>
      </c>
      <c r="V217" s="310" t="s">
        <v>427</v>
      </c>
      <c r="W217" s="310" t="s">
        <v>512</v>
      </c>
      <c r="X217" s="310" t="s">
        <v>512</v>
      </c>
      <c r="Y217" s="301" t="s">
        <v>769</v>
      </c>
      <c r="Z217" s="301" t="s">
        <v>825</v>
      </c>
      <c r="AA217" s="301" t="s">
        <v>923</v>
      </c>
      <c r="AB217" s="301" t="s">
        <v>877</v>
      </c>
      <c r="AC217" s="301" t="s">
        <v>1223</v>
      </c>
      <c r="AD217" s="302" t="s">
        <v>891</v>
      </c>
      <c r="AE217" s="302" t="s">
        <v>892</v>
      </c>
      <c r="AF217" s="316" t="s">
        <v>910</v>
      </c>
      <c r="AG217" s="320" t="s">
        <v>894</v>
      </c>
      <c r="AH217" s="320" t="s">
        <v>895</v>
      </c>
      <c r="AI217" s="320" t="s">
        <v>896</v>
      </c>
      <c r="AJ217" s="304" t="s">
        <v>881</v>
      </c>
      <c r="AK217" s="304" t="s">
        <v>882</v>
      </c>
      <c r="AL217" s="304" t="s">
        <v>883</v>
      </c>
      <c r="AM217" s="305" t="s">
        <v>1219</v>
      </c>
      <c r="AN217" s="305" t="s">
        <v>1220</v>
      </c>
      <c r="AO217" s="305" t="s">
        <v>1221</v>
      </c>
      <c r="AP217" s="306"/>
      <c r="AQ217" s="306"/>
      <c r="AR217" s="306"/>
      <c r="AS217" s="315"/>
      <c r="AT217" s="317"/>
      <c r="AU217" s="317"/>
      <c r="AV217" s="313" t="s">
        <v>336</v>
      </c>
      <c r="AW217" s="313" t="s">
        <v>336</v>
      </c>
      <c r="AX217" s="313" t="s">
        <v>336</v>
      </c>
      <c r="AY217" s="309" t="s">
        <v>862</v>
      </c>
      <c r="AZ217" s="309" t="s">
        <v>512</v>
      </c>
      <c r="BA217" s="309" t="s">
        <v>863</v>
      </c>
    </row>
    <row r="218" spans="1:53" ht="234" customHeight="1" x14ac:dyDescent="0.25">
      <c r="A218" s="294" t="s">
        <v>707</v>
      </c>
      <c r="B218" s="295" t="s">
        <v>809</v>
      </c>
      <c r="C218" s="297" t="s">
        <v>810</v>
      </c>
      <c r="D218" s="297" t="s">
        <v>753</v>
      </c>
      <c r="E218" s="297" t="s">
        <v>811</v>
      </c>
      <c r="F218" s="297" t="s">
        <v>864</v>
      </c>
      <c r="G218" s="297" t="s">
        <v>865</v>
      </c>
      <c r="H218" s="298" t="s">
        <v>916</v>
      </c>
      <c r="I218" s="298" t="s">
        <v>917</v>
      </c>
      <c r="J218" s="298" t="s">
        <v>918</v>
      </c>
      <c r="K218" s="298" t="s">
        <v>919</v>
      </c>
      <c r="L218" s="298" t="s">
        <v>920</v>
      </c>
      <c r="M218" s="351" t="s">
        <v>1449</v>
      </c>
      <c r="N218" s="351" t="s">
        <v>1450</v>
      </c>
      <c r="O218" s="351" t="s">
        <v>1451</v>
      </c>
      <c r="P218" s="351" t="s">
        <v>1458</v>
      </c>
      <c r="Q218" s="429" t="s">
        <v>1459</v>
      </c>
      <c r="R218" s="299" t="s">
        <v>762</v>
      </c>
      <c r="S218" s="299" t="s">
        <v>763</v>
      </c>
      <c r="T218" s="299" t="s">
        <v>921</v>
      </c>
      <c r="U218" s="299" t="s">
        <v>922</v>
      </c>
      <c r="V218" s="310" t="s">
        <v>427</v>
      </c>
      <c r="W218" s="310" t="s">
        <v>512</v>
      </c>
      <c r="X218" s="310" t="s">
        <v>512</v>
      </c>
      <c r="Y218" s="301" t="s">
        <v>769</v>
      </c>
      <c r="Z218" s="301" t="s">
        <v>825</v>
      </c>
      <c r="AA218" s="301" t="s">
        <v>923</v>
      </c>
      <c r="AB218" s="301" t="s">
        <v>877</v>
      </c>
      <c r="AC218" s="301" t="s">
        <v>1223</v>
      </c>
      <c r="AD218" s="302" t="s">
        <v>913</v>
      </c>
      <c r="AE218" s="302" t="s">
        <v>914</v>
      </c>
      <c r="AF218" s="318" t="s">
        <v>915</v>
      </c>
      <c r="AG218" s="320" t="s">
        <v>894</v>
      </c>
      <c r="AH218" s="320" t="s">
        <v>895</v>
      </c>
      <c r="AI218" s="320" t="s">
        <v>896</v>
      </c>
      <c r="AJ218" s="304" t="s">
        <v>881</v>
      </c>
      <c r="AK218" s="304" t="s">
        <v>882</v>
      </c>
      <c r="AL218" s="304" t="s">
        <v>883</v>
      </c>
      <c r="AM218" s="305" t="s">
        <v>884</v>
      </c>
      <c r="AN218" s="305" t="s">
        <v>885</v>
      </c>
      <c r="AO218" s="305" t="s">
        <v>1222</v>
      </c>
      <c r="AP218" s="306"/>
      <c r="AQ218" s="306"/>
      <c r="AR218" s="306"/>
      <c r="AS218" s="315"/>
      <c r="AT218" s="317"/>
      <c r="AU218" s="317"/>
      <c r="AV218" s="308" t="s">
        <v>679</v>
      </c>
      <c r="AW218" s="308" t="s">
        <v>899</v>
      </c>
      <c r="AX218" s="308" t="s">
        <v>900</v>
      </c>
      <c r="AY218" s="309" t="s">
        <v>862</v>
      </c>
      <c r="AZ218" s="309" t="s">
        <v>512</v>
      </c>
      <c r="BA218" s="309" t="s">
        <v>863</v>
      </c>
    </row>
    <row r="219" spans="1:53" ht="196.5" customHeight="1" x14ac:dyDescent="0.25">
      <c r="A219" s="294" t="s">
        <v>707</v>
      </c>
      <c r="B219" s="295" t="s">
        <v>809</v>
      </c>
      <c r="C219" s="297" t="s">
        <v>810</v>
      </c>
      <c r="D219" s="297" t="s">
        <v>753</v>
      </c>
      <c r="E219" s="297" t="s">
        <v>811</v>
      </c>
      <c r="F219" s="297" t="s">
        <v>864</v>
      </c>
      <c r="G219" s="297" t="s">
        <v>865</v>
      </c>
      <c r="H219" s="298" t="s">
        <v>916</v>
      </c>
      <c r="I219" s="298" t="s">
        <v>917</v>
      </c>
      <c r="J219" s="298" t="s">
        <v>918</v>
      </c>
      <c r="K219" s="298" t="s">
        <v>919</v>
      </c>
      <c r="L219" s="298" t="s">
        <v>920</v>
      </c>
      <c r="M219" s="351" t="s">
        <v>1449</v>
      </c>
      <c r="N219" s="351" t="s">
        <v>1450</v>
      </c>
      <c r="O219" s="351" t="s">
        <v>1451</v>
      </c>
      <c r="P219" s="351" t="s">
        <v>1460</v>
      </c>
      <c r="Q219" s="429" t="s">
        <v>1461</v>
      </c>
      <c r="R219" s="299" t="s">
        <v>762</v>
      </c>
      <c r="S219" s="299" t="s">
        <v>763</v>
      </c>
      <c r="T219" s="299" t="s">
        <v>921</v>
      </c>
      <c r="U219" s="299" t="s">
        <v>922</v>
      </c>
      <c r="V219" s="310" t="s">
        <v>427</v>
      </c>
      <c r="W219" s="310" t="s">
        <v>512</v>
      </c>
      <c r="X219" s="310" t="s">
        <v>512</v>
      </c>
      <c r="Y219" s="301" t="s">
        <v>769</v>
      </c>
      <c r="Z219" s="301" t="s">
        <v>825</v>
      </c>
      <c r="AA219" s="301" t="s">
        <v>923</v>
      </c>
      <c r="AB219" s="301" t="s">
        <v>877</v>
      </c>
      <c r="AC219" s="301" t="s">
        <v>1223</v>
      </c>
      <c r="AD219" s="302" t="s">
        <v>891</v>
      </c>
      <c r="AE219" s="302" t="s">
        <v>892</v>
      </c>
      <c r="AF219" s="319" t="s">
        <v>893</v>
      </c>
      <c r="AG219" s="320" t="s">
        <v>894</v>
      </c>
      <c r="AH219" s="320" t="s">
        <v>895</v>
      </c>
      <c r="AI219" s="320" t="s">
        <v>896</v>
      </c>
      <c r="AJ219" s="304" t="s">
        <v>881</v>
      </c>
      <c r="AK219" s="304" t="s">
        <v>882</v>
      </c>
      <c r="AL219" s="304" t="s">
        <v>883</v>
      </c>
      <c r="AM219" s="305" t="s">
        <v>897</v>
      </c>
      <c r="AN219" s="305" t="s">
        <v>885</v>
      </c>
      <c r="AO219" s="305" t="s">
        <v>898</v>
      </c>
      <c r="AP219" s="306"/>
      <c r="AQ219" s="306"/>
      <c r="AR219" s="306"/>
      <c r="AS219" s="315"/>
      <c r="AT219" s="317"/>
      <c r="AU219" s="317"/>
      <c r="AV219" s="308" t="s">
        <v>676</v>
      </c>
      <c r="AW219" s="308" t="s">
        <v>887</v>
      </c>
      <c r="AX219" s="308" t="s">
        <v>888</v>
      </c>
      <c r="AY219" s="309" t="s">
        <v>862</v>
      </c>
      <c r="AZ219" s="309" t="s">
        <v>512</v>
      </c>
      <c r="BA219" s="309" t="s">
        <v>863</v>
      </c>
    </row>
    <row r="220" spans="1:53" ht="330.75" customHeight="1" x14ac:dyDescent="0.25">
      <c r="A220" s="294" t="s">
        <v>707</v>
      </c>
      <c r="B220" s="295" t="s">
        <v>751</v>
      </c>
      <c r="C220" s="296" t="s">
        <v>752</v>
      </c>
      <c r="D220" s="297" t="s">
        <v>753</v>
      </c>
      <c r="E220" s="297" t="s">
        <v>754</v>
      </c>
      <c r="F220" s="297" t="s">
        <v>956</v>
      </c>
      <c r="G220" s="297" t="s">
        <v>957</v>
      </c>
      <c r="H220" s="298" t="s">
        <v>958</v>
      </c>
      <c r="I220" s="298" t="s">
        <v>959</v>
      </c>
      <c r="J220" s="298" t="s">
        <v>960</v>
      </c>
      <c r="K220" s="298" t="s">
        <v>336</v>
      </c>
      <c r="L220" s="298" t="s">
        <v>961</v>
      </c>
      <c r="M220" s="351" t="s">
        <v>1449</v>
      </c>
      <c r="N220" s="351" t="s">
        <v>1450</v>
      </c>
      <c r="O220" s="351" t="s">
        <v>1451</v>
      </c>
      <c r="P220" s="351" t="s">
        <v>1462</v>
      </c>
      <c r="Q220" s="429" t="s">
        <v>1463</v>
      </c>
      <c r="R220" s="299" t="s">
        <v>870</v>
      </c>
      <c r="S220" s="299" t="s">
        <v>871</v>
      </c>
      <c r="T220" s="299" t="s">
        <v>872</v>
      </c>
      <c r="U220" s="299" t="s">
        <v>873</v>
      </c>
      <c r="V220" s="310" t="s">
        <v>427</v>
      </c>
      <c r="W220" s="310" t="s">
        <v>512</v>
      </c>
      <c r="X220" s="310" t="s">
        <v>512</v>
      </c>
      <c r="Y220" s="301" t="s">
        <v>769</v>
      </c>
      <c r="Z220" s="301" t="s">
        <v>770</v>
      </c>
      <c r="AA220" s="301" t="s">
        <v>771</v>
      </c>
      <c r="AB220" s="301" t="s">
        <v>962</v>
      </c>
      <c r="AC220" s="301" t="s">
        <v>963</v>
      </c>
      <c r="AD220" s="316" t="s">
        <v>336</v>
      </c>
      <c r="AE220" s="316" t="s">
        <v>336</v>
      </c>
      <c r="AF220" s="316" t="s">
        <v>336</v>
      </c>
      <c r="AG220" s="311" t="s">
        <v>336</v>
      </c>
      <c r="AH220" s="311" t="s">
        <v>336</v>
      </c>
      <c r="AI220" s="311" t="s">
        <v>336</v>
      </c>
      <c r="AJ220" s="304" t="s">
        <v>336</v>
      </c>
      <c r="AK220" s="304" t="s">
        <v>336</v>
      </c>
      <c r="AL220" s="304" t="s">
        <v>336</v>
      </c>
      <c r="AM220" s="305" t="s">
        <v>336</v>
      </c>
      <c r="AN220" s="305" t="s">
        <v>336</v>
      </c>
      <c r="AO220" s="305" t="s">
        <v>336</v>
      </c>
      <c r="AP220" s="306"/>
      <c r="AQ220" s="306"/>
      <c r="AR220" s="306"/>
      <c r="AS220" s="307"/>
      <c r="AT220" s="307"/>
      <c r="AU220" s="307"/>
      <c r="AV220" s="313" t="s">
        <v>336</v>
      </c>
      <c r="AW220" s="313" t="s">
        <v>336</v>
      </c>
      <c r="AX220" s="313" t="s">
        <v>336</v>
      </c>
      <c r="AY220" s="309" t="s">
        <v>512</v>
      </c>
      <c r="AZ220" s="309" t="s">
        <v>512</v>
      </c>
      <c r="BA220" s="309" t="s">
        <v>512</v>
      </c>
    </row>
    <row r="221" spans="1:53" ht="285" x14ac:dyDescent="0.25">
      <c r="A221" s="294" t="s">
        <v>707</v>
      </c>
      <c r="B221" s="295" t="s">
        <v>1015</v>
      </c>
      <c r="C221" s="296" t="s">
        <v>1016</v>
      </c>
      <c r="D221" s="296" t="s">
        <v>753</v>
      </c>
      <c r="E221" s="296" t="s">
        <v>1017</v>
      </c>
      <c r="F221" s="296" t="s">
        <v>1040</v>
      </c>
      <c r="G221" s="296" t="s">
        <v>1041</v>
      </c>
      <c r="H221" s="298" t="s">
        <v>814</v>
      </c>
      <c r="I221" s="298" t="s">
        <v>815</v>
      </c>
      <c r="J221" s="298" t="s">
        <v>816</v>
      </c>
      <c r="K221" s="298" t="s">
        <v>817</v>
      </c>
      <c r="L221" s="298" t="s">
        <v>818</v>
      </c>
      <c r="M221" s="351" t="s">
        <v>1449</v>
      </c>
      <c r="N221" s="351" t="s">
        <v>1450</v>
      </c>
      <c r="O221" s="351" t="s">
        <v>1451</v>
      </c>
      <c r="P221" s="351" t="s">
        <v>1464</v>
      </c>
      <c r="Q221" s="429" t="s">
        <v>1465</v>
      </c>
      <c r="R221" s="299" t="s">
        <v>762</v>
      </c>
      <c r="S221" s="299" t="s">
        <v>819</v>
      </c>
      <c r="T221" s="299" t="s">
        <v>820</v>
      </c>
      <c r="U221" s="299" t="s">
        <v>821</v>
      </c>
      <c r="V221" s="310" t="s">
        <v>427</v>
      </c>
      <c r="W221" s="310" t="s">
        <v>512</v>
      </c>
      <c r="X221" s="310" t="s">
        <v>512</v>
      </c>
      <c r="Y221" s="301" t="s">
        <v>839</v>
      </c>
      <c r="Z221" s="301" t="s">
        <v>840</v>
      </c>
      <c r="AA221" s="301" t="s">
        <v>841</v>
      </c>
      <c r="AB221" s="301" t="s">
        <v>788</v>
      </c>
      <c r="AC221" s="301" t="s">
        <v>842</v>
      </c>
      <c r="AD221" s="302" t="s">
        <v>1050</v>
      </c>
      <c r="AE221" s="302" t="s">
        <v>1051</v>
      </c>
      <c r="AF221" s="318" t="s">
        <v>1052</v>
      </c>
      <c r="AG221" s="311" t="s">
        <v>336</v>
      </c>
      <c r="AH221" s="311" t="s">
        <v>336</v>
      </c>
      <c r="AI221" s="311" t="s">
        <v>336</v>
      </c>
      <c r="AJ221" s="321" t="s">
        <v>1053</v>
      </c>
      <c r="AK221" s="321" t="s">
        <v>1054</v>
      </c>
      <c r="AL221" s="321" t="s">
        <v>1055</v>
      </c>
      <c r="AM221" s="305" t="s">
        <v>336</v>
      </c>
      <c r="AN221" s="305" t="s">
        <v>336</v>
      </c>
      <c r="AO221" s="305" t="s">
        <v>336</v>
      </c>
      <c r="AP221" s="306"/>
      <c r="AQ221" s="306"/>
      <c r="AR221" s="306"/>
      <c r="AS221" s="307"/>
      <c r="AT221" s="307"/>
      <c r="AU221" s="307"/>
      <c r="AV221" s="308" t="s">
        <v>676</v>
      </c>
      <c r="AW221" s="308" t="s">
        <v>677</v>
      </c>
      <c r="AX221" s="308" t="s">
        <v>678</v>
      </c>
      <c r="AY221" s="309" t="s">
        <v>862</v>
      </c>
      <c r="AZ221" s="309" t="s">
        <v>512</v>
      </c>
      <c r="BA221" s="309" t="s">
        <v>863</v>
      </c>
    </row>
    <row r="222" spans="1:53" ht="240" x14ac:dyDescent="0.25">
      <c r="A222" s="294" t="s">
        <v>707</v>
      </c>
      <c r="B222" s="295" t="s">
        <v>751</v>
      </c>
      <c r="C222" s="296" t="s">
        <v>752</v>
      </c>
      <c r="D222" s="297" t="s">
        <v>753</v>
      </c>
      <c r="E222" s="297" t="s">
        <v>754</v>
      </c>
      <c r="F222" s="297" t="s">
        <v>956</v>
      </c>
      <c r="G222" s="297" t="s">
        <v>957</v>
      </c>
      <c r="H222" s="298" t="s">
        <v>958</v>
      </c>
      <c r="I222" s="298" t="s">
        <v>959</v>
      </c>
      <c r="J222" s="298" t="s">
        <v>960</v>
      </c>
      <c r="K222" s="298" t="s">
        <v>336</v>
      </c>
      <c r="L222" s="298" t="s">
        <v>961</v>
      </c>
      <c r="M222" s="351" t="s">
        <v>1449</v>
      </c>
      <c r="N222" s="351" t="s">
        <v>1450</v>
      </c>
      <c r="O222" s="351" t="s">
        <v>1451</v>
      </c>
      <c r="P222" s="351" t="s">
        <v>1466</v>
      </c>
      <c r="Q222" s="429" t="s">
        <v>1467</v>
      </c>
      <c r="R222" s="299" t="s">
        <v>870</v>
      </c>
      <c r="S222" s="299" t="s">
        <v>871</v>
      </c>
      <c r="T222" s="299" t="s">
        <v>872</v>
      </c>
      <c r="U222" s="299" t="s">
        <v>873</v>
      </c>
      <c r="V222" s="310" t="s">
        <v>427</v>
      </c>
      <c r="W222" s="310" t="s">
        <v>512</v>
      </c>
      <c r="X222" s="310" t="s">
        <v>512</v>
      </c>
      <c r="Y222" s="301" t="s">
        <v>769</v>
      </c>
      <c r="Z222" s="301" t="s">
        <v>770</v>
      </c>
      <c r="AA222" s="301" t="s">
        <v>771</v>
      </c>
      <c r="AB222" s="301" t="s">
        <v>962</v>
      </c>
      <c r="AC222" s="301" t="s">
        <v>963</v>
      </c>
      <c r="AD222" s="316" t="s">
        <v>336</v>
      </c>
      <c r="AE222" s="316" t="s">
        <v>336</v>
      </c>
      <c r="AF222" s="316" t="s">
        <v>336</v>
      </c>
      <c r="AG222" s="311" t="s">
        <v>336</v>
      </c>
      <c r="AH222" s="311" t="s">
        <v>336</v>
      </c>
      <c r="AI222" s="311" t="s">
        <v>336</v>
      </c>
      <c r="AJ222" s="304" t="s">
        <v>336</v>
      </c>
      <c r="AK222" s="304" t="s">
        <v>336</v>
      </c>
      <c r="AL222" s="304" t="s">
        <v>336</v>
      </c>
      <c r="AM222" s="305" t="s">
        <v>336</v>
      </c>
      <c r="AN222" s="305" t="s">
        <v>336</v>
      </c>
      <c r="AO222" s="305" t="s">
        <v>336</v>
      </c>
      <c r="AP222" s="306"/>
      <c r="AQ222" s="306"/>
      <c r="AR222" s="306"/>
      <c r="AS222" s="307"/>
      <c r="AT222" s="307"/>
      <c r="AU222" s="307"/>
      <c r="AV222" s="313" t="s">
        <v>336</v>
      </c>
      <c r="AW222" s="313" t="s">
        <v>336</v>
      </c>
      <c r="AX222" s="313" t="s">
        <v>336</v>
      </c>
      <c r="AY222" s="309" t="s">
        <v>512</v>
      </c>
      <c r="AZ222" s="309" t="s">
        <v>512</v>
      </c>
      <c r="BA222" s="309" t="s">
        <v>512</v>
      </c>
    </row>
    <row r="223" spans="1:53" ht="285" x14ac:dyDescent="0.25">
      <c r="A223" s="294" t="s">
        <v>707</v>
      </c>
      <c r="B223" s="295" t="s">
        <v>1015</v>
      </c>
      <c r="C223" s="296" t="s">
        <v>1016</v>
      </c>
      <c r="D223" s="296" t="s">
        <v>753</v>
      </c>
      <c r="E223" s="296" t="s">
        <v>1017</v>
      </c>
      <c r="F223" s="296" t="s">
        <v>1040</v>
      </c>
      <c r="G223" s="296" t="s">
        <v>1041</v>
      </c>
      <c r="H223" s="329" t="s">
        <v>1042</v>
      </c>
      <c r="I223" s="329" t="s">
        <v>1043</v>
      </c>
      <c r="J223" s="329" t="s">
        <v>1044</v>
      </c>
      <c r="K223" s="329" t="s">
        <v>336</v>
      </c>
      <c r="L223" s="329" t="s">
        <v>1045</v>
      </c>
      <c r="M223" s="351" t="s">
        <v>1449</v>
      </c>
      <c r="N223" s="351" t="s">
        <v>1450</v>
      </c>
      <c r="O223" s="351" t="s">
        <v>1451</v>
      </c>
      <c r="P223" s="351" t="s">
        <v>1468</v>
      </c>
      <c r="Q223" s="429" t="s">
        <v>1469</v>
      </c>
      <c r="R223" s="299" t="s">
        <v>978</v>
      </c>
      <c r="S223" s="299" t="s">
        <v>871</v>
      </c>
      <c r="T223" s="299" t="s">
        <v>979</v>
      </c>
      <c r="U223" s="330" t="s">
        <v>1046</v>
      </c>
      <c r="V223" s="310" t="s">
        <v>427</v>
      </c>
      <c r="W223" s="310" t="s">
        <v>512</v>
      </c>
      <c r="X223" s="310" t="s">
        <v>512</v>
      </c>
      <c r="Y223" s="314" t="s">
        <v>336</v>
      </c>
      <c r="Z223" s="314" t="s">
        <v>336</v>
      </c>
      <c r="AA223" s="314" t="s">
        <v>336</v>
      </c>
      <c r="AB223" s="304" t="s">
        <v>336</v>
      </c>
      <c r="AC223" s="304" t="s">
        <v>336</v>
      </c>
      <c r="AD223" s="302" t="s">
        <v>1050</v>
      </c>
      <c r="AE223" s="302" t="s">
        <v>1051</v>
      </c>
      <c r="AF223" s="318" t="s">
        <v>1052</v>
      </c>
      <c r="AG223" s="311" t="s">
        <v>336</v>
      </c>
      <c r="AH223" s="311" t="s">
        <v>336</v>
      </c>
      <c r="AI223" s="311" t="s">
        <v>336</v>
      </c>
      <c r="AJ223" s="321" t="s">
        <v>1053</v>
      </c>
      <c r="AK223" s="321" t="s">
        <v>1054</v>
      </c>
      <c r="AL223" s="321" t="s">
        <v>1055</v>
      </c>
      <c r="AM223" s="305" t="s">
        <v>336</v>
      </c>
      <c r="AN223" s="305" t="s">
        <v>336</v>
      </c>
      <c r="AO223" s="305" t="s">
        <v>336</v>
      </c>
      <c r="AP223" s="306"/>
      <c r="AQ223" s="306"/>
      <c r="AR223" s="306"/>
      <c r="AS223" s="307"/>
      <c r="AT223" s="307"/>
      <c r="AU223" s="307"/>
      <c r="AV223" s="308" t="s">
        <v>676</v>
      </c>
      <c r="AW223" s="308" t="s">
        <v>677</v>
      </c>
      <c r="AX223" s="308" t="s">
        <v>678</v>
      </c>
      <c r="AY223" s="309" t="s">
        <v>862</v>
      </c>
      <c r="AZ223" s="309" t="s">
        <v>512</v>
      </c>
      <c r="BA223" s="309" t="s">
        <v>863</v>
      </c>
    </row>
    <row r="224" spans="1:53" ht="285" x14ac:dyDescent="0.25">
      <c r="A224" s="294" t="s">
        <v>707</v>
      </c>
      <c r="B224" s="295" t="s">
        <v>1015</v>
      </c>
      <c r="C224" s="296" t="s">
        <v>1016</v>
      </c>
      <c r="D224" s="296" t="s">
        <v>753</v>
      </c>
      <c r="E224" s="296" t="s">
        <v>1017</v>
      </c>
      <c r="F224" s="296" t="s">
        <v>1040</v>
      </c>
      <c r="G224" s="296" t="s">
        <v>1041</v>
      </c>
      <c r="H224" s="329" t="s">
        <v>1042</v>
      </c>
      <c r="I224" s="329" t="s">
        <v>1043</v>
      </c>
      <c r="J224" s="329" t="s">
        <v>1044</v>
      </c>
      <c r="K224" s="329" t="s">
        <v>336</v>
      </c>
      <c r="L224" s="329" t="s">
        <v>1045</v>
      </c>
      <c r="M224" s="351" t="s">
        <v>1449</v>
      </c>
      <c r="N224" s="351" t="s">
        <v>1450</v>
      </c>
      <c r="O224" s="351" t="s">
        <v>1451</v>
      </c>
      <c r="P224" s="351" t="s">
        <v>1470</v>
      </c>
      <c r="Q224" s="429" t="s">
        <v>1471</v>
      </c>
      <c r="R224" s="299" t="s">
        <v>762</v>
      </c>
      <c r="S224" s="299" t="s">
        <v>969</v>
      </c>
      <c r="T224" s="299" t="s">
        <v>970</v>
      </c>
      <c r="U224" s="299" t="s">
        <v>971</v>
      </c>
      <c r="V224" s="310" t="s">
        <v>427</v>
      </c>
      <c r="W224" s="310" t="s">
        <v>512</v>
      </c>
      <c r="X224" s="310" t="s">
        <v>512</v>
      </c>
      <c r="Y224" s="301" t="s">
        <v>975</v>
      </c>
      <c r="Z224" s="301" t="s">
        <v>1238</v>
      </c>
      <c r="AA224" s="301" t="s">
        <v>1241</v>
      </c>
      <c r="AB224" s="301" t="s">
        <v>962</v>
      </c>
      <c r="AC224" s="301" t="s">
        <v>1240</v>
      </c>
      <c r="AD224" s="302" t="s">
        <v>1050</v>
      </c>
      <c r="AE224" s="302" t="s">
        <v>1051</v>
      </c>
      <c r="AF224" s="318" t="s">
        <v>1052</v>
      </c>
      <c r="AG224" s="311" t="s">
        <v>336</v>
      </c>
      <c r="AH224" s="311" t="s">
        <v>336</v>
      </c>
      <c r="AI224" s="311" t="s">
        <v>336</v>
      </c>
      <c r="AJ224" s="321" t="s">
        <v>1053</v>
      </c>
      <c r="AK224" s="321" t="s">
        <v>1054</v>
      </c>
      <c r="AL224" s="321" t="s">
        <v>1055</v>
      </c>
      <c r="AM224" s="305" t="s">
        <v>336</v>
      </c>
      <c r="AN224" s="305" t="s">
        <v>336</v>
      </c>
      <c r="AO224" s="305" t="s">
        <v>336</v>
      </c>
      <c r="AP224" s="306"/>
      <c r="AQ224" s="306"/>
      <c r="AR224" s="306"/>
      <c r="AS224" s="307"/>
      <c r="AT224" s="307"/>
      <c r="AU224" s="307"/>
      <c r="AV224" s="308" t="s">
        <v>676</v>
      </c>
      <c r="AW224" s="308" t="s">
        <v>677</v>
      </c>
      <c r="AX224" s="308" t="s">
        <v>678</v>
      </c>
      <c r="AY224" s="309" t="s">
        <v>862</v>
      </c>
      <c r="AZ224" s="309" t="s">
        <v>512</v>
      </c>
      <c r="BA224" s="309" t="s">
        <v>863</v>
      </c>
    </row>
    <row r="225" spans="1:53" ht="345" x14ac:dyDescent="0.25">
      <c r="A225" s="294" t="s">
        <v>707</v>
      </c>
      <c r="B225" s="295" t="s">
        <v>935</v>
      </c>
      <c r="C225" s="296" t="s">
        <v>964</v>
      </c>
      <c r="D225" s="297" t="s">
        <v>753</v>
      </c>
      <c r="E225" s="297" t="s">
        <v>754</v>
      </c>
      <c r="F225" s="297" t="s">
        <v>965</v>
      </c>
      <c r="G225" s="322" t="s">
        <v>966</v>
      </c>
      <c r="H225" s="298" t="s">
        <v>795</v>
      </c>
      <c r="I225" s="298" t="s">
        <v>796</v>
      </c>
      <c r="J225" s="298" t="s">
        <v>797</v>
      </c>
      <c r="K225" s="298" t="s">
        <v>967</v>
      </c>
      <c r="L225" s="298" t="s">
        <v>968</v>
      </c>
      <c r="M225" s="351" t="s">
        <v>1449</v>
      </c>
      <c r="N225" s="351" t="s">
        <v>1450</v>
      </c>
      <c r="O225" s="351" t="s">
        <v>1451</v>
      </c>
      <c r="P225" s="351" t="s">
        <v>1472</v>
      </c>
      <c r="Q225" s="429" t="s">
        <v>1473</v>
      </c>
      <c r="R225" s="299" t="s">
        <v>762</v>
      </c>
      <c r="S225" s="299" t="s">
        <v>969</v>
      </c>
      <c r="T225" s="299" t="s">
        <v>970</v>
      </c>
      <c r="U225" s="299" t="s">
        <v>971</v>
      </c>
      <c r="V225" s="310" t="s">
        <v>427</v>
      </c>
      <c r="W225" s="310" t="s">
        <v>512</v>
      </c>
      <c r="X225" s="310" t="s">
        <v>512</v>
      </c>
      <c r="Y225" s="301" t="s">
        <v>975</v>
      </c>
      <c r="Z225" s="301" t="s">
        <v>1235</v>
      </c>
      <c r="AA225" s="301" t="s">
        <v>1236</v>
      </c>
      <c r="AB225" s="301" t="s">
        <v>962</v>
      </c>
      <c r="AC225" s="301" t="s">
        <v>963</v>
      </c>
      <c r="AD225" s="302" t="s">
        <v>336</v>
      </c>
      <c r="AE225" s="302" t="s">
        <v>336</v>
      </c>
      <c r="AF225" s="302" t="s">
        <v>336</v>
      </c>
      <c r="AG225" s="311" t="s">
        <v>336</v>
      </c>
      <c r="AH225" s="311" t="s">
        <v>336</v>
      </c>
      <c r="AI225" s="311" t="s">
        <v>336</v>
      </c>
      <c r="AJ225" s="304" t="s">
        <v>336</v>
      </c>
      <c r="AK225" s="304" t="s">
        <v>336</v>
      </c>
      <c r="AL225" s="304" t="s">
        <v>336</v>
      </c>
      <c r="AM225" s="305" t="s">
        <v>336</v>
      </c>
      <c r="AN225" s="305" t="s">
        <v>336</v>
      </c>
      <c r="AO225" s="305" t="s">
        <v>336</v>
      </c>
      <c r="AP225" s="306"/>
      <c r="AQ225" s="306"/>
      <c r="AR225" s="306"/>
      <c r="AS225" s="323"/>
      <c r="AT225" s="323"/>
      <c r="AU225" s="323"/>
      <c r="AV225" s="308" t="s">
        <v>695</v>
      </c>
      <c r="AW225" s="308" t="s">
        <v>696</v>
      </c>
      <c r="AX225" s="308" t="s">
        <v>1232</v>
      </c>
      <c r="AY225" s="309" t="s">
        <v>512</v>
      </c>
      <c r="AZ225" s="309" t="s">
        <v>512</v>
      </c>
      <c r="BA225" s="309" t="s">
        <v>512</v>
      </c>
    </row>
    <row r="226" spans="1:53" ht="345" x14ac:dyDescent="0.25">
      <c r="A226" s="294" t="s">
        <v>707</v>
      </c>
      <c r="B226" s="295" t="s">
        <v>935</v>
      </c>
      <c r="C226" s="296" t="s">
        <v>964</v>
      </c>
      <c r="D226" s="297" t="s">
        <v>753</v>
      </c>
      <c r="E226" s="297" t="s">
        <v>754</v>
      </c>
      <c r="F226" s="297" t="s">
        <v>965</v>
      </c>
      <c r="G226" s="322" t="s">
        <v>966</v>
      </c>
      <c r="H226" s="298" t="s">
        <v>795</v>
      </c>
      <c r="I226" s="298" t="s">
        <v>796</v>
      </c>
      <c r="J226" s="298" t="s">
        <v>797</v>
      </c>
      <c r="K226" s="298" t="s">
        <v>967</v>
      </c>
      <c r="L226" s="298" t="s">
        <v>968</v>
      </c>
      <c r="M226" s="351" t="s">
        <v>1449</v>
      </c>
      <c r="N226" s="351" t="s">
        <v>1450</v>
      </c>
      <c r="O226" s="351" t="s">
        <v>1451</v>
      </c>
      <c r="P226" s="351" t="s">
        <v>1474</v>
      </c>
      <c r="Q226" s="429" t="s">
        <v>1475</v>
      </c>
      <c r="R226" s="299" t="s">
        <v>762</v>
      </c>
      <c r="S226" s="299" t="s">
        <v>969</v>
      </c>
      <c r="T226" s="299" t="s">
        <v>970</v>
      </c>
      <c r="U226" s="299" t="s">
        <v>971</v>
      </c>
      <c r="V226" s="310" t="s">
        <v>427</v>
      </c>
      <c r="W226" s="310" t="s">
        <v>512</v>
      </c>
      <c r="X226" s="310" t="s">
        <v>512</v>
      </c>
      <c r="Y226" s="301" t="s">
        <v>975</v>
      </c>
      <c r="Z226" s="301" t="s">
        <v>1235</v>
      </c>
      <c r="AA226" s="301" t="s">
        <v>1236</v>
      </c>
      <c r="AB226" s="301" t="s">
        <v>962</v>
      </c>
      <c r="AC226" s="301" t="s">
        <v>963</v>
      </c>
      <c r="AD226" s="302" t="s">
        <v>336</v>
      </c>
      <c r="AE226" s="302" t="s">
        <v>336</v>
      </c>
      <c r="AF226" s="302" t="s">
        <v>336</v>
      </c>
      <c r="AG226" s="311" t="s">
        <v>336</v>
      </c>
      <c r="AH226" s="311" t="s">
        <v>336</v>
      </c>
      <c r="AI226" s="311" t="s">
        <v>336</v>
      </c>
      <c r="AJ226" s="304" t="s">
        <v>336</v>
      </c>
      <c r="AK226" s="304" t="s">
        <v>336</v>
      </c>
      <c r="AL226" s="304" t="s">
        <v>336</v>
      </c>
      <c r="AM226" s="305" t="s">
        <v>336</v>
      </c>
      <c r="AN226" s="305" t="s">
        <v>336</v>
      </c>
      <c r="AO226" s="305" t="s">
        <v>336</v>
      </c>
      <c r="AP226" s="306"/>
      <c r="AQ226" s="306"/>
      <c r="AR226" s="306"/>
      <c r="AS226" s="323"/>
      <c r="AT226" s="323"/>
      <c r="AU226" s="307"/>
      <c r="AV226" s="308" t="s">
        <v>695</v>
      </c>
      <c r="AW226" s="308" t="s">
        <v>696</v>
      </c>
      <c r="AX226" s="308" t="s">
        <v>1232</v>
      </c>
      <c r="AY226" s="309" t="s">
        <v>512</v>
      </c>
      <c r="AZ226" s="309" t="s">
        <v>512</v>
      </c>
      <c r="BA226" s="309" t="s">
        <v>512</v>
      </c>
    </row>
    <row r="227" spans="1:53" ht="345" x14ac:dyDescent="0.25">
      <c r="A227" s="294" t="s">
        <v>707</v>
      </c>
      <c r="B227" s="295" t="s">
        <v>935</v>
      </c>
      <c r="C227" s="296" t="s">
        <v>936</v>
      </c>
      <c r="D227" s="297" t="s">
        <v>753</v>
      </c>
      <c r="E227" s="297" t="s">
        <v>754</v>
      </c>
      <c r="F227" s="297" t="s">
        <v>991</v>
      </c>
      <c r="G227" s="324" t="s">
        <v>992</v>
      </c>
      <c r="H227" s="339" t="s">
        <v>1340</v>
      </c>
      <c r="I227" s="298" t="s">
        <v>986</v>
      </c>
      <c r="J227" s="298" t="s">
        <v>987</v>
      </c>
      <c r="K227" s="298" t="s">
        <v>336</v>
      </c>
      <c r="L227" s="298" t="s">
        <v>988</v>
      </c>
      <c r="M227" s="351" t="s">
        <v>1449</v>
      </c>
      <c r="N227" s="351" t="s">
        <v>1450</v>
      </c>
      <c r="O227" s="351" t="s">
        <v>1451</v>
      </c>
      <c r="P227" s="351" t="s">
        <v>1476</v>
      </c>
      <c r="Q227" s="429" t="s">
        <v>1477</v>
      </c>
      <c r="R227" s="299" t="s">
        <v>978</v>
      </c>
      <c r="S227" s="299" t="s">
        <v>871</v>
      </c>
      <c r="T227" s="299" t="s">
        <v>979</v>
      </c>
      <c r="U227" s="330" t="s">
        <v>1046</v>
      </c>
      <c r="V227" s="310" t="s">
        <v>427</v>
      </c>
      <c r="W227" s="310" t="s">
        <v>512</v>
      </c>
      <c r="X227" s="310" t="s">
        <v>512</v>
      </c>
      <c r="Y227" s="301" t="s">
        <v>839</v>
      </c>
      <c r="Z227" s="301" t="s">
        <v>1246</v>
      </c>
      <c r="AA227" s="301" t="s">
        <v>1139</v>
      </c>
      <c r="AB227" s="326" t="s">
        <v>1000</v>
      </c>
      <c r="AC227" s="326" t="s">
        <v>1001</v>
      </c>
      <c r="AD227" s="302" t="s">
        <v>1002</v>
      </c>
      <c r="AE227" s="302" t="s">
        <v>1003</v>
      </c>
      <c r="AF227" s="302" t="s">
        <v>1004</v>
      </c>
      <c r="AG227" s="311" t="s">
        <v>336</v>
      </c>
      <c r="AH227" s="311" t="s">
        <v>336</v>
      </c>
      <c r="AI227" s="311" t="s">
        <v>336</v>
      </c>
      <c r="AJ227" s="304" t="s">
        <v>336</v>
      </c>
      <c r="AK227" s="304" t="s">
        <v>336</v>
      </c>
      <c r="AL227" s="304" t="s">
        <v>336</v>
      </c>
      <c r="AM227" s="305" t="s">
        <v>1005</v>
      </c>
      <c r="AN227" s="305" t="s">
        <v>1006</v>
      </c>
      <c r="AO227" s="305" t="s">
        <v>1007</v>
      </c>
      <c r="AP227" s="306"/>
      <c r="AQ227" s="306"/>
      <c r="AR227" s="306"/>
      <c r="AS227" s="307"/>
      <c r="AT227" s="307"/>
      <c r="AU227" s="307"/>
      <c r="AV227" s="308" t="s">
        <v>336</v>
      </c>
      <c r="AW227" s="308" t="s">
        <v>336</v>
      </c>
      <c r="AX227" s="308" t="s">
        <v>336</v>
      </c>
      <c r="AY227" s="309" t="s">
        <v>1008</v>
      </c>
      <c r="AZ227" s="309" t="s">
        <v>512</v>
      </c>
      <c r="BA227" s="309" t="s">
        <v>1009</v>
      </c>
    </row>
    <row r="228" spans="1:53" ht="345" x14ac:dyDescent="0.25">
      <c r="A228" s="294" t="s">
        <v>707</v>
      </c>
      <c r="B228" s="295" t="s">
        <v>935</v>
      </c>
      <c r="C228" s="296" t="s">
        <v>936</v>
      </c>
      <c r="D228" s="296" t="s">
        <v>753</v>
      </c>
      <c r="E228" s="296" t="s">
        <v>754</v>
      </c>
      <c r="F228" s="297" t="s">
        <v>991</v>
      </c>
      <c r="G228" s="324" t="s">
        <v>992</v>
      </c>
      <c r="H228" s="298" t="s">
        <v>993</v>
      </c>
      <c r="I228" s="298" t="s">
        <v>994</v>
      </c>
      <c r="J228" s="298" t="s">
        <v>995</v>
      </c>
      <c r="K228" s="298" t="s">
        <v>996</v>
      </c>
      <c r="L228" s="298" t="s">
        <v>783</v>
      </c>
      <c r="M228" s="351" t="s">
        <v>1449</v>
      </c>
      <c r="N228" s="351" t="s">
        <v>1450</v>
      </c>
      <c r="O228" s="351" t="s">
        <v>1451</v>
      </c>
      <c r="P228" s="351" t="s">
        <v>1478</v>
      </c>
      <c r="Q228" s="429" t="s">
        <v>1479</v>
      </c>
      <c r="R228" s="299" t="s">
        <v>978</v>
      </c>
      <c r="S228" s="299" t="s">
        <v>871</v>
      </c>
      <c r="T228" s="299" t="s">
        <v>979</v>
      </c>
      <c r="U228" s="299" t="s">
        <v>980</v>
      </c>
      <c r="V228" s="310" t="s">
        <v>427</v>
      </c>
      <c r="W228" s="310" t="s">
        <v>512</v>
      </c>
      <c r="X228" s="310" t="s">
        <v>512</v>
      </c>
      <c r="Y228" s="314" t="s">
        <v>336</v>
      </c>
      <c r="Z228" s="314" t="s">
        <v>336</v>
      </c>
      <c r="AA228" s="314" t="s">
        <v>336</v>
      </c>
      <c r="AB228" s="326" t="s">
        <v>1000</v>
      </c>
      <c r="AC228" s="326" t="s">
        <v>1001</v>
      </c>
      <c r="AD228" s="302" t="s">
        <v>1002</v>
      </c>
      <c r="AE228" s="302" t="s">
        <v>1003</v>
      </c>
      <c r="AF228" s="302" t="s">
        <v>1004</v>
      </c>
      <c r="AG228" s="311" t="s">
        <v>336</v>
      </c>
      <c r="AH228" s="311" t="s">
        <v>336</v>
      </c>
      <c r="AI228" s="311" t="s">
        <v>336</v>
      </c>
      <c r="AJ228" s="304" t="s">
        <v>336</v>
      </c>
      <c r="AK228" s="304" t="s">
        <v>336</v>
      </c>
      <c r="AL228" s="304" t="s">
        <v>336</v>
      </c>
      <c r="AM228" s="305" t="s">
        <v>1005</v>
      </c>
      <c r="AN228" s="305" t="s">
        <v>1006</v>
      </c>
      <c r="AO228" s="305" t="s">
        <v>1007</v>
      </c>
      <c r="AP228" s="306"/>
      <c r="AQ228" s="306"/>
      <c r="AR228" s="306"/>
      <c r="AS228" s="307"/>
      <c r="AT228" s="307"/>
      <c r="AU228" s="307"/>
      <c r="AV228" s="308" t="s">
        <v>336</v>
      </c>
      <c r="AW228" s="308" t="s">
        <v>336</v>
      </c>
      <c r="AX228" s="308" t="s">
        <v>336</v>
      </c>
      <c r="AY228" s="309" t="s">
        <v>1008</v>
      </c>
      <c r="AZ228" s="309" t="s">
        <v>512</v>
      </c>
      <c r="BA228" s="309" t="s">
        <v>1009</v>
      </c>
    </row>
    <row r="229" spans="1:53" ht="345" x14ac:dyDescent="0.25">
      <c r="A229" s="294" t="s">
        <v>707</v>
      </c>
      <c r="B229" s="295" t="s">
        <v>935</v>
      </c>
      <c r="C229" s="296" t="s">
        <v>936</v>
      </c>
      <c r="D229" s="296" t="s">
        <v>753</v>
      </c>
      <c r="E229" s="296" t="s">
        <v>754</v>
      </c>
      <c r="F229" s="297" t="s">
        <v>991</v>
      </c>
      <c r="G229" s="324" t="s">
        <v>992</v>
      </c>
      <c r="H229" s="298" t="s">
        <v>993</v>
      </c>
      <c r="I229" s="298" t="s">
        <v>994</v>
      </c>
      <c r="J229" s="298" t="s">
        <v>995</v>
      </c>
      <c r="K229" s="298" t="s">
        <v>996</v>
      </c>
      <c r="L229" s="298" t="s">
        <v>783</v>
      </c>
      <c r="M229" s="351" t="s">
        <v>1449</v>
      </c>
      <c r="N229" s="351" t="s">
        <v>1450</v>
      </c>
      <c r="O229" s="351" t="s">
        <v>1480</v>
      </c>
      <c r="P229" s="351" t="s">
        <v>1481</v>
      </c>
      <c r="Q229" s="429" t="s">
        <v>1482</v>
      </c>
      <c r="R229" s="299" t="s">
        <v>978</v>
      </c>
      <c r="S229" s="299" t="s">
        <v>871</v>
      </c>
      <c r="T229" s="299" t="s">
        <v>979</v>
      </c>
      <c r="U229" s="299" t="s">
        <v>980</v>
      </c>
      <c r="V229" s="310" t="s">
        <v>427</v>
      </c>
      <c r="W229" s="310" t="s">
        <v>512</v>
      </c>
      <c r="X229" s="310" t="s">
        <v>512</v>
      </c>
      <c r="Y229" s="314" t="s">
        <v>336</v>
      </c>
      <c r="Z229" s="314" t="s">
        <v>336</v>
      </c>
      <c r="AA229" s="314" t="s">
        <v>336</v>
      </c>
      <c r="AB229" s="326" t="s">
        <v>1000</v>
      </c>
      <c r="AC229" s="326" t="s">
        <v>1001</v>
      </c>
      <c r="AD229" s="302" t="s">
        <v>1002</v>
      </c>
      <c r="AE229" s="302" t="s">
        <v>1003</v>
      </c>
      <c r="AF229" s="302" t="s">
        <v>1004</v>
      </c>
      <c r="AG229" s="311" t="s">
        <v>336</v>
      </c>
      <c r="AH229" s="311" t="s">
        <v>336</v>
      </c>
      <c r="AI229" s="311" t="s">
        <v>336</v>
      </c>
      <c r="AJ229" s="304" t="s">
        <v>336</v>
      </c>
      <c r="AK229" s="304" t="s">
        <v>336</v>
      </c>
      <c r="AL229" s="304" t="s">
        <v>336</v>
      </c>
      <c r="AM229" s="305" t="s">
        <v>1005</v>
      </c>
      <c r="AN229" s="305" t="s">
        <v>1006</v>
      </c>
      <c r="AO229" s="305" t="s">
        <v>1007</v>
      </c>
      <c r="AP229" s="306"/>
      <c r="AQ229" s="306"/>
      <c r="AR229" s="306"/>
      <c r="AS229" s="307"/>
      <c r="AT229" s="307"/>
      <c r="AU229" s="307"/>
      <c r="AV229" s="308" t="s">
        <v>336</v>
      </c>
      <c r="AW229" s="308" t="s">
        <v>336</v>
      </c>
      <c r="AX229" s="308" t="s">
        <v>336</v>
      </c>
      <c r="AY229" s="309" t="s">
        <v>1008</v>
      </c>
      <c r="AZ229" s="309" t="s">
        <v>512</v>
      </c>
      <c r="BA229" s="309" t="s">
        <v>1009</v>
      </c>
    </row>
    <row r="230" spans="1:53" ht="345" x14ac:dyDescent="0.25">
      <c r="A230" s="294" t="s">
        <v>707</v>
      </c>
      <c r="B230" s="295" t="s">
        <v>935</v>
      </c>
      <c r="C230" s="296" t="s">
        <v>936</v>
      </c>
      <c r="D230" s="296" t="s">
        <v>753</v>
      </c>
      <c r="E230" s="296" t="s">
        <v>754</v>
      </c>
      <c r="F230" s="297" t="s">
        <v>991</v>
      </c>
      <c r="G230" s="324" t="s">
        <v>992</v>
      </c>
      <c r="H230" s="298" t="s">
        <v>993</v>
      </c>
      <c r="I230" s="298" t="s">
        <v>994</v>
      </c>
      <c r="J230" s="298" t="s">
        <v>995</v>
      </c>
      <c r="K230" s="298" t="s">
        <v>996</v>
      </c>
      <c r="L230" s="298" t="s">
        <v>783</v>
      </c>
      <c r="M230" s="351" t="s">
        <v>1483</v>
      </c>
      <c r="N230" s="351" t="s">
        <v>1484</v>
      </c>
      <c r="O230" s="351" t="s">
        <v>1485</v>
      </c>
      <c r="P230" s="351" t="s">
        <v>1486</v>
      </c>
      <c r="Q230" s="429" t="s">
        <v>1487</v>
      </c>
      <c r="R230" s="299" t="s">
        <v>978</v>
      </c>
      <c r="S230" s="299" t="s">
        <v>871</v>
      </c>
      <c r="T230" s="299" t="s">
        <v>979</v>
      </c>
      <c r="U230" s="299" t="s">
        <v>980</v>
      </c>
      <c r="V230" s="310" t="s">
        <v>427</v>
      </c>
      <c r="W230" s="310" t="s">
        <v>512</v>
      </c>
      <c r="X230" s="310" t="s">
        <v>512</v>
      </c>
      <c r="Y230" s="314" t="s">
        <v>336</v>
      </c>
      <c r="Z230" s="314" t="s">
        <v>336</v>
      </c>
      <c r="AA230" s="314" t="s">
        <v>336</v>
      </c>
      <c r="AB230" s="326" t="s">
        <v>1000</v>
      </c>
      <c r="AC230" s="326" t="s">
        <v>1001</v>
      </c>
      <c r="AD230" s="302" t="s">
        <v>1002</v>
      </c>
      <c r="AE230" s="302" t="s">
        <v>1003</v>
      </c>
      <c r="AF230" s="302" t="s">
        <v>1004</v>
      </c>
      <c r="AG230" s="311" t="s">
        <v>336</v>
      </c>
      <c r="AH230" s="311" t="s">
        <v>336</v>
      </c>
      <c r="AI230" s="311" t="s">
        <v>336</v>
      </c>
      <c r="AJ230" s="304" t="s">
        <v>336</v>
      </c>
      <c r="AK230" s="304" t="s">
        <v>336</v>
      </c>
      <c r="AL230" s="304" t="s">
        <v>336</v>
      </c>
      <c r="AM230" s="305" t="s">
        <v>1005</v>
      </c>
      <c r="AN230" s="305" t="s">
        <v>1006</v>
      </c>
      <c r="AO230" s="305" t="s">
        <v>1007</v>
      </c>
      <c r="AP230" s="306"/>
      <c r="AQ230" s="306"/>
      <c r="AR230" s="306"/>
      <c r="AS230" s="307"/>
      <c r="AT230" s="307"/>
      <c r="AU230" s="307"/>
      <c r="AV230" s="308" t="s">
        <v>336</v>
      </c>
      <c r="AW230" s="308" t="s">
        <v>336</v>
      </c>
      <c r="AX230" s="308" t="s">
        <v>336</v>
      </c>
      <c r="AY230" s="309" t="s">
        <v>1008</v>
      </c>
      <c r="AZ230" s="309" t="s">
        <v>512</v>
      </c>
      <c r="BA230" s="309" t="s">
        <v>1009</v>
      </c>
    </row>
    <row r="231" spans="1:53" ht="285" x14ac:dyDescent="0.25">
      <c r="A231" s="294" t="s">
        <v>707</v>
      </c>
      <c r="B231" s="295" t="s">
        <v>1015</v>
      </c>
      <c r="C231" s="296" t="s">
        <v>1016</v>
      </c>
      <c r="D231" s="296" t="s">
        <v>753</v>
      </c>
      <c r="E231" s="296" t="s">
        <v>1017</v>
      </c>
      <c r="F231" s="296" t="s">
        <v>1018</v>
      </c>
      <c r="G231" s="296" t="s">
        <v>1019</v>
      </c>
      <c r="H231" s="298" t="s">
        <v>1020</v>
      </c>
      <c r="I231" s="298" t="s">
        <v>1021</v>
      </c>
      <c r="J231" s="298" t="s">
        <v>1022</v>
      </c>
      <c r="K231" s="298" t="s">
        <v>1023</v>
      </c>
      <c r="L231" s="298" t="s">
        <v>1024</v>
      </c>
      <c r="M231" s="351" t="s">
        <v>1483</v>
      </c>
      <c r="N231" s="351" t="s">
        <v>1484</v>
      </c>
      <c r="O231" s="351" t="s">
        <v>1485</v>
      </c>
      <c r="P231" s="351" t="s">
        <v>1488</v>
      </c>
      <c r="Q231" s="429" t="s">
        <v>1489</v>
      </c>
      <c r="R231" s="299" t="s">
        <v>762</v>
      </c>
      <c r="S231" s="299" t="s">
        <v>819</v>
      </c>
      <c r="T231" s="299" t="s">
        <v>820</v>
      </c>
      <c r="U231" s="299" t="s">
        <v>1025</v>
      </c>
      <c r="V231" s="310" t="s">
        <v>427</v>
      </c>
      <c r="W231" s="310" t="s">
        <v>512</v>
      </c>
      <c r="X231" s="310" t="s">
        <v>512</v>
      </c>
      <c r="Y231" s="301" t="s">
        <v>839</v>
      </c>
      <c r="Z231" s="301" t="s">
        <v>840</v>
      </c>
      <c r="AA231" s="301" t="s">
        <v>841</v>
      </c>
      <c r="AB231" s="301" t="s">
        <v>1029</v>
      </c>
      <c r="AC231" s="301" t="s">
        <v>1030</v>
      </c>
      <c r="AD231" s="316" t="s">
        <v>772</v>
      </c>
      <c r="AE231" s="316" t="s">
        <v>1031</v>
      </c>
      <c r="AF231" s="316" t="s">
        <v>1032</v>
      </c>
      <c r="AG231" s="303" t="s">
        <v>775</v>
      </c>
      <c r="AH231" s="303" t="s">
        <v>1033</v>
      </c>
      <c r="AI231" s="303" t="s">
        <v>1034</v>
      </c>
      <c r="AJ231" s="304" t="s">
        <v>336</v>
      </c>
      <c r="AK231" s="304" t="s">
        <v>336</v>
      </c>
      <c r="AL231" s="304" t="s">
        <v>336</v>
      </c>
      <c r="AM231" s="305" t="s">
        <v>336</v>
      </c>
      <c r="AN231" s="305" t="s">
        <v>336</v>
      </c>
      <c r="AO231" s="305" t="s">
        <v>336</v>
      </c>
      <c r="AP231" s="312"/>
      <c r="AQ231" s="312"/>
      <c r="AR231" s="312"/>
      <c r="AS231" s="307"/>
      <c r="AT231" s="307"/>
      <c r="AU231" s="307"/>
      <c r="AV231" s="308" t="s">
        <v>688</v>
      </c>
      <c r="AW231" s="308" t="s">
        <v>689</v>
      </c>
      <c r="AX231" s="308" t="s">
        <v>836</v>
      </c>
      <c r="AY231" s="309" t="s">
        <v>862</v>
      </c>
      <c r="AZ231" s="309" t="s">
        <v>512</v>
      </c>
      <c r="BA231" s="309" t="s">
        <v>863</v>
      </c>
    </row>
    <row r="232" spans="1:53" ht="285" x14ac:dyDescent="0.25">
      <c r="A232" s="294" t="s">
        <v>707</v>
      </c>
      <c r="B232" s="295" t="s">
        <v>1015</v>
      </c>
      <c r="C232" s="296" t="s">
        <v>1016</v>
      </c>
      <c r="D232" s="296" t="s">
        <v>753</v>
      </c>
      <c r="E232" s="296" t="s">
        <v>1017</v>
      </c>
      <c r="F232" s="296" t="s">
        <v>1018</v>
      </c>
      <c r="G232" s="296" t="s">
        <v>1019</v>
      </c>
      <c r="H232" s="298" t="s">
        <v>1020</v>
      </c>
      <c r="I232" s="298" t="s">
        <v>1021</v>
      </c>
      <c r="J232" s="298" t="s">
        <v>1022</v>
      </c>
      <c r="K232" s="298" t="s">
        <v>1023</v>
      </c>
      <c r="L232" s="298" t="s">
        <v>1024</v>
      </c>
      <c r="M232" s="351" t="s">
        <v>1483</v>
      </c>
      <c r="N232" s="351" t="s">
        <v>1484</v>
      </c>
      <c r="O232" s="351" t="s">
        <v>1485</v>
      </c>
      <c r="P232" s="351" t="s">
        <v>1490</v>
      </c>
      <c r="Q232" s="429" t="s">
        <v>1491</v>
      </c>
      <c r="R232" s="299" t="s">
        <v>762</v>
      </c>
      <c r="S232" s="299" t="s">
        <v>819</v>
      </c>
      <c r="T232" s="299" t="s">
        <v>820</v>
      </c>
      <c r="U232" s="299" t="s">
        <v>1025</v>
      </c>
      <c r="V232" s="310" t="s">
        <v>427</v>
      </c>
      <c r="W232" s="310" t="s">
        <v>512</v>
      </c>
      <c r="X232" s="310" t="s">
        <v>512</v>
      </c>
      <c r="Y232" s="328" t="s">
        <v>1036</v>
      </c>
      <c r="Z232" s="328" t="s">
        <v>1037</v>
      </c>
      <c r="AA232" s="328" t="s">
        <v>1338</v>
      </c>
      <c r="AB232" s="301" t="s">
        <v>1029</v>
      </c>
      <c r="AC232" s="301" t="s">
        <v>1039</v>
      </c>
      <c r="AD232" s="316" t="s">
        <v>772</v>
      </c>
      <c r="AE232" s="316" t="s">
        <v>1031</v>
      </c>
      <c r="AF232" s="316" t="s">
        <v>1032</v>
      </c>
      <c r="AG232" s="303" t="s">
        <v>775</v>
      </c>
      <c r="AH232" s="303" t="s">
        <v>1033</v>
      </c>
      <c r="AI232" s="303" t="s">
        <v>1034</v>
      </c>
      <c r="AJ232" s="304" t="s">
        <v>336</v>
      </c>
      <c r="AK232" s="304" t="s">
        <v>336</v>
      </c>
      <c r="AL232" s="304" t="s">
        <v>336</v>
      </c>
      <c r="AM232" s="305" t="s">
        <v>336</v>
      </c>
      <c r="AN232" s="305" t="s">
        <v>336</v>
      </c>
      <c r="AO232" s="305" t="s">
        <v>336</v>
      </c>
      <c r="AP232" s="312"/>
      <c r="AQ232" s="312"/>
      <c r="AR232" s="312"/>
      <c r="AS232" s="307"/>
      <c r="AT232" s="307"/>
      <c r="AU232" s="307"/>
      <c r="AV232" s="308" t="s">
        <v>336</v>
      </c>
      <c r="AW232" s="308" t="s">
        <v>336</v>
      </c>
      <c r="AX232" s="308" t="s">
        <v>336</v>
      </c>
      <c r="AY232" s="309" t="s">
        <v>862</v>
      </c>
      <c r="AZ232" s="309" t="s">
        <v>512</v>
      </c>
      <c r="BA232" s="309" t="s">
        <v>863</v>
      </c>
    </row>
    <row r="233" spans="1:53" ht="285" x14ac:dyDescent="0.25">
      <c r="A233" s="294" t="s">
        <v>707</v>
      </c>
      <c r="B233" s="295" t="s">
        <v>1015</v>
      </c>
      <c r="C233" s="296" t="s">
        <v>1016</v>
      </c>
      <c r="D233" s="296" t="s">
        <v>753</v>
      </c>
      <c r="E233" s="296" t="s">
        <v>1017</v>
      </c>
      <c r="F233" s="296" t="s">
        <v>1040</v>
      </c>
      <c r="G233" s="296" t="s">
        <v>1041</v>
      </c>
      <c r="H233" s="329" t="s">
        <v>1042</v>
      </c>
      <c r="I233" s="329" t="s">
        <v>1043</v>
      </c>
      <c r="J233" s="329" t="s">
        <v>1044</v>
      </c>
      <c r="K233" s="329" t="s">
        <v>336</v>
      </c>
      <c r="L233" s="329" t="s">
        <v>1045</v>
      </c>
      <c r="M233" s="351" t="s">
        <v>1483</v>
      </c>
      <c r="N233" s="351" t="s">
        <v>1484</v>
      </c>
      <c r="O233" s="351" t="s">
        <v>1485</v>
      </c>
      <c r="P233" s="351" t="s">
        <v>1492</v>
      </c>
      <c r="Q233" s="429" t="s">
        <v>1493</v>
      </c>
      <c r="R233" s="299" t="s">
        <v>978</v>
      </c>
      <c r="S233" s="299" t="s">
        <v>871</v>
      </c>
      <c r="T233" s="299" t="s">
        <v>979</v>
      </c>
      <c r="U233" s="330" t="s">
        <v>1046</v>
      </c>
      <c r="V233" s="310" t="s">
        <v>427</v>
      </c>
      <c r="W233" s="310" t="s">
        <v>512</v>
      </c>
      <c r="X233" s="310" t="s">
        <v>512</v>
      </c>
      <c r="Y233" s="301" t="s">
        <v>839</v>
      </c>
      <c r="Z233" s="301" t="s">
        <v>1246</v>
      </c>
      <c r="AA233" s="301" t="s">
        <v>1139</v>
      </c>
      <c r="AB233" s="304" t="s">
        <v>1048</v>
      </c>
      <c r="AC233" s="304" t="s">
        <v>1049</v>
      </c>
      <c r="AD233" s="302" t="s">
        <v>1050</v>
      </c>
      <c r="AE233" s="302" t="s">
        <v>1051</v>
      </c>
      <c r="AF233" s="318" t="s">
        <v>1052</v>
      </c>
      <c r="AG233" s="311" t="s">
        <v>336</v>
      </c>
      <c r="AH233" s="311" t="s">
        <v>336</v>
      </c>
      <c r="AI233" s="311" t="s">
        <v>336</v>
      </c>
      <c r="AJ233" s="321" t="s">
        <v>1053</v>
      </c>
      <c r="AK233" s="321" t="s">
        <v>1054</v>
      </c>
      <c r="AL233" s="321" t="s">
        <v>1055</v>
      </c>
      <c r="AM233" s="305" t="s">
        <v>336</v>
      </c>
      <c r="AN233" s="305" t="s">
        <v>336</v>
      </c>
      <c r="AO233" s="305" t="s">
        <v>336</v>
      </c>
      <c r="AP233" s="306"/>
      <c r="AQ233" s="306"/>
      <c r="AR233" s="306"/>
      <c r="AS233" s="307"/>
      <c r="AT233" s="307"/>
      <c r="AU233" s="307"/>
      <c r="AV233" s="308" t="s">
        <v>676</v>
      </c>
      <c r="AW233" s="308" t="s">
        <v>677</v>
      </c>
      <c r="AX233" s="308" t="s">
        <v>678</v>
      </c>
      <c r="AY233" s="309" t="s">
        <v>862</v>
      </c>
      <c r="AZ233" s="309" t="s">
        <v>512</v>
      </c>
      <c r="BA233" s="309" t="s">
        <v>863</v>
      </c>
    </row>
    <row r="234" spans="1:53" ht="285" x14ac:dyDescent="0.25">
      <c r="A234" s="294" t="s">
        <v>707</v>
      </c>
      <c r="B234" s="295" t="s">
        <v>1058</v>
      </c>
      <c r="C234" s="297" t="s">
        <v>1016</v>
      </c>
      <c r="D234" s="297" t="s">
        <v>753</v>
      </c>
      <c r="E234" s="297" t="s">
        <v>1017</v>
      </c>
      <c r="F234" s="297" t="s">
        <v>1059</v>
      </c>
      <c r="G234" s="297" t="s">
        <v>1060</v>
      </c>
      <c r="H234" s="298" t="s">
        <v>1042</v>
      </c>
      <c r="I234" s="298" t="s">
        <v>1061</v>
      </c>
      <c r="J234" s="298" t="s">
        <v>1062</v>
      </c>
      <c r="K234" s="298" t="s">
        <v>1063</v>
      </c>
      <c r="L234" s="298" t="s">
        <v>1064</v>
      </c>
      <c r="M234" s="351" t="s">
        <v>1483</v>
      </c>
      <c r="N234" s="351" t="s">
        <v>1484</v>
      </c>
      <c r="O234" s="351" t="s">
        <v>1485</v>
      </c>
      <c r="P234" s="351" t="s">
        <v>1494</v>
      </c>
      <c r="Q234" s="429" t="s">
        <v>1495</v>
      </c>
      <c r="R234" s="299" t="s">
        <v>762</v>
      </c>
      <c r="S234" s="299" t="s">
        <v>819</v>
      </c>
      <c r="T234" s="299" t="s">
        <v>820</v>
      </c>
      <c r="U234" s="299" t="s">
        <v>1025</v>
      </c>
      <c r="V234" s="310" t="s">
        <v>427</v>
      </c>
      <c r="W234" s="310" t="s">
        <v>512</v>
      </c>
      <c r="X234" s="310" t="s">
        <v>512</v>
      </c>
      <c r="Y234" s="304" t="s">
        <v>1065</v>
      </c>
      <c r="Z234" s="304" t="s">
        <v>1066</v>
      </c>
      <c r="AA234" s="301" t="s">
        <v>771</v>
      </c>
      <c r="AB234" s="304" t="s">
        <v>336</v>
      </c>
      <c r="AC234" s="304" t="s">
        <v>336</v>
      </c>
      <c r="AD234" s="316" t="s">
        <v>336</v>
      </c>
      <c r="AE234" s="316" t="s">
        <v>336</v>
      </c>
      <c r="AF234" s="316" t="s">
        <v>336</v>
      </c>
      <c r="AG234" s="311" t="s">
        <v>336</v>
      </c>
      <c r="AH234" s="311" t="s">
        <v>336</v>
      </c>
      <c r="AI234" s="311" t="s">
        <v>336</v>
      </c>
      <c r="AJ234" s="321" t="s">
        <v>1067</v>
      </c>
      <c r="AK234" s="321" t="s">
        <v>1068</v>
      </c>
      <c r="AL234" s="321" t="s">
        <v>1069</v>
      </c>
      <c r="AM234" s="305" t="s">
        <v>336</v>
      </c>
      <c r="AN234" s="305" t="s">
        <v>336</v>
      </c>
      <c r="AO234" s="305" t="s">
        <v>336</v>
      </c>
      <c r="AP234" s="306"/>
      <c r="AQ234" s="306"/>
      <c r="AR234" s="306"/>
      <c r="AS234" s="307"/>
      <c r="AT234" s="307"/>
      <c r="AU234" s="307"/>
      <c r="AV234" s="308" t="s">
        <v>676</v>
      </c>
      <c r="AW234" s="308" t="s">
        <v>677</v>
      </c>
      <c r="AX234" s="308" t="s">
        <v>678</v>
      </c>
      <c r="AY234" s="309" t="s">
        <v>512</v>
      </c>
      <c r="AZ234" s="309" t="s">
        <v>512</v>
      </c>
      <c r="BA234" s="309" t="s">
        <v>512</v>
      </c>
    </row>
    <row r="235" spans="1:53" ht="285" x14ac:dyDescent="0.25">
      <c r="A235" s="294" t="s">
        <v>707</v>
      </c>
      <c r="B235" s="295" t="s">
        <v>1058</v>
      </c>
      <c r="C235" s="297" t="s">
        <v>1016</v>
      </c>
      <c r="D235" s="297" t="s">
        <v>753</v>
      </c>
      <c r="E235" s="297" t="s">
        <v>1017</v>
      </c>
      <c r="F235" s="297" t="s">
        <v>1059</v>
      </c>
      <c r="G235" s="297" t="s">
        <v>1060</v>
      </c>
      <c r="H235" s="298" t="s">
        <v>1042</v>
      </c>
      <c r="I235" s="298" t="s">
        <v>1061</v>
      </c>
      <c r="J235" s="298" t="s">
        <v>1062</v>
      </c>
      <c r="K235" s="298" t="s">
        <v>1063</v>
      </c>
      <c r="L235" s="298" t="s">
        <v>1064</v>
      </c>
      <c r="M235" s="351" t="s">
        <v>1483</v>
      </c>
      <c r="N235" s="351" t="s">
        <v>1484</v>
      </c>
      <c r="O235" s="351" t="s">
        <v>1485</v>
      </c>
      <c r="P235" s="351" t="s">
        <v>1496</v>
      </c>
      <c r="Q235" s="429" t="s">
        <v>1497</v>
      </c>
      <c r="R235" s="299" t="s">
        <v>762</v>
      </c>
      <c r="S235" s="299" t="s">
        <v>819</v>
      </c>
      <c r="T235" s="299" t="s">
        <v>820</v>
      </c>
      <c r="U235" s="299" t="s">
        <v>1025</v>
      </c>
      <c r="V235" s="310" t="s">
        <v>427</v>
      </c>
      <c r="W235" s="310" t="s">
        <v>512</v>
      </c>
      <c r="X235" s="310" t="s">
        <v>512</v>
      </c>
      <c r="Y235" s="304" t="s">
        <v>336</v>
      </c>
      <c r="Z235" s="304" t="s">
        <v>336</v>
      </c>
      <c r="AA235" s="304" t="s">
        <v>336</v>
      </c>
      <c r="AB235" s="304" t="s">
        <v>1048</v>
      </c>
      <c r="AC235" s="304" t="s">
        <v>1070</v>
      </c>
      <c r="AD235" s="316" t="s">
        <v>336</v>
      </c>
      <c r="AE235" s="316" t="s">
        <v>336</v>
      </c>
      <c r="AF235" s="316" t="s">
        <v>336</v>
      </c>
      <c r="AG235" s="311" t="s">
        <v>336</v>
      </c>
      <c r="AH235" s="311" t="s">
        <v>336</v>
      </c>
      <c r="AI235" s="311" t="s">
        <v>336</v>
      </c>
      <c r="AJ235" s="321" t="s">
        <v>1067</v>
      </c>
      <c r="AK235" s="321" t="s">
        <v>1068</v>
      </c>
      <c r="AL235" s="321" t="s">
        <v>1069</v>
      </c>
      <c r="AM235" s="305" t="s">
        <v>336</v>
      </c>
      <c r="AN235" s="305" t="s">
        <v>336</v>
      </c>
      <c r="AO235" s="305" t="s">
        <v>336</v>
      </c>
      <c r="AP235" s="306"/>
      <c r="AQ235" s="306"/>
      <c r="AR235" s="306"/>
      <c r="AS235" s="307"/>
      <c r="AT235" s="307"/>
      <c r="AU235" s="307"/>
      <c r="AV235" s="308" t="s">
        <v>676</v>
      </c>
      <c r="AW235" s="308" t="s">
        <v>677</v>
      </c>
      <c r="AX235" s="308" t="s">
        <v>678</v>
      </c>
      <c r="AY235" s="309" t="s">
        <v>512</v>
      </c>
      <c r="AZ235" s="309" t="s">
        <v>512</v>
      </c>
      <c r="BA235" s="309" t="s">
        <v>512</v>
      </c>
    </row>
    <row r="236" spans="1:53" ht="285" x14ac:dyDescent="0.25">
      <c r="A236" s="294" t="s">
        <v>707</v>
      </c>
      <c r="B236" s="295" t="s">
        <v>1058</v>
      </c>
      <c r="C236" s="297" t="s">
        <v>1016</v>
      </c>
      <c r="D236" s="297" t="s">
        <v>753</v>
      </c>
      <c r="E236" s="297" t="s">
        <v>1017</v>
      </c>
      <c r="F236" s="297" t="s">
        <v>1059</v>
      </c>
      <c r="G236" s="297" t="s">
        <v>1060</v>
      </c>
      <c r="H236" s="298" t="s">
        <v>1042</v>
      </c>
      <c r="I236" s="298" t="s">
        <v>1061</v>
      </c>
      <c r="J236" s="298" t="s">
        <v>1062</v>
      </c>
      <c r="K236" s="298" t="s">
        <v>1063</v>
      </c>
      <c r="L236" s="298" t="s">
        <v>1064</v>
      </c>
      <c r="M236" s="351" t="s">
        <v>1483</v>
      </c>
      <c r="N236" s="351" t="s">
        <v>1484</v>
      </c>
      <c r="O236" s="351" t="s">
        <v>1498</v>
      </c>
      <c r="P236" s="351" t="s">
        <v>1499</v>
      </c>
      <c r="Q236" s="429" t="s">
        <v>1500</v>
      </c>
      <c r="R236" s="299" t="s">
        <v>762</v>
      </c>
      <c r="S236" s="299" t="s">
        <v>819</v>
      </c>
      <c r="T236" s="299" t="s">
        <v>820</v>
      </c>
      <c r="U236" s="299" t="s">
        <v>1025</v>
      </c>
      <c r="V236" s="310" t="s">
        <v>427</v>
      </c>
      <c r="W236" s="310" t="s">
        <v>512</v>
      </c>
      <c r="X236" s="310" t="s">
        <v>512</v>
      </c>
      <c r="Y236" s="304" t="s">
        <v>1065</v>
      </c>
      <c r="Z236" s="304" t="s">
        <v>1066</v>
      </c>
      <c r="AA236" s="301" t="s">
        <v>771</v>
      </c>
      <c r="AB236" s="304" t="s">
        <v>1048</v>
      </c>
      <c r="AC236" s="304" t="s">
        <v>1073</v>
      </c>
      <c r="AD236" s="316" t="s">
        <v>336</v>
      </c>
      <c r="AE236" s="316" t="s">
        <v>336</v>
      </c>
      <c r="AF236" s="316" t="s">
        <v>336</v>
      </c>
      <c r="AG236" s="311" t="s">
        <v>336</v>
      </c>
      <c r="AH236" s="311" t="s">
        <v>336</v>
      </c>
      <c r="AI236" s="311" t="s">
        <v>336</v>
      </c>
      <c r="AJ236" s="321" t="s">
        <v>1067</v>
      </c>
      <c r="AK236" s="321" t="s">
        <v>1068</v>
      </c>
      <c r="AL236" s="321" t="s">
        <v>1069</v>
      </c>
      <c r="AM236" s="305" t="s">
        <v>336</v>
      </c>
      <c r="AN236" s="305" t="s">
        <v>336</v>
      </c>
      <c r="AO236" s="305" t="s">
        <v>336</v>
      </c>
      <c r="AP236" s="306"/>
      <c r="AQ236" s="306"/>
      <c r="AR236" s="306"/>
      <c r="AS236" s="307"/>
      <c r="AT236" s="307"/>
      <c r="AU236" s="307"/>
      <c r="AV236" s="308" t="s">
        <v>676</v>
      </c>
      <c r="AW236" s="308" t="s">
        <v>677</v>
      </c>
      <c r="AX236" s="308" t="s">
        <v>678</v>
      </c>
      <c r="AY236" s="309" t="s">
        <v>512</v>
      </c>
      <c r="AZ236" s="309" t="s">
        <v>512</v>
      </c>
      <c r="BA236" s="309" t="s">
        <v>512</v>
      </c>
    </row>
    <row r="237" spans="1:53" ht="285" x14ac:dyDescent="0.25">
      <c r="A237" s="294" t="s">
        <v>707</v>
      </c>
      <c r="B237" s="295" t="s">
        <v>1058</v>
      </c>
      <c r="C237" s="297" t="s">
        <v>1016</v>
      </c>
      <c r="D237" s="297" t="s">
        <v>753</v>
      </c>
      <c r="E237" s="297" t="s">
        <v>1017</v>
      </c>
      <c r="F237" s="297" t="s">
        <v>1059</v>
      </c>
      <c r="G237" s="297" t="s">
        <v>1060</v>
      </c>
      <c r="H237" s="298" t="s">
        <v>1042</v>
      </c>
      <c r="I237" s="298" t="s">
        <v>1061</v>
      </c>
      <c r="J237" s="298" t="s">
        <v>1062</v>
      </c>
      <c r="K237" s="298" t="s">
        <v>1063</v>
      </c>
      <c r="L237" s="298" t="s">
        <v>1064</v>
      </c>
      <c r="M237" s="351" t="s">
        <v>1404</v>
      </c>
      <c r="N237" s="351" t="s">
        <v>1405</v>
      </c>
      <c r="O237" s="351" t="s">
        <v>1406</v>
      </c>
      <c r="P237" s="351" t="s">
        <v>1407</v>
      </c>
      <c r="Q237" s="429" t="s">
        <v>1408</v>
      </c>
      <c r="R237" s="299" t="s">
        <v>762</v>
      </c>
      <c r="S237" s="299" t="s">
        <v>819</v>
      </c>
      <c r="T237" s="299" t="s">
        <v>820</v>
      </c>
      <c r="U237" s="299" t="s">
        <v>1025</v>
      </c>
      <c r="V237" s="310" t="s">
        <v>427</v>
      </c>
      <c r="W237" s="310" t="s">
        <v>512</v>
      </c>
      <c r="X237" s="310" t="s">
        <v>512</v>
      </c>
      <c r="Y237" s="304" t="s">
        <v>336</v>
      </c>
      <c r="Z237" s="304" t="s">
        <v>336</v>
      </c>
      <c r="AA237" s="304" t="s">
        <v>336</v>
      </c>
      <c r="AB237" s="304" t="s">
        <v>336</v>
      </c>
      <c r="AC237" s="304" t="s">
        <v>336</v>
      </c>
      <c r="AD237" s="316" t="s">
        <v>336</v>
      </c>
      <c r="AE237" s="316" t="s">
        <v>336</v>
      </c>
      <c r="AF237" s="316" t="s">
        <v>336</v>
      </c>
      <c r="AG237" s="311" t="s">
        <v>336</v>
      </c>
      <c r="AH237" s="311" t="s">
        <v>336</v>
      </c>
      <c r="AI237" s="311" t="s">
        <v>336</v>
      </c>
      <c r="AJ237" s="321" t="s">
        <v>1067</v>
      </c>
      <c r="AK237" s="321" t="s">
        <v>1068</v>
      </c>
      <c r="AL237" s="321" t="s">
        <v>1069</v>
      </c>
      <c r="AM237" s="305" t="s">
        <v>336</v>
      </c>
      <c r="AN237" s="305" t="s">
        <v>336</v>
      </c>
      <c r="AO237" s="305" t="s">
        <v>336</v>
      </c>
      <c r="AP237" s="306"/>
      <c r="AQ237" s="306"/>
      <c r="AR237" s="306"/>
      <c r="AS237" s="307"/>
      <c r="AT237" s="307"/>
      <c r="AU237" s="307"/>
      <c r="AV237" s="308" t="s">
        <v>676</v>
      </c>
      <c r="AW237" s="308" t="s">
        <v>677</v>
      </c>
      <c r="AX237" s="308" t="s">
        <v>678</v>
      </c>
      <c r="AY237" s="309" t="s">
        <v>512</v>
      </c>
      <c r="AZ237" s="309" t="s">
        <v>512</v>
      </c>
      <c r="BA237" s="309" t="s">
        <v>512</v>
      </c>
    </row>
    <row r="238" spans="1:53" ht="285" x14ac:dyDescent="0.25">
      <c r="A238" s="294" t="s">
        <v>707</v>
      </c>
      <c r="B238" s="295" t="s">
        <v>1247</v>
      </c>
      <c r="C238" s="297" t="s">
        <v>1016</v>
      </c>
      <c r="D238" s="297" t="s">
        <v>753</v>
      </c>
      <c r="E238" s="297" t="s">
        <v>1017</v>
      </c>
      <c r="F238" s="297" t="s">
        <v>1277</v>
      </c>
      <c r="G238" s="297" t="s">
        <v>1278</v>
      </c>
      <c r="H238" s="298" t="s">
        <v>958</v>
      </c>
      <c r="I238" s="298" t="s">
        <v>1250</v>
      </c>
      <c r="J238" s="298" t="s">
        <v>1251</v>
      </c>
      <c r="K238" s="298" t="s">
        <v>996</v>
      </c>
      <c r="L238" s="298" t="s">
        <v>1252</v>
      </c>
      <c r="M238" s="351" t="s">
        <v>1404</v>
      </c>
      <c r="N238" s="351" t="s">
        <v>1405</v>
      </c>
      <c r="O238" s="351" t="s">
        <v>1406</v>
      </c>
      <c r="P238" s="351" t="s">
        <v>1409</v>
      </c>
      <c r="Q238" s="429" t="s">
        <v>1410</v>
      </c>
      <c r="R238" s="299" t="s">
        <v>978</v>
      </c>
      <c r="S238" s="299" t="s">
        <v>1279</v>
      </c>
      <c r="T238" s="299" t="s">
        <v>1280</v>
      </c>
      <c r="U238" s="299" t="s">
        <v>1281</v>
      </c>
      <c r="V238" s="310" t="s">
        <v>427</v>
      </c>
      <c r="W238" s="310" t="s">
        <v>512</v>
      </c>
      <c r="X238" s="310" t="s">
        <v>512</v>
      </c>
      <c r="Y238" s="301" t="s">
        <v>839</v>
      </c>
      <c r="Z238" s="301" t="s">
        <v>1246</v>
      </c>
      <c r="AA238" s="301" t="s">
        <v>1139</v>
      </c>
      <c r="AB238" s="301" t="s">
        <v>1282</v>
      </c>
      <c r="AC238" s="301" t="s">
        <v>1283</v>
      </c>
      <c r="AD238" s="316" t="s">
        <v>772</v>
      </c>
      <c r="AE238" s="316" t="s">
        <v>1031</v>
      </c>
      <c r="AF238" s="316" t="s">
        <v>1032</v>
      </c>
      <c r="AG238" s="303" t="s">
        <v>1284</v>
      </c>
      <c r="AH238" s="303" t="s">
        <v>1285</v>
      </c>
      <c r="AI238" s="303" t="s">
        <v>1263</v>
      </c>
      <c r="AJ238" s="304" t="s">
        <v>336</v>
      </c>
      <c r="AK238" s="304" t="s">
        <v>336</v>
      </c>
      <c r="AL238" s="304" t="s">
        <v>336</v>
      </c>
      <c r="AM238" s="305" t="s">
        <v>336</v>
      </c>
      <c r="AN238" s="305" t="s">
        <v>336</v>
      </c>
      <c r="AO238" s="305" t="s">
        <v>336</v>
      </c>
      <c r="AP238" s="312"/>
      <c r="AQ238" s="312"/>
      <c r="AR238" s="312"/>
      <c r="AS238" s="307"/>
      <c r="AT238" s="307"/>
      <c r="AU238" s="307"/>
      <c r="AV238" s="308" t="s">
        <v>336</v>
      </c>
      <c r="AW238" s="308" t="s">
        <v>336</v>
      </c>
      <c r="AX238" s="308" t="s">
        <v>336</v>
      </c>
      <c r="AY238" s="309" t="s">
        <v>862</v>
      </c>
      <c r="AZ238" s="309" t="s">
        <v>512</v>
      </c>
      <c r="BA238" s="309" t="s">
        <v>863</v>
      </c>
    </row>
    <row r="239" spans="1:53" ht="331.5" x14ac:dyDescent="0.25">
      <c r="A239" s="294" t="s">
        <v>707</v>
      </c>
      <c r="B239" s="295" t="s">
        <v>1247</v>
      </c>
      <c r="C239" s="297" t="s">
        <v>1016</v>
      </c>
      <c r="D239" s="297" t="s">
        <v>753</v>
      </c>
      <c r="E239" s="297" t="s">
        <v>1017</v>
      </c>
      <c r="F239" s="297" t="s">
        <v>1277</v>
      </c>
      <c r="G239" s="297" t="s">
        <v>1278</v>
      </c>
      <c r="H239" s="298" t="s">
        <v>958</v>
      </c>
      <c r="I239" s="298" t="s">
        <v>1250</v>
      </c>
      <c r="J239" s="298" t="s">
        <v>1251</v>
      </c>
      <c r="K239" s="298" t="s">
        <v>996</v>
      </c>
      <c r="L239" s="298" t="s">
        <v>1252</v>
      </c>
      <c r="M239" s="351" t="s">
        <v>1404</v>
      </c>
      <c r="N239" s="351" t="s">
        <v>1405</v>
      </c>
      <c r="O239" s="351" t="s">
        <v>1406</v>
      </c>
      <c r="P239" s="351" t="s">
        <v>1411</v>
      </c>
      <c r="Q239" s="429" t="s">
        <v>1412</v>
      </c>
      <c r="R239" s="299" t="s">
        <v>978</v>
      </c>
      <c r="S239" s="299" t="s">
        <v>1279</v>
      </c>
      <c r="T239" s="299" t="s">
        <v>1280</v>
      </c>
      <c r="U239" s="299" t="s">
        <v>1281</v>
      </c>
      <c r="V239" s="310" t="s">
        <v>427</v>
      </c>
      <c r="W239" s="310" t="s">
        <v>512</v>
      </c>
      <c r="X239" s="310" t="s">
        <v>512</v>
      </c>
      <c r="Y239" s="301" t="s">
        <v>839</v>
      </c>
      <c r="Z239" s="301" t="s">
        <v>1246</v>
      </c>
      <c r="AA239" s="301" t="s">
        <v>1139</v>
      </c>
      <c r="AB239" s="301" t="s">
        <v>1282</v>
      </c>
      <c r="AC239" s="301" t="s">
        <v>1286</v>
      </c>
      <c r="AD239" s="316" t="s">
        <v>772</v>
      </c>
      <c r="AE239" s="316" t="s">
        <v>1031</v>
      </c>
      <c r="AF239" s="316" t="s">
        <v>1032</v>
      </c>
      <c r="AG239" s="303" t="s">
        <v>1284</v>
      </c>
      <c r="AH239" s="303" t="s">
        <v>1285</v>
      </c>
      <c r="AI239" s="303" t="s">
        <v>1263</v>
      </c>
      <c r="AJ239" s="304" t="s">
        <v>336</v>
      </c>
      <c r="AK239" s="304" t="s">
        <v>336</v>
      </c>
      <c r="AL239" s="304" t="s">
        <v>336</v>
      </c>
      <c r="AM239" s="305" t="s">
        <v>336</v>
      </c>
      <c r="AN239" s="305" t="s">
        <v>336</v>
      </c>
      <c r="AO239" s="305" t="s">
        <v>336</v>
      </c>
      <c r="AP239" s="312"/>
      <c r="AQ239" s="312"/>
      <c r="AR239" s="312"/>
      <c r="AS239" s="307"/>
      <c r="AT239" s="307"/>
      <c r="AU239" s="307"/>
      <c r="AV239" s="308" t="s">
        <v>336</v>
      </c>
      <c r="AW239" s="308" t="s">
        <v>336</v>
      </c>
      <c r="AX239" s="308" t="s">
        <v>336</v>
      </c>
      <c r="AY239" s="309" t="s">
        <v>862</v>
      </c>
      <c r="AZ239" s="309" t="s">
        <v>512</v>
      </c>
      <c r="BA239" s="309" t="s">
        <v>863</v>
      </c>
    </row>
    <row r="240" spans="1:53" ht="285" x14ac:dyDescent="0.25">
      <c r="A240" s="294" t="s">
        <v>707</v>
      </c>
      <c r="B240" s="295" t="s">
        <v>1247</v>
      </c>
      <c r="C240" s="297" t="s">
        <v>1016</v>
      </c>
      <c r="D240" s="297" t="s">
        <v>753</v>
      </c>
      <c r="E240" s="297" t="s">
        <v>1017</v>
      </c>
      <c r="F240" s="297" t="s">
        <v>1277</v>
      </c>
      <c r="G240" s="297" t="s">
        <v>1278</v>
      </c>
      <c r="H240" s="298" t="s">
        <v>958</v>
      </c>
      <c r="I240" s="298" t="s">
        <v>1250</v>
      </c>
      <c r="J240" s="298" t="s">
        <v>1251</v>
      </c>
      <c r="K240" s="298" t="s">
        <v>996</v>
      </c>
      <c r="L240" s="298" t="s">
        <v>1252</v>
      </c>
      <c r="M240" s="351" t="s">
        <v>1404</v>
      </c>
      <c r="N240" s="351" t="s">
        <v>1405</v>
      </c>
      <c r="O240" s="351" t="s">
        <v>1406</v>
      </c>
      <c r="P240" s="351" t="s">
        <v>1413</v>
      </c>
      <c r="Q240" s="429" t="s">
        <v>1414</v>
      </c>
      <c r="R240" s="299" t="s">
        <v>978</v>
      </c>
      <c r="S240" s="299" t="s">
        <v>1279</v>
      </c>
      <c r="T240" s="299" t="s">
        <v>1280</v>
      </c>
      <c r="U240" s="299" t="s">
        <v>1281</v>
      </c>
      <c r="V240" s="310" t="s">
        <v>427</v>
      </c>
      <c r="W240" s="310" t="s">
        <v>512</v>
      </c>
      <c r="X240" s="310" t="s">
        <v>512</v>
      </c>
      <c r="Y240" s="301" t="s">
        <v>839</v>
      </c>
      <c r="Z240" s="301" t="s">
        <v>1246</v>
      </c>
      <c r="AA240" s="301" t="s">
        <v>1139</v>
      </c>
      <c r="AB240" s="301" t="s">
        <v>1282</v>
      </c>
      <c r="AC240" s="301" t="s">
        <v>1287</v>
      </c>
      <c r="AD240" s="316" t="s">
        <v>772</v>
      </c>
      <c r="AE240" s="316" t="s">
        <v>1031</v>
      </c>
      <c r="AF240" s="316" t="s">
        <v>1032</v>
      </c>
      <c r="AG240" s="303" t="s">
        <v>1284</v>
      </c>
      <c r="AH240" s="303" t="s">
        <v>1285</v>
      </c>
      <c r="AI240" s="303" t="s">
        <v>1263</v>
      </c>
      <c r="AJ240" s="304" t="s">
        <v>336</v>
      </c>
      <c r="AK240" s="304" t="s">
        <v>336</v>
      </c>
      <c r="AL240" s="304" t="s">
        <v>336</v>
      </c>
      <c r="AM240" s="305" t="s">
        <v>336</v>
      </c>
      <c r="AN240" s="305" t="s">
        <v>336</v>
      </c>
      <c r="AO240" s="305" t="s">
        <v>336</v>
      </c>
      <c r="AP240" s="312"/>
      <c r="AQ240" s="312"/>
      <c r="AR240" s="312"/>
      <c r="AS240" s="307"/>
      <c r="AT240" s="307"/>
      <c r="AU240" s="307"/>
      <c r="AV240" s="308" t="s">
        <v>336</v>
      </c>
      <c r="AW240" s="308" t="s">
        <v>336</v>
      </c>
      <c r="AX240" s="308" t="s">
        <v>336</v>
      </c>
      <c r="AY240" s="309" t="s">
        <v>862</v>
      </c>
      <c r="AZ240" s="309" t="s">
        <v>512</v>
      </c>
      <c r="BA240" s="309" t="s">
        <v>863</v>
      </c>
    </row>
    <row r="241" spans="1:53" ht="285" x14ac:dyDescent="0.25">
      <c r="A241" s="294" t="s">
        <v>707</v>
      </c>
      <c r="B241" s="295" t="s">
        <v>1247</v>
      </c>
      <c r="C241" s="297" t="s">
        <v>1016</v>
      </c>
      <c r="D241" s="297" t="s">
        <v>753</v>
      </c>
      <c r="E241" s="297" t="s">
        <v>1017</v>
      </c>
      <c r="F241" s="297" t="s">
        <v>1288</v>
      </c>
      <c r="G241" s="297" t="s">
        <v>1289</v>
      </c>
      <c r="H241" s="298" t="s">
        <v>1290</v>
      </c>
      <c r="I241" s="298" t="s">
        <v>1291</v>
      </c>
      <c r="J241" s="298" t="s">
        <v>1292</v>
      </c>
      <c r="K241" s="298" t="s">
        <v>336</v>
      </c>
      <c r="L241" s="298" t="s">
        <v>1293</v>
      </c>
      <c r="M241" s="351" t="s">
        <v>1404</v>
      </c>
      <c r="N241" s="351" t="s">
        <v>1405</v>
      </c>
      <c r="O241" s="351" t="s">
        <v>1406</v>
      </c>
      <c r="P241" s="351" t="s">
        <v>1415</v>
      </c>
      <c r="Q241" s="429" t="s">
        <v>1416</v>
      </c>
      <c r="R241" s="299" t="s">
        <v>978</v>
      </c>
      <c r="S241" s="299" t="s">
        <v>1279</v>
      </c>
      <c r="T241" s="299" t="s">
        <v>1280</v>
      </c>
      <c r="U241" s="299" t="s">
        <v>1281</v>
      </c>
      <c r="V241" s="310" t="s">
        <v>427</v>
      </c>
      <c r="W241" s="310" t="s">
        <v>512</v>
      </c>
      <c r="X241" s="310" t="s">
        <v>512</v>
      </c>
      <c r="Y241" s="301" t="s">
        <v>769</v>
      </c>
      <c r="Z241" s="301" t="s">
        <v>770</v>
      </c>
      <c r="AA241" s="301" t="s">
        <v>1294</v>
      </c>
      <c r="AB241" s="301" t="s">
        <v>1029</v>
      </c>
      <c r="AC241" s="301" t="s">
        <v>1170</v>
      </c>
      <c r="AD241" s="316" t="s">
        <v>336</v>
      </c>
      <c r="AE241" s="316" t="s">
        <v>336</v>
      </c>
      <c r="AF241" s="316" t="s">
        <v>336</v>
      </c>
      <c r="AG241" s="311" t="s">
        <v>775</v>
      </c>
      <c r="AH241" s="311" t="s">
        <v>831</v>
      </c>
      <c r="AI241" s="311" t="s">
        <v>832</v>
      </c>
      <c r="AJ241" s="304" t="s">
        <v>336</v>
      </c>
      <c r="AK241" s="304" t="s">
        <v>336</v>
      </c>
      <c r="AL241" s="304" t="s">
        <v>336</v>
      </c>
      <c r="AM241" s="305" t="s">
        <v>336</v>
      </c>
      <c r="AN241" s="305" t="s">
        <v>336</v>
      </c>
      <c r="AO241" s="305" t="s">
        <v>336</v>
      </c>
      <c r="AP241" s="306"/>
      <c r="AQ241" s="306"/>
      <c r="AR241" s="306"/>
      <c r="AS241" s="315"/>
      <c r="AT241" s="317"/>
      <c r="AU241" s="307"/>
      <c r="AV241" s="308" t="s">
        <v>336</v>
      </c>
      <c r="AW241" s="308" t="s">
        <v>336</v>
      </c>
      <c r="AX241" s="308" t="s">
        <v>336</v>
      </c>
      <c r="AY241" s="309" t="s">
        <v>512</v>
      </c>
      <c r="AZ241" s="309" t="s">
        <v>512</v>
      </c>
      <c r="BA241" s="309" t="s">
        <v>512</v>
      </c>
    </row>
    <row r="242" spans="1:53" ht="285" x14ac:dyDescent="0.25">
      <c r="A242" s="294" t="s">
        <v>707</v>
      </c>
      <c r="B242" s="295" t="s">
        <v>1247</v>
      </c>
      <c r="C242" s="297" t="s">
        <v>1016</v>
      </c>
      <c r="D242" s="297" t="s">
        <v>753</v>
      </c>
      <c r="E242" s="297" t="s">
        <v>1017</v>
      </c>
      <c r="F242" s="297" t="s">
        <v>1288</v>
      </c>
      <c r="G242" s="297" t="s">
        <v>1289</v>
      </c>
      <c r="H242" s="298" t="s">
        <v>1296</v>
      </c>
      <c r="I242" s="298" t="s">
        <v>1297</v>
      </c>
      <c r="J242" s="298" t="s">
        <v>1298</v>
      </c>
      <c r="K242" s="298" t="s">
        <v>336</v>
      </c>
      <c r="L242" s="298" t="s">
        <v>1299</v>
      </c>
      <c r="M242" s="351" t="s">
        <v>1404</v>
      </c>
      <c r="N242" s="351" t="s">
        <v>1405</v>
      </c>
      <c r="O242" s="351" t="s">
        <v>1417</v>
      </c>
      <c r="P242" s="351" t="s">
        <v>1418</v>
      </c>
      <c r="Q242" s="429" t="s">
        <v>1419</v>
      </c>
      <c r="R242" s="299" t="s">
        <v>784</v>
      </c>
      <c r="S242" s="299" t="s">
        <v>800</v>
      </c>
      <c r="T242" s="299" t="s">
        <v>1300</v>
      </c>
      <c r="U242" s="299" t="s">
        <v>1301</v>
      </c>
      <c r="V242" s="310" t="s">
        <v>427</v>
      </c>
      <c r="W242" s="310" t="s">
        <v>512</v>
      </c>
      <c r="X242" s="310" t="s">
        <v>512</v>
      </c>
      <c r="Y242" s="301" t="s">
        <v>839</v>
      </c>
      <c r="Z242" s="301" t="s">
        <v>1246</v>
      </c>
      <c r="AA242" s="301" t="s">
        <v>1139</v>
      </c>
      <c r="AB242" s="301" t="s">
        <v>1029</v>
      </c>
      <c r="AC242" s="301" t="s">
        <v>1302</v>
      </c>
      <c r="AD242" s="316" t="s">
        <v>336</v>
      </c>
      <c r="AE242" s="316" t="s">
        <v>336</v>
      </c>
      <c r="AF242" s="316" t="s">
        <v>336</v>
      </c>
      <c r="AG242" s="311" t="s">
        <v>775</v>
      </c>
      <c r="AH242" s="311" t="s">
        <v>831</v>
      </c>
      <c r="AI242" s="311" t="s">
        <v>832</v>
      </c>
      <c r="AJ242" s="304" t="s">
        <v>336</v>
      </c>
      <c r="AK242" s="304" t="s">
        <v>336</v>
      </c>
      <c r="AL242" s="304" t="s">
        <v>336</v>
      </c>
      <c r="AM242" s="305" t="s">
        <v>336</v>
      </c>
      <c r="AN242" s="305" t="s">
        <v>336</v>
      </c>
      <c r="AO242" s="305" t="s">
        <v>336</v>
      </c>
      <c r="AP242" s="306"/>
      <c r="AQ242" s="306"/>
      <c r="AR242" s="306"/>
      <c r="AS242" s="315"/>
      <c r="AT242" s="317"/>
      <c r="AU242" s="317"/>
      <c r="AV242" s="308" t="s">
        <v>336</v>
      </c>
      <c r="AW242" s="308" t="s">
        <v>336</v>
      </c>
      <c r="AX242" s="308" t="s">
        <v>336</v>
      </c>
      <c r="AY242" s="309" t="s">
        <v>512</v>
      </c>
      <c r="AZ242" s="309" t="s">
        <v>512</v>
      </c>
      <c r="BA242" s="309" t="s">
        <v>512</v>
      </c>
    </row>
    <row r="243" spans="1:53" ht="285" x14ac:dyDescent="0.25">
      <c r="A243" s="294" t="s">
        <v>707</v>
      </c>
      <c r="B243" s="295" t="s">
        <v>1247</v>
      </c>
      <c r="C243" s="297" t="s">
        <v>1016</v>
      </c>
      <c r="D243" s="297" t="s">
        <v>753</v>
      </c>
      <c r="E243" s="297" t="s">
        <v>1017</v>
      </c>
      <c r="F243" s="297" t="s">
        <v>1288</v>
      </c>
      <c r="G243" s="297" t="s">
        <v>1289</v>
      </c>
      <c r="H243" s="298" t="s">
        <v>1296</v>
      </c>
      <c r="I243" s="298" t="s">
        <v>1297</v>
      </c>
      <c r="J243" s="298" t="s">
        <v>1298</v>
      </c>
      <c r="K243" s="298" t="s">
        <v>336</v>
      </c>
      <c r="L243" s="298" t="s">
        <v>1299</v>
      </c>
      <c r="M243" s="351" t="s">
        <v>1404</v>
      </c>
      <c r="N243" s="351" t="s">
        <v>1405</v>
      </c>
      <c r="O243" s="351" t="s">
        <v>1417</v>
      </c>
      <c r="P243" s="351" t="s">
        <v>1420</v>
      </c>
      <c r="Q243" s="429" t="s">
        <v>1421</v>
      </c>
      <c r="R243" s="299" t="s">
        <v>784</v>
      </c>
      <c r="S243" s="299" t="s">
        <v>800</v>
      </c>
      <c r="T243" s="299" t="s">
        <v>1300</v>
      </c>
      <c r="U243" s="299" t="s">
        <v>1301</v>
      </c>
      <c r="V243" s="310" t="s">
        <v>427</v>
      </c>
      <c r="W243" s="310" t="s">
        <v>512</v>
      </c>
      <c r="X243" s="310" t="s">
        <v>512</v>
      </c>
      <c r="Y243" s="301" t="s">
        <v>769</v>
      </c>
      <c r="Z243" s="301" t="s">
        <v>1303</v>
      </c>
      <c r="AA243" s="301" t="s">
        <v>1304</v>
      </c>
      <c r="AB243" s="301" t="s">
        <v>1029</v>
      </c>
      <c r="AC243" s="301" t="s">
        <v>1170</v>
      </c>
      <c r="AD243" s="316" t="s">
        <v>336</v>
      </c>
      <c r="AE243" s="316" t="s">
        <v>336</v>
      </c>
      <c r="AF243" s="316" t="s">
        <v>336</v>
      </c>
      <c r="AG243" s="311" t="s">
        <v>775</v>
      </c>
      <c r="AH243" s="311" t="s">
        <v>831</v>
      </c>
      <c r="AI243" s="311" t="s">
        <v>832</v>
      </c>
      <c r="AJ243" s="304" t="s">
        <v>336</v>
      </c>
      <c r="AK243" s="304" t="s">
        <v>336</v>
      </c>
      <c r="AL243" s="304" t="s">
        <v>336</v>
      </c>
      <c r="AM243" s="305" t="s">
        <v>336</v>
      </c>
      <c r="AN243" s="305" t="s">
        <v>336</v>
      </c>
      <c r="AO243" s="305" t="s">
        <v>336</v>
      </c>
      <c r="AP243" s="306"/>
      <c r="AQ243" s="306"/>
      <c r="AR243" s="306"/>
      <c r="AS243" s="315"/>
      <c r="AT243" s="317"/>
      <c r="AU243" s="307"/>
      <c r="AV243" s="308" t="s">
        <v>336</v>
      </c>
      <c r="AW243" s="308" t="s">
        <v>336</v>
      </c>
      <c r="AX243" s="308" t="s">
        <v>336</v>
      </c>
      <c r="AY243" s="309" t="s">
        <v>512</v>
      </c>
      <c r="AZ243" s="309" t="s">
        <v>512</v>
      </c>
      <c r="BA243" s="309" t="s">
        <v>512</v>
      </c>
    </row>
    <row r="244" spans="1:53" ht="285" x14ac:dyDescent="0.25">
      <c r="A244" s="294" t="s">
        <v>707</v>
      </c>
      <c r="B244" s="295" t="s">
        <v>1247</v>
      </c>
      <c r="C244" s="297" t="s">
        <v>1016</v>
      </c>
      <c r="D244" s="297" t="s">
        <v>753</v>
      </c>
      <c r="E244" s="297" t="s">
        <v>1017</v>
      </c>
      <c r="F244" s="297" t="s">
        <v>1288</v>
      </c>
      <c r="G244" s="297" t="s">
        <v>1289</v>
      </c>
      <c r="H244" s="298" t="s">
        <v>1296</v>
      </c>
      <c r="I244" s="298" t="s">
        <v>1297</v>
      </c>
      <c r="J244" s="298" t="s">
        <v>1298</v>
      </c>
      <c r="K244" s="298" t="s">
        <v>336</v>
      </c>
      <c r="L244" s="298" t="s">
        <v>1299</v>
      </c>
      <c r="M244" s="351" t="s">
        <v>1404</v>
      </c>
      <c r="N244" s="351" t="s">
        <v>1405</v>
      </c>
      <c r="O244" s="351" t="s">
        <v>1417</v>
      </c>
      <c r="P244" s="351" t="s">
        <v>1422</v>
      </c>
      <c r="Q244" s="429" t="s">
        <v>1423</v>
      </c>
      <c r="R244" s="299" t="s">
        <v>784</v>
      </c>
      <c r="S244" s="299" t="s">
        <v>800</v>
      </c>
      <c r="T244" s="299" t="s">
        <v>1300</v>
      </c>
      <c r="U244" s="299" t="s">
        <v>1301</v>
      </c>
      <c r="V244" s="310" t="s">
        <v>427</v>
      </c>
      <c r="W244" s="310" t="s">
        <v>512</v>
      </c>
      <c r="X244" s="310" t="s">
        <v>512</v>
      </c>
      <c r="Y244" s="301" t="s">
        <v>839</v>
      </c>
      <c r="Z244" s="301" t="s">
        <v>1246</v>
      </c>
      <c r="AA244" s="301" t="s">
        <v>1139</v>
      </c>
      <c r="AB244" s="301" t="s">
        <v>1029</v>
      </c>
      <c r="AC244" s="301" t="s">
        <v>1170</v>
      </c>
      <c r="AD244" s="316" t="s">
        <v>336</v>
      </c>
      <c r="AE244" s="316" t="s">
        <v>336</v>
      </c>
      <c r="AF244" s="316" t="s">
        <v>336</v>
      </c>
      <c r="AG244" s="311" t="s">
        <v>775</v>
      </c>
      <c r="AH244" s="311" t="s">
        <v>831</v>
      </c>
      <c r="AI244" s="311" t="s">
        <v>832</v>
      </c>
      <c r="AJ244" s="304" t="s">
        <v>336</v>
      </c>
      <c r="AK244" s="304" t="s">
        <v>336</v>
      </c>
      <c r="AL244" s="304" t="s">
        <v>336</v>
      </c>
      <c r="AM244" s="305" t="s">
        <v>336</v>
      </c>
      <c r="AN244" s="305" t="s">
        <v>336</v>
      </c>
      <c r="AO244" s="305" t="s">
        <v>336</v>
      </c>
      <c r="AP244" s="306"/>
      <c r="AQ244" s="306"/>
      <c r="AR244" s="306"/>
      <c r="AS244" s="315"/>
      <c r="AT244" s="317"/>
      <c r="AU244" s="317"/>
      <c r="AV244" s="308" t="s">
        <v>336</v>
      </c>
      <c r="AW244" s="308" t="s">
        <v>336</v>
      </c>
      <c r="AX244" s="308" t="s">
        <v>336</v>
      </c>
      <c r="AY244" s="309" t="s">
        <v>512</v>
      </c>
      <c r="AZ244" s="309" t="s">
        <v>512</v>
      </c>
      <c r="BA244" s="309" t="s">
        <v>512</v>
      </c>
    </row>
    <row r="245" spans="1:53" ht="285" x14ac:dyDescent="0.25">
      <c r="A245" s="294" t="s">
        <v>707</v>
      </c>
      <c r="B245" s="295" t="s">
        <v>1247</v>
      </c>
      <c r="C245" s="297" t="s">
        <v>1016</v>
      </c>
      <c r="D245" s="297" t="s">
        <v>753</v>
      </c>
      <c r="E245" s="297" t="s">
        <v>1017</v>
      </c>
      <c r="F245" s="297" t="s">
        <v>1288</v>
      </c>
      <c r="G245" s="297" t="s">
        <v>1289</v>
      </c>
      <c r="H245" s="298" t="s">
        <v>1296</v>
      </c>
      <c r="I245" s="298" t="s">
        <v>1297</v>
      </c>
      <c r="J245" s="298" t="s">
        <v>1298</v>
      </c>
      <c r="K245" s="298" t="s">
        <v>336</v>
      </c>
      <c r="L245" s="298" t="s">
        <v>1299</v>
      </c>
      <c r="M245" s="351" t="s">
        <v>1404</v>
      </c>
      <c r="N245" s="351" t="s">
        <v>1405</v>
      </c>
      <c r="O245" s="351" t="s">
        <v>1424</v>
      </c>
      <c r="P245" s="351" t="s">
        <v>1425</v>
      </c>
      <c r="Q245" s="429" t="s">
        <v>1426</v>
      </c>
      <c r="R245" s="299" t="s">
        <v>784</v>
      </c>
      <c r="S245" s="299" t="s">
        <v>800</v>
      </c>
      <c r="T245" s="299" t="s">
        <v>1300</v>
      </c>
      <c r="U245" s="299" t="s">
        <v>1301</v>
      </c>
      <c r="V245" s="310" t="s">
        <v>427</v>
      </c>
      <c r="W245" s="310" t="s">
        <v>512</v>
      </c>
      <c r="X245" s="310" t="s">
        <v>512</v>
      </c>
      <c r="Y245" s="304" t="s">
        <v>769</v>
      </c>
      <c r="Z245" s="304" t="s">
        <v>825</v>
      </c>
      <c r="AA245" s="304" t="s">
        <v>1305</v>
      </c>
      <c r="AB245" s="304" t="s">
        <v>788</v>
      </c>
      <c r="AC245" s="304" t="s">
        <v>1306</v>
      </c>
      <c r="AD245" s="316" t="s">
        <v>336</v>
      </c>
      <c r="AE245" s="316" t="s">
        <v>336</v>
      </c>
      <c r="AF245" s="316" t="s">
        <v>336</v>
      </c>
      <c r="AG245" s="311" t="s">
        <v>775</v>
      </c>
      <c r="AH245" s="311" t="s">
        <v>831</v>
      </c>
      <c r="AI245" s="311" t="s">
        <v>832</v>
      </c>
      <c r="AJ245" s="304" t="s">
        <v>336</v>
      </c>
      <c r="AK245" s="304" t="s">
        <v>336</v>
      </c>
      <c r="AL245" s="304" t="s">
        <v>336</v>
      </c>
      <c r="AM245" s="305" t="s">
        <v>336</v>
      </c>
      <c r="AN245" s="305" t="s">
        <v>336</v>
      </c>
      <c r="AO245" s="305" t="s">
        <v>336</v>
      </c>
      <c r="AP245" s="306"/>
      <c r="AQ245" s="306"/>
      <c r="AR245" s="306"/>
      <c r="AS245" s="315"/>
      <c r="AT245" s="317"/>
      <c r="AU245" s="307"/>
      <c r="AV245" s="308" t="s">
        <v>336</v>
      </c>
      <c r="AW245" s="308" t="s">
        <v>336</v>
      </c>
      <c r="AX245" s="308" t="s">
        <v>336</v>
      </c>
      <c r="AY245" s="309" t="s">
        <v>512</v>
      </c>
      <c r="AZ245" s="309" t="s">
        <v>512</v>
      </c>
      <c r="BA245" s="309" t="s">
        <v>512</v>
      </c>
    </row>
    <row r="246" spans="1:53" ht="285" x14ac:dyDescent="0.25">
      <c r="A246" s="294" t="s">
        <v>707</v>
      </c>
      <c r="B246" s="295" t="s">
        <v>1247</v>
      </c>
      <c r="C246" s="297" t="s">
        <v>1016</v>
      </c>
      <c r="D246" s="297" t="s">
        <v>753</v>
      </c>
      <c r="E246" s="297" t="s">
        <v>1017</v>
      </c>
      <c r="F246" s="297" t="s">
        <v>1288</v>
      </c>
      <c r="G246" s="297" t="s">
        <v>1289</v>
      </c>
      <c r="H246" s="298" t="s">
        <v>1296</v>
      </c>
      <c r="I246" s="298" t="s">
        <v>1297</v>
      </c>
      <c r="J246" s="298" t="s">
        <v>1298</v>
      </c>
      <c r="K246" s="298" t="s">
        <v>336</v>
      </c>
      <c r="L246" s="298" t="s">
        <v>1299</v>
      </c>
      <c r="M246" s="351" t="s">
        <v>1404</v>
      </c>
      <c r="N246" s="351" t="s">
        <v>1405</v>
      </c>
      <c r="O246" s="351" t="s">
        <v>1427</v>
      </c>
      <c r="P246" s="351" t="s">
        <v>1428</v>
      </c>
      <c r="Q246" s="429" t="s">
        <v>1429</v>
      </c>
      <c r="R246" s="299" t="s">
        <v>784</v>
      </c>
      <c r="S246" s="299" t="s">
        <v>800</v>
      </c>
      <c r="T246" s="299" t="s">
        <v>1300</v>
      </c>
      <c r="U246" s="299" t="s">
        <v>1301</v>
      </c>
      <c r="V246" s="310" t="s">
        <v>427</v>
      </c>
      <c r="W246" s="310" t="s">
        <v>512</v>
      </c>
      <c r="X246" s="310" t="s">
        <v>512</v>
      </c>
      <c r="Y246" s="301" t="s">
        <v>769</v>
      </c>
      <c r="Z246" s="301" t="s">
        <v>1303</v>
      </c>
      <c r="AA246" s="301" t="s">
        <v>1304</v>
      </c>
      <c r="AB246" s="301" t="s">
        <v>1029</v>
      </c>
      <c r="AC246" s="301" t="s">
        <v>1170</v>
      </c>
      <c r="AD246" s="316" t="s">
        <v>336</v>
      </c>
      <c r="AE246" s="316" t="s">
        <v>336</v>
      </c>
      <c r="AF246" s="316" t="s">
        <v>336</v>
      </c>
      <c r="AG246" s="311" t="s">
        <v>775</v>
      </c>
      <c r="AH246" s="311" t="s">
        <v>831</v>
      </c>
      <c r="AI246" s="311" t="s">
        <v>832</v>
      </c>
      <c r="AJ246" s="304" t="s">
        <v>336</v>
      </c>
      <c r="AK246" s="304" t="s">
        <v>336</v>
      </c>
      <c r="AL246" s="304" t="s">
        <v>336</v>
      </c>
      <c r="AM246" s="305" t="s">
        <v>336</v>
      </c>
      <c r="AN246" s="305" t="s">
        <v>336</v>
      </c>
      <c r="AO246" s="305" t="s">
        <v>336</v>
      </c>
      <c r="AP246" s="306"/>
      <c r="AQ246" s="306"/>
      <c r="AR246" s="306"/>
      <c r="AS246" s="315"/>
      <c r="AT246" s="317"/>
      <c r="AU246" s="307"/>
      <c r="AV246" s="308" t="s">
        <v>336</v>
      </c>
      <c r="AW246" s="308" t="s">
        <v>336</v>
      </c>
      <c r="AX246" s="308" t="s">
        <v>336</v>
      </c>
      <c r="AY246" s="309" t="s">
        <v>512</v>
      </c>
      <c r="AZ246" s="309" t="s">
        <v>512</v>
      </c>
      <c r="BA246" s="309" t="s">
        <v>512</v>
      </c>
    </row>
    <row r="247" spans="1:53" ht="330" x14ac:dyDescent="0.25">
      <c r="A247" s="294" t="s">
        <v>707</v>
      </c>
      <c r="B247" s="336" t="s">
        <v>1307</v>
      </c>
      <c r="C247" s="297" t="s">
        <v>1308</v>
      </c>
      <c r="D247" s="297" t="s">
        <v>753</v>
      </c>
      <c r="E247" s="297" t="s">
        <v>1309</v>
      </c>
      <c r="F247" s="297" t="s">
        <v>1310</v>
      </c>
      <c r="G247" s="337" t="s">
        <v>1311</v>
      </c>
      <c r="H247" s="298" t="s">
        <v>757</v>
      </c>
      <c r="I247" s="298" t="s">
        <v>1312</v>
      </c>
      <c r="J247" s="298" t="s">
        <v>1313</v>
      </c>
      <c r="K247" s="298" t="s">
        <v>336</v>
      </c>
      <c r="L247" s="298" t="s">
        <v>1314</v>
      </c>
      <c r="M247" s="351" t="s">
        <v>1430</v>
      </c>
      <c r="N247" s="351" t="s">
        <v>1431</v>
      </c>
      <c r="O247" s="351" t="s">
        <v>1432</v>
      </c>
      <c r="P247" s="351" t="s">
        <v>1433</v>
      </c>
      <c r="Q247" s="429" t="s">
        <v>1434</v>
      </c>
      <c r="R247" s="299" t="s">
        <v>784</v>
      </c>
      <c r="S247" s="299" t="s">
        <v>785</v>
      </c>
      <c r="T247" s="299" t="s">
        <v>786</v>
      </c>
      <c r="U247" s="299" t="s">
        <v>1315</v>
      </c>
      <c r="V247" s="310" t="s">
        <v>427</v>
      </c>
      <c r="W247" s="310" t="s">
        <v>512</v>
      </c>
      <c r="X247" s="310" t="s">
        <v>512</v>
      </c>
      <c r="Y247" s="301" t="s">
        <v>839</v>
      </c>
      <c r="Z247" s="301" t="s">
        <v>1246</v>
      </c>
      <c r="AA247" s="301" t="s">
        <v>1139</v>
      </c>
      <c r="AB247" s="301" t="s">
        <v>1048</v>
      </c>
      <c r="AC247" s="301" t="s">
        <v>1316</v>
      </c>
      <c r="AD247" s="316" t="s">
        <v>772</v>
      </c>
      <c r="AE247" s="316" t="s">
        <v>1317</v>
      </c>
      <c r="AF247" s="316" t="s">
        <v>1318</v>
      </c>
      <c r="AG247" s="311" t="s">
        <v>336</v>
      </c>
      <c r="AH247" s="311" t="s">
        <v>336</v>
      </c>
      <c r="AI247" s="311" t="s">
        <v>336</v>
      </c>
      <c r="AJ247" s="304" t="s">
        <v>336</v>
      </c>
      <c r="AK247" s="304" t="s">
        <v>336</v>
      </c>
      <c r="AL247" s="304" t="s">
        <v>336</v>
      </c>
      <c r="AM247" s="305" t="s">
        <v>336</v>
      </c>
      <c r="AN247" s="305" t="s">
        <v>336</v>
      </c>
      <c r="AO247" s="305" t="s">
        <v>336</v>
      </c>
      <c r="AP247" s="312"/>
      <c r="AQ247" s="312"/>
      <c r="AR247" s="312"/>
      <c r="AS247" s="315"/>
      <c r="AT247" s="317"/>
      <c r="AU247" s="323"/>
      <c r="AV247" s="308" t="s">
        <v>336</v>
      </c>
      <c r="AW247" s="308" t="s">
        <v>336</v>
      </c>
      <c r="AX247" s="308" t="s">
        <v>336</v>
      </c>
      <c r="AY247" s="309" t="s">
        <v>862</v>
      </c>
      <c r="AZ247" s="309" t="s">
        <v>512</v>
      </c>
      <c r="BA247" s="309" t="s">
        <v>863</v>
      </c>
    </row>
    <row r="248" spans="1:53" ht="330" x14ac:dyDescent="0.25">
      <c r="A248" s="294" t="s">
        <v>707</v>
      </c>
      <c r="B248" s="336" t="s">
        <v>1307</v>
      </c>
      <c r="C248" s="297" t="s">
        <v>1308</v>
      </c>
      <c r="D248" s="297" t="s">
        <v>753</v>
      </c>
      <c r="E248" s="297" t="s">
        <v>1309</v>
      </c>
      <c r="F248" s="297" t="s">
        <v>1319</v>
      </c>
      <c r="G248" s="337" t="s">
        <v>1320</v>
      </c>
      <c r="H248" s="298" t="s">
        <v>1042</v>
      </c>
      <c r="I248" s="298" t="s">
        <v>1321</v>
      </c>
      <c r="J248" s="298" t="s">
        <v>1322</v>
      </c>
      <c r="K248" s="298" t="s">
        <v>336</v>
      </c>
      <c r="L248" s="298" t="s">
        <v>1323</v>
      </c>
      <c r="M248" s="351" t="s">
        <v>1430</v>
      </c>
      <c r="N248" s="351" t="s">
        <v>1431</v>
      </c>
      <c r="O248" s="351" t="s">
        <v>1432</v>
      </c>
      <c r="P248" s="351" t="s">
        <v>1435</v>
      </c>
      <c r="Q248" s="429" t="s">
        <v>1436</v>
      </c>
      <c r="R248" s="299" t="s">
        <v>784</v>
      </c>
      <c r="S248" s="299" t="s">
        <v>800</v>
      </c>
      <c r="T248" s="299" t="s">
        <v>1300</v>
      </c>
      <c r="U248" s="299" t="s">
        <v>1301</v>
      </c>
      <c r="V248" s="310" t="s">
        <v>427</v>
      </c>
      <c r="W248" s="310" t="s">
        <v>512</v>
      </c>
      <c r="X248" s="310" t="s">
        <v>512</v>
      </c>
      <c r="Y248" s="301" t="s">
        <v>839</v>
      </c>
      <c r="Z248" s="301" t="s">
        <v>1246</v>
      </c>
      <c r="AA248" s="301" t="s">
        <v>1139</v>
      </c>
      <c r="AB248" s="301" t="s">
        <v>1390</v>
      </c>
      <c r="AC248" s="301" t="s">
        <v>789</v>
      </c>
      <c r="AD248" s="316" t="s">
        <v>336</v>
      </c>
      <c r="AE248" s="316" t="s">
        <v>336</v>
      </c>
      <c r="AF248" s="316" t="s">
        <v>336</v>
      </c>
      <c r="AG248" s="311" t="s">
        <v>336</v>
      </c>
      <c r="AH248" s="311" t="s">
        <v>336</v>
      </c>
      <c r="AI248" s="311" t="s">
        <v>336</v>
      </c>
      <c r="AJ248" s="304" t="s">
        <v>336</v>
      </c>
      <c r="AK248" s="304" t="s">
        <v>336</v>
      </c>
      <c r="AL248" s="304" t="s">
        <v>336</v>
      </c>
      <c r="AM248" s="305" t="s">
        <v>336</v>
      </c>
      <c r="AN248" s="305" t="s">
        <v>336</v>
      </c>
      <c r="AO248" s="305" t="s">
        <v>336</v>
      </c>
      <c r="AP248" s="312"/>
      <c r="AQ248" s="312"/>
      <c r="AR248" s="312"/>
      <c r="AS248" s="307"/>
      <c r="AT248" s="307"/>
      <c r="AU248" s="307"/>
      <c r="AV248" s="308" t="s">
        <v>336</v>
      </c>
      <c r="AW248" s="308" t="s">
        <v>336</v>
      </c>
      <c r="AX248" s="308" t="s">
        <v>336</v>
      </c>
      <c r="AY248" s="309" t="s">
        <v>512</v>
      </c>
      <c r="AZ248" s="309" t="s">
        <v>512</v>
      </c>
      <c r="BA248" s="309" t="s">
        <v>512</v>
      </c>
    </row>
    <row r="249" spans="1:53" ht="330" x14ac:dyDescent="0.25">
      <c r="A249" s="294" t="s">
        <v>707</v>
      </c>
      <c r="B249" s="336" t="s">
        <v>1307</v>
      </c>
      <c r="C249" s="297" t="s">
        <v>1308</v>
      </c>
      <c r="D249" s="297" t="s">
        <v>753</v>
      </c>
      <c r="E249" s="297" t="s">
        <v>1309</v>
      </c>
      <c r="F249" s="297" t="s">
        <v>1319</v>
      </c>
      <c r="G249" s="337" t="s">
        <v>1320</v>
      </c>
      <c r="H249" s="298" t="s">
        <v>1042</v>
      </c>
      <c r="I249" s="298" t="s">
        <v>1321</v>
      </c>
      <c r="J249" s="298" t="s">
        <v>1322</v>
      </c>
      <c r="K249" s="298" t="s">
        <v>336</v>
      </c>
      <c r="L249" s="298" t="s">
        <v>1323</v>
      </c>
      <c r="M249" s="351" t="s">
        <v>1430</v>
      </c>
      <c r="N249" s="351" t="s">
        <v>1431</v>
      </c>
      <c r="O249" s="351" t="s">
        <v>1437</v>
      </c>
      <c r="P249" s="351" t="s">
        <v>1438</v>
      </c>
      <c r="Q249" s="429" t="s">
        <v>1439</v>
      </c>
      <c r="R249" s="299" t="s">
        <v>784</v>
      </c>
      <c r="S249" s="299" t="s">
        <v>800</v>
      </c>
      <c r="T249" s="299" t="s">
        <v>1300</v>
      </c>
      <c r="U249" s="299" t="s">
        <v>1301</v>
      </c>
      <c r="V249" s="310" t="s">
        <v>427</v>
      </c>
      <c r="W249" s="310" t="s">
        <v>512</v>
      </c>
      <c r="X249" s="310" t="s">
        <v>512</v>
      </c>
      <c r="Y249" s="301" t="s">
        <v>769</v>
      </c>
      <c r="Z249" s="301" t="s">
        <v>770</v>
      </c>
      <c r="AA249" s="301" t="s">
        <v>1294</v>
      </c>
      <c r="AB249" s="301" t="s">
        <v>1390</v>
      </c>
      <c r="AC249" s="301" t="s">
        <v>789</v>
      </c>
      <c r="AD249" s="316" t="s">
        <v>336</v>
      </c>
      <c r="AE249" s="316" t="s">
        <v>336</v>
      </c>
      <c r="AF249" s="316" t="s">
        <v>336</v>
      </c>
      <c r="AG249" s="311" t="s">
        <v>336</v>
      </c>
      <c r="AH249" s="311" t="s">
        <v>336</v>
      </c>
      <c r="AI249" s="311" t="s">
        <v>336</v>
      </c>
      <c r="AJ249" s="304" t="s">
        <v>336</v>
      </c>
      <c r="AK249" s="304" t="s">
        <v>336</v>
      </c>
      <c r="AL249" s="304" t="s">
        <v>336</v>
      </c>
      <c r="AM249" s="305" t="s">
        <v>336</v>
      </c>
      <c r="AN249" s="305" t="s">
        <v>336</v>
      </c>
      <c r="AO249" s="305" t="s">
        <v>336</v>
      </c>
      <c r="AP249" s="312"/>
      <c r="AQ249" s="312"/>
      <c r="AR249" s="312"/>
      <c r="AS249" s="307"/>
      <c r="AT249" s="307"/>
      <c r="AU249" s="307"/>
      <c r="AV249" s="308" t="s">
        <v>336</v>
      </c>
      <c r="AW249" s="308" t="s">
        <v>336</v>
      </c>
      <c r="AX249" s="308" t="s">
        <v>336</v>
      </c>
      <c r="AY249" s="309" t="s">
        <v>512</v>
      </c>
      <c r="AZ249" s="309" t="s">
        <v>512</v>
      </c>
      <c r="BA249" s="309" t="s">
        <v>512</v>
      </c>
    </row>
    <row r="250" spans="1:53" ht="330" x14ac:dyDescent="0.25">
      <c r="A250" s="294" t="s">
        <v>707</v>
      </c>
      <c r="B250" s="336" t="s">
        <v>1307</v>
      </c>
      <c r="C250" s="297" t="s">
        <v>1308</v>
      </c>
      <c r="D250" s="297" t="s">
        <v>753</v>
      </c>
      <c r="E250" s="297" t="s">
        <v>1309</v>
      </c>
      <c r="F250" s="297" t="s">
        <v>1319</v>
      </c>
      <c r="G250" s="337" t="s">
        <v>1320</v>
      </c>
      <c r="H250" s="298" t="s">
        <v>1042</v>
      </c>
      <c r="I250" s="298" t="s">
        <v>1321</v>
      </c>
      <c r="J250" s="298" t="s">
        <v>1322</v>
      </c>
      <c r="K250" s="298" t="s">
        <v>336</v>
      </c>
      <c r="L250" s="298" t="s">
        <v>1323</v>
      </c>
      <c r="M250" s="351" t="s">
        <v>1430</v>
      </c>
      <c r="N250" s="351" t="s">
        <v>1431</v>
      </c>
      <c r="O250" s="351" t="s">
        <v>1437</v>
      </c>
      <c r="P250" s="351" t="s">
        <v>1440</v>
      </c>
      <c r="Q250" s="429" t="s">
        <v>1441</v>
      </c>
      <c r="R250" s="299" t="s">
        <v>784</v>
      </c>
      <c r="S250" s="299" t="s">
        <v>800</v>
      </c>
      <c r="T250" s="299" t="s">
        <v>1300</v>
      </c>
      <c r="U250" s="299" t="s">
        <v>1301</v>
      </c>
      <c r="V250" s="310" t="s">
        <v>427</v>
      </c>
      <c r="W250" s="310" t="s">
        <v>512</v>
      </c>
      <c r="X250" s="310" t="s">
        <v>512</v>
      </c>
      <c r="Y250" s="301" t="s">
        <v>769</v>
      </c>
      <c r="Z250" s="301" t="s">
        <v>1324</v>
      </c>
      <c r="AA250" s="301" t="s">
        <v>1325</v>
      </c>
      <c r="AB250" s="301" t="s">
        <v>1390</v>
      </c>
      <c r="AC250" s="301" t="s">
        <v>789</v>
      </c>
      <c r="AD250" s="316" t="s">
        <v>336</v>
      </c>
      <c r="AE250" s="316" t="s">
        <v>336</v>
      </c>
      <c r="AF250" s="316" t="s">
        <v>336</v>
      </c>
      <c r="AG250" s="311" t="s">
        <v>336</v>
      </c>
      <c r="AH250" s="311" t="s">
        <v>336</v>
      </c>
      <c r="AI250" s="311" t="s">
        <v>336</v>
      </c>
      <c r="AJ250" s="304" t="s">
        <v>336</v>
      </c>
      <c r="AK250" s="304" t="s">
        <v>336</v>
      </c>
      <c r="AL250" s="304" t="s">
        <v>336</v>
      </c>
      <c r="AM250" s="305" t="s">
        <v>336</v>
      </c>
      <c r="AN250" s="305" t="s">
        <v>336</v>
      </c>
      <c r="AO250" s="305" t="s">
        <v>336</v>
      </c>
      <c r="AP250" s="312"/>
      <c r="AQ250" s="312"/>
      <c r="AR250" s="312"/>
      <c r="AS250" s="307"/>
      <c r="AT250" s="307"/>
      <c r="AU250" s="307"/>
      <c r="AV250" s="308" t="s">
        <v>336</v>
      </c>
      <c r="AW250" s="308" t="s">
        <v>336</v>
      </c>
      <c r="AX250" s="308" t="s">
        <v>336</v>
      </c>
      <c r="AY250" s="309" t="s">
        <v>512</v>
      </c>
      <c r="AZ250" s="309" t="s">
        <v>512</v>
      </c>
      <c r="BA250" s="309" t="s">
        <v>512</v>
      </c>
    </row>
    <row r="251" spans="1:53" ht="330" x14ac:dyDescent="0.25">
      <c r="A251" s="338" t="s">
        <v>708</v>
      </c>
      <c r="B251" s="295" t="s">
        <v>809</v>
      </c>
      <c r="C251" s="297" t="s">
        <v>810</v>
      </c>
      <c r="D251" s="297" t="s">
        <v>753</v>
      </c>
      <c r="E251" s="297" t="s">
        <v>754</v>
      </c>
      <c r="F251" s="297" t="s">
        <v>755</v>
      </c>
      <c r="G251" s="297" t="s">
        <v>756</v>
      </c>
      <c r="H251" s="298" t="s">
        <v>866</v>
      </c>
      <c r="I251" s="298" t="s">
        <v>867</v>
      </c>
      <c r="J251" s="298" t="s">
        <v>868</v>
      </c>
      <c r="K251" s="298" t="s">
        <v>336</v>
      </c>
      <c r="L251" s="298" t="s">
        <v>869</v>
      </c>
      <c r="M251" s="351" t="s">
        <v>1430</v>
      </c>
      <c r="N251" s="351" t="s">
        <v>1431</v>
      </c>
      <c r="O251" s="351" t="s">
        <v>1437</v>
      </c>
      <c r="P251" s="351" t="s">
        <v>1442</v>
      </c>
      <c r="Q251" s="429" t="s">
        <v>1443</v>
      </c>
      <c r="R251" s="299" t="s">
        <v>870</v>
      </c>
      <c r="S251" s="299" t="s">
        <v>871</v>
      </c>
      <c r="T251" s="299" t="s">
        <v>872</v>
      </c>
      <c r="U251" s="299" t="s">
        <v>873</v>
      </c>
      <c r="V251" s="310" t="s">
        <v>427</v>
      </c>
      <c r="W251" s="310" t="s">
        <v>512</v>
      </c>
      <c r="X251" s="310" t="s">
        <v>512</v>
      </c>
      <c r="Y251" s="301" t="s">
        <v>769</v>
      </c>
      <c r="Z251" s="301" t="s">
        <v>770</v>
      </c>
      <c r="AA251" s="301" t="s">
        <v>771</v>
      </c>
      <c r="AB251" s="301" t="s">
        <v>877</v>
      </c>
      <c r="AC251" s="301" t="s">
        <v>878</v>
      </c>
      <c r="AD251" s="316" t="s">
        <v>336</v>
      </c>
      <c r="AE251" s="316" t="s">
        <v>336</v>
      </c>
      <c r="AF251" s="316" t="s">
        <v>336</v>
      </c>
      <c r="AG251" s="303" t="s">
        <v>775</v>
      </c>
      <c r="AH251" s="303" t="s">
        <v>776</v>
      </c>
      <c r="AI251" s="303" t="s">
        <v>777</v>
      </c>
      <c r="AJ251" s="304" t="s">
        <v>336</v>
      </c>
      <c r="AK251" s="304" t="s">
        <v>336</v>
      </c>
      <c r="AL251" s="304" t="s">
        <v>336</v>
      </c>
      <c r="AM251" s="305" t="s">
        <v>336</v>
      </c>
      <c r="AN251" s="305" t="s">
        <v>336</v>
      </c>
      <c r="AO251" s="305" t="s">
        <v>336</v>
      </c>
      <c r="AP251" s="306"/>
      <c r="AQ251" s="306"/>
      <c r="AR251" s="306"/>
      <c r="AS251" s="307"/>
      <c r="AT251" s="307"/>
      <c r="AU251" s="307"/>
      <c r="AV251" s="308" t="s">
        <v>336</v>
      </c>
      <c r="AW251" s="308" t="s">
        <v>336</v>
      </c>
      <c r="AX251" s="308" t="s">
        <v>336</v>
      </c>
      <c r="AY251" s="309" t="s">
        <v>512</v>
      </c>
      <c r="AZ251" s="309" t="s">
        <v>512</v>
      </c>
      <c r="BA251" s="309" t="s">
        <v>512</v>
      </c>
    </row>
    <row r="252" spans="1:53" ht="240" x14ac:dyDescent="0.25">
      <c r="A252" s="338" t="s">
        <v>708</v>
      </c>
      <c r="B252" s="295" t="s">
        <v>751</v>
      </c>
      <c r="C252" s="296" t="s">
        <v>752</v>
      </c>
      <c r="D252" s="297" t="s">
        <v>753</v>
      </c>
      <c r="E252" s="297" t="s">
        <v>754</v>
      </c>
      <c r="F252" s="297" t="s">
        <v>755</v>
      </c>
      <c r="G252" s="297" t="s">
        <v>756</v>
      </c>
      <c r="H252" s="298" t="s">
        <v>757</v>
      </c>
      <c r="I252" s="298" t="s">
        <v>781</v>
      </c>
      <c r="J252" s="298" t="s">
        <v>782</v>
      </c>
      <c r="K252" s="298" t="s">
        <v>760</v>
      </c>
      <c r="L252" s="298" t="s">
        <v>783</v>
      </c>
      <c r="M252" s="351" t="s">
        <v>1430</v>
      </c>
      <c r="N252" s="351" t="s">
        <v>1431</v>
      </c>
      <c r="O252" s="351" t="s">
        <v>1444</v>
      </c>
      <c r="P252" s="351" t="s">
        <v>1445</v>
      </c>
      <c r="Q252" s="429" t="s">
        <v>1446</v>
      </c>
      <c r="R252" s="299" t="s">
        <v>784</v>
      </c>
      <c r="S252" s="299" t="s">
        <v>785</v>
      </c>
      <c r="T252" s="299" t="s">
        <v>786</v>
      </c>
      <c r="U252" s="299" t="s">
        <v>1315</v>
      </c>
      <c r="V252" s="310" t="s">
        <v>427</v>
      </c>
      <c r="W252" s="310" t="s">
        <v>512</v>
      </c>
      <c r="X252" s="310" t="s">
        <v>512</v>
      </c>
      <c r="Y252" s="301" t="s">
        <v>769</v>
      </c>
      <c r="Z252" s="301" t="s">
        <v>770</v>
      </c>
      <c r="AA252" s="301" t="s">
        <v>771</v>
      </c>
      <c r="AB252" s="301" t="s">
        <v>336</v>
      </c>
      <c r="AC252" s="301" t="s">
        <v>336</v>
      </c>
      <c r="AD252" s="316" t="s">
        <v>336</v>
      </c>
      <c r="AE252" s="316" t="s">
        <v>336</v>
      </c>
      <c r="AF252" s="316" t="s">
        <v>336</v>
      </c>
      <c r="AG252" s="303" t="s">
        <v>775</v>
      </c>
      <c r="AH252" s="303" t="s">
        <v>776</v>
      </c>
      <c r="AI252" s="303" t="s">
        <v>777</v>
      </c>
      <c r="AJ252" s="304" t="s">
        <v>336</v>
      </c>
      <c r="AK252" s="304" t="s">
        <v>336</v>
      </c>
      <c r="AL252" s="304" t="s">
        <v>336</v>
      </c>
      <c r="AM252" s="305" t="s">
        <v>336</v>
      </c>
      <c r="AN252" s="305" t="s">
        <v>336</v>
      </c>
      <c r="AO252" s="305" t="s">
        <v>336</v>
      </c>
      <c r="AP252" s="306"/>
      <c r="AQ252" s="306"/>
      <c r="AR252" s="306"/>
      <c r="AS252" s="307"/>
      <c r="AT252" s="307"/>
      <c r="AU252" s="307"/>
      <c r="AV252" s="308" t="s">
        <v>336</v>
      </c>
      <c r="AW252" s="308" t="s">
        <v>336</v>
      </c>
      <c r="AX252" s="308" t="s">
        <v>336</v>
      </c>
      <c r="AY252" s="309" t="s">
        <v>512</v>
      </c>
      <c r="AZ252" s="309" t="s">
        <v>512</v>
      </c>
      <c r="BA252" s="309" t="s">
        <v>512</v>
      </c>
    </row>
    <row r="253" spans="1:53" ht="285" x14ac:dyDescent="0.25">
      <c r="A253" s="338" t="s">
        <v>708</v>
      </c>
      <c r="B253" s="295" t="s">
        <v>1247</v>
      </c>
      <c r="C253" s="297" t="s">
        <v>1016</v>
      </c>
      <c r="D253" s="297" t="s">
        <v>753</v>
      </c>
      <c r="E253" s="297" t="s">
        <v>1017</v>
      </c>
      <c r="F253" s="297" t="s">
        <v>1040</v>
      </c>
      <c r="G253" s="297" t="s">
        <v>1391</v>
      </c>
      <c r="H253" s="343" t="s">
        <v>1392</v>
      </c>
      <c r="I253" s="343" t="s">
        <v>336</v>
      </c>
      <c r="J253" s="298" t="s">
        <v>1393</v>
      </c>
      <c r="K253" s="343" t="s">
        <v>336</v>
      </c>
      <c r="L253" s="343" t="s">
        <v>336</v>
      </c>
      <c r="M253" s="351" t="s">
        <v>1447</v>
      </c>
      <c r="N253" s="351" t="s">
        <v>1448</v>
      </c>
      <c r="O253" s="353" t="s">
        <v>1360</v>
      </c>
      <c r="P253" s="353" t="s">
        <v>1360</v>
      </c>
      <c r="Q253" s="432" t="s">
        <v>1360</v>
      </c>
      <c r="R253" s="341" t="s">
        <v>1360</v>
      </c>
      <c r="S253" s="341" t="s">
        <v>1360</v>
      </c>
      <c r="T253" s="341" t="s">
        <v>1360</v>
      </c>
      <c r="U253" s="341" t="s">
        <v>1360</v>
      </c>
      <c r="V253" s="310" t="s">
        <v>427</v>
      </c>
      <c r="W253" s="310" t="s">
        <v>512</v>
      </c>
      <c r="X253" s="310" t="s">
        <v>512</v>
      </c>
      <c r="Y253" s="301" t="s">
        <v>839</v>
      </c>
      <c r="Z253" s="301" t="s">
        <v>1246</v>
      </c>
      <c r="AA253" s="301" t="s">
        <v>1139</v>
      </c>
      <c r="AB253" s="304" t="s">
        <v>1048</v>
      </c>
      <c r="AC253" s="301" t="s">
        <v>1394</v>
      </c>
      <c r="AD253" s="302" t="s">
        <v>1050</v>
      </c>
      <c r="AE253" s="302" t="s">
        <v>1051</v>
      </c>
      <c r="AF253" s="318" t="s">
        <v>1052</v>
      </c>
      <c r="AG253" s="311" t="s">
        <v>336</v>
      </c>
      <c r="AH253" s="311" t="s">
        <v>336</v>
      </c>
      <c r="AI253" s="311" t="s">
        <v>336</v>
      </c>
      <c r="AJ253" s="321" t="s">
        <v>1053</v>
      </c>
      <c r="AK253" s="321" t="s">
        <v>1054</v>
      </c>
      <c r="AL253" s="321" t="s">
        <v>1055</v>
      </c>
      <c r="AM253" s="305" t="s">
        <v>336</v>
      </c>
      <c r="AN253" s="305" t="s">
        <v>336</v>
      </c>
      <c r="AO253" s="305" t="s">
        <v>336</v>
      </c>
      <c r="AP253" s="306"/>
      <c r="AQ253" s="306"/>
      <c r="AR253" s="306"/>
      <c r="AS253" s="307"/>
      <c r="AT253" s="307"/>
      <c r="AU253" s="307"/>
      <c r="AV253" s="308" t="s">
        <v>676</v>
      </c>
      <c r="AW253" s="308" t="s">
        <v>677</v>
      </c>
      <c r="AX253" s="308" t="s">
        <v>678</v>
      </c>
      <c r="AY253" s="309" t="s">
        <v>862</v>
      </c>
      <c r="AZ253" s="309" t="s">
        <v>512</v>
      </c>
      <c r="BA253" s="309" t="s">
        <v>863</v>
      </c>
    </row>
    <row r="254" spans="1:53" ht="285" x14ac:dyDescent="0.25">
      <c r="A254" s="338" t="s">
        <v>708</v>
      </c>
      <c r="B254" s="295" t="s">
        <v>1015</v>
      </c>
      <c r="C254" s="296" t="s">
        <v>1016</v>
      </c>
      <c r="D254" s="296" t="s">
        <v>753</v>
      </c>
      <c r="E254" s="296" t="s">
        <v>1017</v>
      </c>
      <c r="F254" s="296" t="s">
        <v>1040</v>
      </c>
      <c r="G254" s="296" t="s">
        <v>1041</v>
      </c>
      <c r="H254" s="298" t="s">
        <v>814</v>
      </c>
      <c r="I254" s="298" t="s">
        <v>815</v>
      </c>
      <c r="J254" s="298" t="s">
        <v>816</v>
      </c>
      <c r="K254" s="298" t="s">
        <v>817</v>
      </c>
      <c r="L254" s="298" t="s">
        <v>818</v>
      </c>
      <c r="M254" s="351" t="s">
        <v>1449</v>
      </c>
      <c r="N254" s="351" t="s">
        <v>1450</v>
      </c>
      <c r="O254" s="351" t="s">
        <v>1451</v>
      </c>
      <c r="P254" s="351" t="s">
        <v>1452</v>
      </c>
      <c r="Q254" s="429" t="s">
        <v>1453</v>
      </c>
      <c r="R254" s="299" t="s">
        <v>762</v>
      </c>
      <c r="S254" s="299" t="s">
        <v>819</v>
      </c>
      <c r="T254" s="299" t="s">
        <v>820</v>
      </c>
      <c r="U254" s="299" t="s">
        <v>821</v>
      </c>
      <c r="V254" s="310" t="s">
        <v>427</v>
      </c>
      <c r="W254" s="310" t="s">
        <v>512</v>
      </c>
      <c r="X254" s="310" t="s">
        <v>512</v>
      </c>
      <c r="Y254" s="301" t="s">
        <v>839</v>
      </c>
      <c r="Z254" s="301" t="s">
        <v>840</v>
      </c>
      <c r="AA254" s="301" t="s">
        <v>841</v>
      </c>
      <c r="AB254" s="301" t="s">
        <v>788</v>
      </c>
      <c r="AC254" s="301" t="s">
        <v>842</v>
      </c>
      <c r="AD254" s="302" t="s">
        <v>1050</v>
      </c>
      <c r="AE254" s="302" t="s">
        <v>1051</v>
      </c>
      <c r="AF254" s="318" t="s">
        <v>1052</v>
      </c>
      <c r="AG254" s="311" t="s">
        <v>336</v>
      </c>
      <c r="AH254" s="311" t="s">
        <v>336</v>
      </c>
      <c r="AI254" s="311" t="s">
        <v>336</v>
      </c>
      <c r="AJ254" s="321" t="s">
        <v>1053</v>
      </c>
      <c r="AK254" s="321" t="s">
        <v>1054</v>
      </c>
      <c r="AL254" s="321" t="s">
        <v>1055</v>
      </c>
      <c r="AM254" s="305" t="s">
        <v>336</v>
      </c>
      <c r="AN254" s="305" t="s">
        <v>336</v>
      </c>
      <c r="AO254" s="305" t="s">
        <v>336</v>
      </c>
      <c r="AP254" s="306"/>
      <c r="AQ254" s="306"/>
      <c r="AR254" s="306"/>
      <c r="AS254" s="307"/>
      <c r="AT254" s="307"/>
      <c r="AU254" s="307"/>
      <c r="AV254" s="308" t="s">
        <v>676</v>
      </c>
      <c r="AW254" s="308" t="s">
        <v>677</v>
      </c>
      <c r="AX254" s="308" t="s">
        <v>678</v>
      </c>
      <c r="AY254" s="309" t="s">
        <v>862</v>
      </c>
      <c r="AZ254" s="309" t="s">
        <v>512</v>
      </c>
      <c r="BA254" s="309" t="s">
        <v>863</v>
      </c>
    </row>
    <row r="255" spans="1:53" ht="285" x14ac:dyDescent="0.25">
      <c r="A255" s="338" t="s">
        <v>708</v>
      </c>
      <c r="B255" s="295" t="s">
        <v>1015</v>
      </c>
      <c r="C255" s="296" t="s">
        <v>1016</v>
      </c>
      <c r="D255" s="296" t="s">
        <v>753</v>
      </c>
      <c r="E255" s="296" t="s">
        <v>1017</v>
      </c>
      <c r="F255" s="296" t="s">
        <v>1040</v>
      </c>
      <c r="G255" s="296" t="s">
        <v>1041</v>
      </c>
      <c r="H255" s="329" t="s">
        <v>1042</v>
      </c>
      <c r="I255" s="329" t="s">
        <v>1043</v>
      </c>
      <c r="J255" s="329" t="s">
        <v>1044</v>
      </c>
      <c r="K255" s="329" t="s">
        <v>336</v>
      </c>
      <c r="L255" s="329" t="s">
        <v>1045</v>
      </c>
      <c r="M255" s="351" t="s">
        <v>1449</v>
      </c>
      <c r="N255" s="351" t="s">
        <v>1450</v>
      </c>
      <c r="O255" s="351" t="s">
        <v>1451</v>
      </c>
      <c r="P255" s="351" t="s">
        <v>1454</v>
      </c>
      <c r="Q255" s="352" t="s">
        <v>1455</v>
      </c>
      <c r="R255" s="299" t="s">
        <v>978</v>
      </c>
      <c r="S255" s="299" t="s">
        <v>871</v>
      </c>
      <c r="T255" s="299" t="s">
        <v>979</v>
      </c>
      <c r="U255" s="330" t="s">
        <v>1046</v>
      </c>
      <c r="V255" s="310" t="s">
        <v>427</v>
      </c>
      <c r="W255" s="310" t="s">
        <v>512</v>
      </c>
      <c r="X255" s="310" t="s">
        <v>512</v>
      </c>
      <c r="Y255" s="314" t="s">
        <v>336</v>
      </c>
      <c r="Z255" s="314" t="s">
        <v>336</v>
      </c>
      <c r="AA255" s="314" t="s">
        <v>336</v>
      </c>
      <c r="AB255" s="304" t="s">
        <v>336</v>
      </c>
      <c r="AC255" s="304" t="s">
        <v>336</v>
      </c>
      <c r="AD255" s="302" t="s">
        <v>1050</v>
      </c>
      <c r="AE255" s="302" t="s">
        <v>1051</v>
      </c>
      <c r="AF255" s="318" t="s">
        <v>1052</v>
      </c>
      <c r="AG255" s="311" t="s">
        <v>336</v>
      </c>
      <c r="AH255" s="311" t="s">
        <v>336</v>
      </c>
      <c r="AI255" s="311" t="s">
        <v>336</v>
      </c>
      <c r="AJ255" s="321" t="s">
        <v>1053</v>
      </c>
      <c r="AK255" s="321" t="s">
        <v>1054</v>
      </c>
      <c r="AL255" s="321" t="s">
        <v>1055</v>
      </c>
      <c r="AM255" s="305" t="s">
        <v>336</v>
      </c>
      <c r="AN255" s="305" t="s">
        <v>336</v>
      </c>
      <c r="AO255" s="305" t="s">
        <v>336</v>
      </c>
      <c r="AP255" s="306"/>
      <c r="AQ255" s="306"/>
      <c r="AR255" s="306"/>
      <c r="AS255" s="307"/>
      <c r="AT255" s="307"/>
      <c r="AU255" s="307"/>
      <c r="AV255" s="308" t="s">
        <v>676</v>
      </c>
      <c r="AW255" s="308" t="s">
        <v>677</v>
      </c>
      <c r="AX255" s="308" t="s">
        <v>678</v>
      </c>
      <c r="AY255" s="309" t="s">
        <v>862</v>
      </c>
      <c r="AZ255" s="309" t="s">
        <v>512</v>
      </c>
      <c r="BA255" s="309" t="s">
        <v>863</v>
      </c>
    </row>
    <row r="256" spans="1:53" ht="285" x14ac:dyDescent="0.25">
      <c r="A256" s="338" t="s">
        <v>708</v>
      </c>
      <c r="B256" s="295" t="s">
        <v>1015</v>
      </c>
      <c r="C256" s="296" t="s">
        <v>1016</v>
      </c>
      <c r="D256" s="296" t="s">
        <v>753</v>
      </c>
      <c r="E256" s="296" t="s">
        <v>1017</v>
      </c>
      <c r="F256" s="296" t="s">
        <v>1040</v>
      </c>
      <c r="G256" s="296" t="s">
        <v>1041</v>
      </c>
      <c r="H256" s="329" t="s">
        <v>1042</v>
      </c>
      <c r="I256" s="329" t="s">
        <v>1043</v>
      </c>
      <c r="J256" s="329" t="s">
        <v>1044</v>
      </c>
      <c r="K256" s="329" t="s">
        <v>336</v>
      </c>
      <c r="L256" s="329" t="s">
        <v>1045</v>
      </c>
      <c r="M256" s="351" t="s">
        <v>1449</v>
      </c>
      <c r="N256" s="351" t="s">
        <v>1450</v>
      </c>
      <c r="O256" s="351" t="s">
        <v>1451</v>
      </c>
      <c r="P256" s="351" t="s">
        <v>1456</v>
      </c>
      <c r="Q256" s="352" t="s">
        <v>1457</v>
      </c>
      <c r="R256" s="299" t="s">
        <v>762</v>
      </c>
      <c r="S256" s="299" t="s">
        <v>969</v>
      </c>
      <c r="T256" s="299" t="s">
        <v>970</v>
      </c>
      <c r="U256" s="299" t="s">
        <v>971</v>
      </c>
      <c r="V256" s="310" t="s">
        <v>427</v>
      </c>
      <c r="W256" s="310" t="s">
        <v>512</v>
      </c>
      <c r="X256" s="310" t="s">
        <v>512</v>
      </c>
      <c r="Y256" s="301" t="s">
        <v>975</v>
      </c>
      <c r="Z256" s="301" t="s">
        <v>1238</v>
      </c>
      <c r="AA256" s="301" t="s">
        <v>1241</v>
      </c>
      <c r="AB256" s="301" t="s">
        <v>962</v>
      </c>
      <c r="AC256" s="301" t="s">
        <v>1240</v>
      </c>
      <c r="AD256" s="302" t="s">
        <v>1050</v>
      </c>
      <c r="AE256" s="302" t="s">
        <v>1051</v>
      </c>
      <c r="AF256" s="318" t="s">
        <v>1052</v>
      </c>
      <c r="AG256" s="311" t="s">
        <v>336</v>
      </c>
      <c r="AH256" s="311" t="s">
        <v>336</v>
      </c>
      <c r="AI256" s="311" t="s">
        <v>336</v>
      </c>
      <c r="AJ256" s="321" t="s">
        <v>1053</v>
      </c>
      <c r="AK256" s="321" t="s">
        <v>1054</v>
      </c>
      <c r="AL256" s="321" t="s">
        <v>1055</v>
      </c>
      <c r="AM256" s="305" t="s">
        <v>336</v>
      </c>
      <c r="AN256" s="305" t="s">
        <v>336</v>
      </c>
      <c r="AO256" s="305" t="s">
        <v>336</v>
      </c>
      <c r="AP256" s="306"/>
      <c r="AQ256" s="306"/>
      <c r="AR256" s="306"/>
      <c r="AS256" s="307"/>
      <c r="AT256" s="307"/>
      <c r="AU256" s="307"/>
      <c r="AV256" s="308" t="s">
        <v>676</v>
      </c>
      <c r="AW256" s="308" t="s">
        <v>677</v>
      </c>
      <c r="AX256" s="308" t="s">
        <v>678</v>
      </c>
      <c r="AY256" s="309" t="s">
        <v>862</v>
      </c>
      <c r="AZ256" s="309" t="s">
        <v>512</v>
      </c>
      <c r="BA256" s="309" t="s">
        <v>863</v>
      </c>
    </row>
    <row r="257" spans="1:53" ht="330" x14ac:dyDescent="0.25">
      <c r="A257" s="338" t="s">
        <v>708</v>
      </c>
      <c r="B257" s="336" t="s">
        <v>1307</v>
      </c>
      <c r="C257" s="297" t="s">
        <v>1308</v>
      </c>
      <c r="D257" s="297" t="s">
        <v>753</v>
      </c>
      <c r="E257" s="297" t="s">
        <v>1309</v>
      </c>
      <c r="F257" s="297" t="s">
        <v>1310</v>
      </c>
      <c r="G257" s="337" t="s">
        <v>1311</v>
      </c>
      <c r="H257" s="298" t="s">
        <v>757</v>
      </c>
      <c r="I257" s="298" t="s">
        <v>1312</v>
      </c>
      <c r="J257" s="298" t="s">
        <v>1313</v>
      </c>
      <c r="K257" s="298" t="s">
        <v>336</v>
      </c>
      <c r="L257" s="298" t="s">
        <v>1314</v>
      </c>
      <c r="M257" s="351" t="s">
        <v>1449</v>
      </c>
      <c r="N257" s="351" t="s">
        <v>1450</v>
      </c>
      <c r="O257" s="351" t="s">
        <v>1451</v>
      </c>
      <c r="P257" s="351" t="s">
        <v>1458</v>
      </c>
      <c r="Q257" s="352" t="s">
        <v>1459</v>
      </c>
      <c r="R257" s="299" t="s">
        <v>784</v>
      </c>
      <c r="S257" s="299" t="s">
        <v>785</v>
      </c>
      <c r="T257" s="299" t="s">
        <v>786</v>
      </c>
      <c r="U257" s="299" t="s">
        <v>1315</v>
      </c>
      <c r="V257" s="310" t="s">
        <v>427</v>
      </c>
      <c r="W257" s="310" t="s">
        <v>512</v>
      </c>
      <c r="X257" s="310" t="s">
        <v>512</v>
      </c>
      <c r="Y257" s="301" t="s">
        <v>839</v>
      </c>
      <c r="Z257" s="301" t="s">
        <v>1246</v>
      </c>
      <c r="AA257" s="301" t="s">
        <v>1139</v>
      </c>
      <c r="AB257" s="301" t="s">
        <v>1048</v>
      </c>
      <c r="AC257" s="301" t="s">
        <v>1316</v>
      </c>
      <c r="AD257" s="316" t="s">
        <v>772</v>
      </c>
      <c r="AE257" s="316" t="s">
        <v>1317</v>
      </c>
      <c r="AF257" s="316" t="s">
        <v>1318</v>
      </c>
      <c r="AG257" s="311" t="s">
        <v>336</v>
      </c>
      <c r="AH257" s="311" t="s">
        <v>336</v>
      </c>
      <c r="AI257" s="311" t="s">
        <v>336</v>
      </c>
      <c r="AJ257" s="304" t="s">
        <v>336</v>
      </c>
      <c r="AK257" s="304" t="s">
        <v>336</v>
      </c>
      <c r="AL257" s="304" t="s">
        <v>336</v>
      </c>
      <c r="AM257" s="305" t="s">
        <v>336</v>
      </c>
      <c r="AN257" s="305" t="s">
        <v>336</v>
      </c>
      <c r="AO257" s="305" t="s">
        <v>336</v>
      </c>
      <c r="AP257" s="312"/>
      <c r="AQ257" s="312"/>
      <c r="AR257" s="312"/>
      <c r="AS257" s="315"/>
      <c r="AT257" s="317"/>
      <c r="AU257" s="323"/>
      <c r="AV257" s="313"/>
      <c r="AW257" s="313"/>
      <c r="AX257" s="313"/>
      <c r="AY257" s="309" t="s">
        <v>862</v>
      </c>
      <c r="AZ257" s="309" t="s">
        <v>512</v>
      </c>
      <c r="BA257" s="309" t="s">
        <v>863</v>
      </c>
    </row>
    <row r="258" spans="1:53" ht="240" x14ac:dyDescent="0.25">
      <c r="A258" s="344" t="s">
        <v>709</v>
      </c>
      <c r="B258" s="295" t="s">
        <v>751</v>
      </c>
      <c r="C258" s="297" t="s">
        <v>790</v>
      </c>
      <c r="D258" s="297" t="s">
        <v>791</v>
      </c>
      <c r="E258" s="297" t="s">
        <v>792</v>
      </c>
      <c r="F258" s="297" t="s">
        <v>803</v>
      </c>
      <c r="G258" s="297" t="s">
        <v>804</v>
      </c>
      <c r="H258" s="298" t="s">
        <v>795</v>
      </c>
      <c r="I258" s="298" t="s">
        <v>805</v>
      </c>
      <c r="J258" s="298" t="s">
        <v>806</v>
      </c>
      <c r="K258" s="298" t="s">
        <v>807</v>
      </c>
      <c r="L258" s="298" t="s">
        <v>808</v>
      </c>
      <c r="M258" s="351" t="s">
        <v>1449</v>
      </c>
      <c r="N258" s="351" t="s">
        <v>1450</v>
      </c>
      <c r="O258" s="351" t="s">
        <v>1451</v>
      </c>
      <c r="P258" s="351" t="s">
        <v>1460</v>
      </c>
      <c r="Q258" s="352" t="s">
        <v>1461</v>
      </c>
      <c r="R258" s="299" t="s">
        <v>784</v>
      </c>
      <c r="S258" s="299" t="s">
        <v>800</v>
      </c>
      <c r="T258" s="299" t="s">
        <v>801</v>
      </c>
      <c r="U258" s="299" t="s">
        <v>802</v>
      </c>
      <c r="V258" s="310" t="s">
        <v>427</v>
      </c>
      <c r="W258" s="310" t="s">
        <v>512</v>
      </c>
      <c r="X258" s="310" t="s">
        <v>512</v>
      </c>
      <c r="Y258" s="314" t="s">
        <v>336</v>
      </c>
      <c r="Z258" s="314" t="s">
        <v>336</v>
      </c>
      <c r="AA258" s="314" t="s">
        <v>336</v>
      </c>
      <c r="AB258" s="314" t="s">
        <v>336</v>
      </c>
      <c r="AC258" s="314" t="s">
        <v>336</v>
      </c>
      <c r="AD258" s="316" t="s">
        <v>336</v>
      </c>
      <c r="AE258" s="316" t="s">
        <v>336</v>
      </c>
      <c r="AF258" s="316" t="s">
        <v>336</v>
      </c>
      <c r="AG258" s="311" t="s">
        <v>336</v>
      </c>
      <c r="AH258" s="311" t="s">
        <v>336</v>
      </c>
      <c r="AI258" s="311" t="s">
        <v>336</v>
      </c>
      <c r="AJ258" s="304" t="s">
        <v>336</v>
      </c>
      <c r="AK258" s="304" t="s">
        <v>336</v>
      </c>
      <c r="AL258" s="304" t="s">
        <v>336</v>
      </c>
      <c r="AM258" s="305" t="s">
        <v>336</v>
      </c>
      <c r="AN258" s="305" t="s">
        <v>336</v>
      </c>
      <c r="AO258" s="305" t="s">
        <v>336</v>
      </c>
      <c r="AP258" s="312"/>
      <c r="AQ258" s="312"/>
      <c r="AR258" s="312"/>
      <c r="AS258" s="315"/>
      <c r="AT258" s="315"/>
      <c r="AU258" s="315"/>
      <c r="AV258" s="313"/>
      <c r="AW258" s="313"/>
      <c r="AX258" s="313"/>
      <c r="AY258" s="309" t="s">
        <v>512</v>
      </c>
      <c r="AZ258" s="309" t="s">
        <v>512</v>
      </c>
      <c r="BA258" s="309" t="s">
        <v>512</v>
      </c>
    </row>
    <row r="259" spans="1:53" ht="330" x14ac:dyDescent="0.25">
      <c r="A259" s="344" t="s">
        <v>709</v>
      </c>
      <c r="B259" s="295" t="s">
        <v>809</v>
      </c>
      <c r="C259" s="297" t="s">
        <v>810</v>
      </c>
      <c r="D259" s="297" t="s">
        <v>753</v>
      </c>
      <c r="E259" s="297" t="s">
        <v>811</v>
      </c>
      <c r="F259" s="297" t="s">
        <v>1129</v>
      </c>
      <c r="G259" s="297" t="s">
        <v>1130</v>
      </c>
      <c r="H259" s="298" t="s">
        <v>814</v>
      </c>
      <c r="I259" s="298" t="s">
        <v>1131</v>
      </c>
      <c r="J259" s="298" t="s">
        <v>1132</v>
      </c>
      <c r="K259" s="298" t="s">
        <v>1133</v>
      </c>
      <c r="L259" s="298" t="s">
        <v>1134</v>
      </c>
      <c r="M259" s="351" t="s">
        <v>1449</v>
      </c>
      <c r="N259" s="351" t="s">
        <v>1450</v>
      </c>
      <c r="O259" s="351" t="s">
        <v>1451</v>
      </c>
      <c r="P259" s="351" t="s">
        <v>1462</v>
      </c>
      <c r="Q259" s="429" t="s">
        <v>1463</v>
      </c>
      <c r="R259" s="299" t="s">
        <v>336</v>
      </c>
      <c r="S259" s="299" t="s">
        <v>336</v>
      </c>
      <c r="T259" s="299" t="s">
        <v>336</v>
      </c>
      <c r="U259" s="299" t="s">
        <v>336</v>
      </c>
      <c r="V259" s="310" t="s">
        <v>427</v>
      </c>
      <c r="W259" s="310" t="s">
        <v>512</v>
      </c>
      <c r="X259" s="310" t="s">
        <v>512</v>
      </c>
      <c r="Y259" s="301" t="s">
        <v>856</v>
      </c>
      <c r="Z259" s="301" t="s">
        <v>1153</v>
      </c>
      <c r="AA259" s="301" t="s">
        <v>1154</v>
      </c>
      <c r="AB259" s="301" t="s">
        <v>962</v>
      </c>
      <c r="AC259" s="301" t="s">
        <v>1395</v>
      </c>
      <c r="AD259" s="302" t="s">
        <v>772</v>
      </c>
      <c r="AE259" s="302" t="s">
        <v>1141</v>
      </c>
      <c r="AF259" s="302" t="s">
        <v>1142</v>
      </c>
      <c r="AG259" s="303" t="s">
        <v>775</v>
      </c>
      <c r="AH259" s="303" t="s">
        <v>776</v>
      </c>
      <c r="AI259" s="303" t="s">
        <v>777</v>
      </c>
      <c r="AJ259" s="304" t="s">
        <v>336</v>
      </c>
      <c r="AK259" s="304" t="s">
        <v>336</v>
      </c>
      <c r="AL259" s="304" t="s">
        <v>336</v>
      </c>
      <c r="AM259" s="305" t="s">
        <v>336</v>
      </c>
      <c r="AN259" s="305" t="s">
        <v>336</v>
      </c>
      <c r="AO259" s="305" t="s">
        <v>336</v>
      </c>
      <c r="AP259" s="312"/>
      <c r="AQ259" s="312"/>
      <c r="AR259" s="312"/>
      <c r="AS259" s="315"/>
      <c r="AT259" s="317"/>
      <c r="AU259" s="317"/>
      <c r="AV259" s="308" t="s">
        <v>690</v>
      </c>
      <c r="AW259" s="308" t="s">
        <v>691</v>
      </c>
      <c r="AX259" s="308" t="s">
        <v>1143</v>
      </c>
      <c r="AY259" s="309" t="s">
        <v>1120</v>
      </c>
      <c r="AZ259" s="309" t="s">
        <v>512</v>
      </c>
      <c r="BA259" s="309" t="s">
        <v>1121</v>
      </c>
    </row>
    <row r="260" spans="1:53" ht="330" x14ac:dyDescent="0.25">
      <c r="A260" s="344" t="s">
        <v>709</v>
      </c>
      <c r="B260" s="295" t="s">
        <v>809</v>
      </c>
      <c r="C260" s="297" t="s">
        <v>810</v>
      </c>
      <c r="D260" s="297" t="s">
        <v>753</v>
      </c>
      <c r="E260" s="297" t="s">
        <v>811</v>
      </c>
      <c r="F260" s="297" t="s">
        <v>812</v>
      </c>
      <c r="G260" s="297" t="s">
        <v>813</v>
      </c>
      <c r="H260" s="298" t="s">
        <v>814</v>
      </c>
      <c r="I260" s="298" t="s">
        <v>1163</v>
      </c>
      <c r="J260" s="298" t="s">
        <v>1164</v>
      </c>
      <c r="K260" s="298" t="s">
        <v>1133</v>
      </c>
      <c r="L260" s="298" t="s">
        <v>1165</v>
      </c>
      <c r="M260" s="351" t="s">
        <v>1449</v>
      </c>
      <c r="N260" s="351" t="s">
        <v>1450</v>
      </c>
      <c r="O260" s="351" t="s">
        <v>1451</v>
      </c>
      <c r="P260" s="351" t="s">
        <v>1464</v>
      </c>
      <c r="Q260" s="352" t="s">
        <v>1465</v>
      </c>
      <c r="R260" s="299" t="s">
        <v>762</v>
      </c>
      <c r="S260" s="299" t="s">
        <v>819</v>
      </c>
      <c r="T260" s="299" t="s">
        <v>820</v>
      </c>
      <c r="U260" s="299" t="s">
        <v>1166</v>
      </c>
      <c r="V260" s="310" t="s">
        <v>427</v>
      </c>
      <c r="W260" s="310" t="s">
        <v>512</v>
      </c>
      <c r="X260" s="310" t="s">
        <v>512</v>
      </c>
      <c r="Y260" s="301" t="s">
        <v>769</v>
      </c>
      <c r="Z260" s="301" t="s">
        <v>825</v>
      </c>
      <c r="AA260" s="301" t="s">
        <v>1162</v>
      </c>
      <c r="AB260" s="301" t="s">
        <v>827</v>
      </c>
      <c r="AC260" s="301" t="s">
        <v>828</v>
      </c>
      <c r="AD260" s="316" t="s">
        <v>772</v>
      </c>
      <c r="AE260" s="316" t="s">
        <v>829</v>
      </c>
      <c r="AF260" s="316" t="s">
        <v>830</v>
      </c>
      <c r="AG260" s="303" t="s">
        <v>775</v>
      </c>
      <c r="AH260" s="303" t="s">
        <v>831</v>
      </c>
      <c r="AI260" s="303" t="s">
        <v>832</v>
      </c>
      <c r="AJ260" s="304" t="s">
        <v>336</v>
      </c>
      <c r="AK260" s="304" t="s">
        <v>336</v>
      </c>
      <c r="AL260" s="304" t="s">
        <v>336</v>
      </c>
      <c r="AM260" s="305" t="s">
        <v>833</v>
      </c>
      <c r="AN260" s="305" t="s">
        <v>834</v>
      </c>
      <c r="AO260" s="305" t="s">
        <v>835</v>
      </c>
      <c r="AP260" s="306"/>
      <c r="AQ260" s="306"/>
      <c r="AR260" s="306"/>
      <c r="AS260" s="315"/>
      <c r="AT260" s="317"/>
      <c r="AU260" s="307"/>
      <c r="AV260" s="308" t="s">
        <v>688</v>
      </c>
      <c r="AW260" s="308" t="s">
        <v>689</v>
      </c>
      <c r="AX260" s="308" t="s">
        <v>836</v>
      </c>
      <c r="AY260" s="309" t="s">
        <v>837</v>
      </c>
      <c r="AZ260" s="309" t="s">
        <v>512</v>
      </c>
      <c r="BA260" s="309" t="s">
        <v>838</v>
      </c>
    </row>
    <row r="261" spans="1:53" ht="330" x14ac:dyDescent="0.25">
      <c r="A261" s="344" t="s">
        <v>709</v>
      </c>
      <c r="B261" s="295" t="s">
        <v>809</v>
      </c>
      <c r="C261" s="297" t="s">
        <v>810</v>
      </c>
      <c r="D261" s="297" t="s">
        <v>753</v>
      </c>
      <c r="E261" s="297" t="s">
        <v>754</v>
      </c>
      <c r="F261" s="297" t="s">
        <v>755</v>
      </c>
      <c r="G261" s="297" t="s">
        <v>756</v>
      </c>
      <c r="H261" s="298" t="s">
        <v>866</v>
      </c>
      <c r="I261" s="298" t="s">
        <v>867</v>
      </c>
      <c r="J261" s="298" t="s">
        <v>868</v>
      </c>
      <c r="K261" s="298" t="s">
        <v>336</v>
      </c>
      <c r="L261" s="298" t="s">
        <v>869</v>
      </c>
      <c r="M261" s="351" t="s">
        <v>1449</v>
      </c>
      <c r="N261" s="351" t="s">
        <v>1450</v>
      </c>
      <c r="O261" s="351" t="s">
        <v>1451</v>
      </c>
      <c r="P261" s="351" t="s">
        <v>1466</v>
      </c>
      <c r="Q261" s="429" t="s">
        <v>1467</v>
      </c>
      <c r="R261" s="299" t="s">
        <v>870</v>
      </c>
      <c r="S261" s="299" t="s">
        <v>871</v>
      </c>
      <c r="T261" s="299" t="s">
        <v>872</v>
      </c>
      <c r="U261" s="299" t="s">
        <v>873</v>
      </c>
      <c r="V261" s="310" t="s">
        <v>427</v>
      </c>
      <c r="W261" s="310" t="s">
        <v>512</v>
      </c>
      <c r="X261" s="310" t="s">
        <v>512</v>
      </c>
      <c r="Y261" s="301" t="s">
        <v>769</v>
      </c>
      <c r="Z261" s="301" t="s">
        <v>770</v>
      </c>
      <c r="AA261" s="301" t="s">
        <v>771</v>
      </c>
      <c r="AB261" s="301" t="s">
        <v>877</v>
      </c>
      <c r="AC261" s="301" t="s">
        <v>878</v>
      </c>
      <c r="AD261" s="316" t="s">
        <v>336</v>
      </c>
      <c r="AE261" s="316" t="s">
        <v>336</v>
      </c>
      <c r="AF261" s="316" t="s">
        <v>336</v>
      </c>
      <c r="AG261" s="303" t="s">
        <v>775</v>
      </c>
      <c r="AH261" s="303" t="s">
        <v>776</v>
      </c>
      <c r="AI261" s="303" t="s">
        <v>777</v>
      </c>
      <c r="AJ261" s="304" t="s">
        <v>336</v>
      </c>
      <c r="AK261" s="304" t="s">
        <v>336</v>
      </c>
      <c r="AL261" s="304" t="s">
        <v>336</v>
      </c>
      <c r="AM261" s="305" t="s">
        <v>336</v>
      </c>
      <c r="AN261" s="305" t="s">
        <v>336</v>
      </c>
      <c r="AO261" s="305" t="s">
        <v>336</v>
      </c>
      <c r="AP261" s="306"/>
      <c r="AQ261" s="306"/>
      <c r="AR261" s="306"/>
      <c r="AS261" s="307"/>
      <c r="AT261" s="307"/>
      <c r="AU261" s="307"/>
      <c r="AV261" s="308"/>
      <c r="AW261" s="308"/>
      <c r="AX261" s="308"/>
      <c r="AY261" s="309" t="s">
        <v>512</v>
      </c>
      <c r="AZ261" s="309" t="s">
        <v>512</v>
      </c>
      <c r="BA261" s="309" t="s">
        <v>512</v>
      </c>
    </row>
    <row r="262" spans="1:53" ht="240" x14ac:dyDescent="0.25">
      <c r="A262" s="344" t="s">
        <v>709</v>
      </c>
      <c r="B262" s="295" t="s">
        <v>751</v>
      </c>
      <c r="C262" s="296" t="s">
        <v>752</v>
      </c>
      <c r="D262" s="297" t="s">
        <v>753</v>
      </c>
      <c r="E262" s="297" t="s">
        <v>754</v>
      </c>
      <c r="F262" s="297" t="s">
        <v>755</v>
      </c>
      <c r="G262" s="297" t="s">
        <v>756</v>
      </c>
      <c r="H262" s="298" t="s">
        <v>757</v>
      </c>
      <c r="I262" s="298" t="s">
        <v>781</v>
      </c>
      <c r="J262" s="298" t="s">
        <v>782</v>
      </c>
      <c r="K262" s="298" t="s">
        <v>760</v>
      </c>
      <c r="L262" s="298" t="s">
        <v>783</v>
      </c>
      <c r="M262" s="351" t="s">
        <v>1449</v>
      </c>
      <c r="N262" s="351" t="s">
        <v>1450</v>
      </c>
      <c r="O262" s="351" t="s">
        <v>1451</v>
      </c>
      <c r="P262" s="351" t="s">
        <v>1468</v>
      </c>
      <c r="Q262" s="352" t="s">
        <v>1469</v>
      </c>
      <c r="R262" s="299" t="s">
        <v>784</v>
      </c>
      <c r="S262" s="299" t="s">
        <v>785</v>
      </c>
      <c r="T262" s="299" t="s">
        <v>786</v>
      </c>
      <c r="U262" s="299" t="s">
        <v>1315</v>
      </c>
      <c r="V262" s="310" t="s">
        <v>427</v>
      </c>
      <c r="W262" s="310" t="s">
        <v>512</v>
      </c>
      <c r="X262" s="310" t="s">
        <v>512</v>
      </c>
      <c r="Y262" s="301" t="s">
        <v>769</v>
      </c>
      <c r="Z262" s="301" t="s">
        <v>770</v>
      </c>
      <c r="AA262" s="301" t="s">
        <v>771</v>
      </c>
      <c r="AB262" s="301" t="s">
        <v>336</v>
      </c>
      <c r="AC262" s="301" t="s">
        <v>336</v>
      </c>
      <c r="AD262" s="316" t="s">
        <v>336</v>
      </c>
      <c r="AE262" s="316" t="s">
        <v>336</v>
      </c>
      <c r="AF262" s="316" t="s">
        <v>336</v>
      </c>
      <c r="AG262" s="303" t="s">
        <v>775</v>
      </c>
      <c r="AH262" s="303" t="s">
        <v>776</v>
      </c>
      <c r="AI262" s="303" t="s">
        <v>777</v>
      </c>
      <c r="AJ262" s="304" t="s">
        <v>336</v>
      </c>
      <c r="AK262" s="304" t="s">
        <v>336</v>
      </c>
      <c r="AL262" s="304" t="s">
        <v>336</v>
      </c>
      <c r="AM262" s="305" t="s">
        <v>336</v>
      </c>
      <c r="AN262" s="305" t="s">
        <v>336</v>
      </c>
      <c r="AO262" s="305" t="s">
        <v>336</v>
      </c>
      <c r="AP262" s="306"/>
      <c r="AQ262" s="306"/>
      <c r="AR262" s="306"/>
      <c r="AS262" s="307"/>
      <c r="AT262" s="307"/>
      <c r="AU262" s="307"/>
      <c r="AV262" s="308"/>
      <c r="AW262" s="308"/>
      <c r="AX262" s="308"/>
      <c r="AY262" s="309" t="s">
        <v>512</v>
      </c>
      <c r="AZ262" s="309" t="s">
        <v>512</v>
      </c>
      <c r="BA262" s="309" t="s">
        <v>512</v>
      </c>
    </row>
    <row r="263" spans="1:53" ht="345" x14ac:dyDescent="0.25">
      <c r="A263" s="344" t="s">
        <v>709</v>
      </c>
      <c r="B263" s="295" t="s">
        <v>935</v>
      </c>
      <c r="C263" s="296" t="s">
        <v>964</v>
      </c>
      <c r="D263" s="297" t="s">
        <v>753</v>
      </c>
      <c r="E263" s="297" t="s">
        <v>754</v>
      </c>
      <c r="F263" s="297" t="s">
        <v>965</v>
      </c>
      <c r="G263" s="322" t="s">
        <v>1226</v>
      </c>
      <c r="H263" s="298" t="s">
        <v>993</v>
      </c>
      <c r="I263" s="298" t="s">
        <v>1227</v>
      </c>
      <c r="J263" s="298" t="s">
        <v>1228</v>
      </c>
      <c r="K263" s="298" t="s">
        <v>336</v>
      </c>
      <c r="L263" s="298" t="s">
        <v>1229</v>
      </c>
      <c r="M263" s="351" t="s">
        <v>1449</v>
      </c>
      <c r="N263" s="351" t="s">
        <v>1450</v>
      </c>
      <c r="O263" s="351" t="s">
        <v>1451</v>
      </c>
      <c r="P263" s="351" t="s">
        <v>1470</v>
      </c>
      <c r="Q263" s="352" t="s">
        <v>1471</v>
      </c>
      <c r="R263" s="299" t="s">
        <v>762</v>
      </c>
      <c r="S263" s="299" t="s">
        <v>969</v>
      </c>
      <c r="T263" s="299" t="s">
        <v>970</v>
      </c>
      <c r="U263" s="299" t="s">
        <v>1230</v>
      </c>
      <c r="V263" s="310" t="s">
        <v>427</v>
      </c>
      <c r="W263" s="310" t="s">
        <v>512</v>
      </c>
      <c r="X263" s="310" t="s">
        <v>512</v>
      </c>
      <c r="Y263" s="301" t="s">
        <v>975</v>
      </c>
      <c r="Z263" s="301" t="s">
        <v>976</v>
      </c>
      <c r="AA263" s="301" t="s">
        <v>977</v>
      </c>
      <c r="AB263" s="301" t="s">
        <v>962</v>
      </c>
      <c r="AC263" s="301" t="s">
        <v>1335</v>
      </c>
      <c r="AD263" s="316" t="s">
        <v>336</v>
      </c>
      <c r="AE263" s="316" t="s">
        <v>336</v>
      </c>
      <c r="AF263" s="316" t="s">
        <v>336</v>
      </c>
      <c r="AG263" s="311" t="s">
        <v>336</v>
      </c>
      <c r="AH263" s="311" t="s">
        <v>336</v>
      </c>
      <c r="AI263" s="311" t="s">
        <v>336</v>
      </c>
      <c r="AJ263" s="304" t="s">
        <v>336</v>
      </c>
      <c r="AK263" s="304" t="s">
        <v>336</v>
      </c>
      <c r="AL263" s="304" t="s">
        <v>336</v>
      </c>
      <c r="AM263" s="305" t="s">
        <v>336</v>
      </c>
      <c r="AN263" s="305" t="s">
        <v>336</v>
      </c>
      <c r="AO263" s="305" t="s">
        <v>336</v>
      </c>
      <c r="AP263" s="306"/>
      <c r="AQ263" s="306"/>
      <c r="AR263" s="306"/>
      <c r="AS263" s="307"/>
      <c r="AT263" s="307"/>
      <c r="AU263" s="307"/>
      <c r="AV263" s="308" t="s">
        <v>695</v>
      </c>
      <c r="AW263" s="308" t="s">
        <v>696</v>
      </c>
      <c r="AX263" s="308" t="s">
        <v>1232</v>
      </c>
      <c r="AY263" s="309" t="s">
        <v>512</v>
      </c>
      <c r="AZ263" s="309" t="s">
        <v>512</v>
      </c>
      <c r="BA263" s="309" t="s">
        <v>512</v>
      </c>
    </row>
    <row r="264" spans="1:53" ht="375" x14ac:dyDescent="0.25">
      <c r="A264" s="344" t="s">
        <v>709</v>
      </c>
      <c r="B264" s="295" t="s">
        <v>935</v>
      </c>
      <c r="C264" s="296" t="s">
        <v>964</v>
      </c>
      <c r="D264" s="297" t="s">
        <v>753</v>
      </c>
      <c r="E264" s="297" t="s">
        <v>754</v>
      </c>
      <c r="F264" s="297" t="s">
        <v>965</v>
      </c>
      <c r="G264" s="322" t="s">
        <v>966</v>
      </c>
      <c r="H264" s="298" t="s">
        <v>795</v>
      </c>
      <c r="I264" s="298" t="s">
        <v>796</v>
      </c>
      <c r="J264" s="298" t="s">
        <v>797</v>
      </c>
      <c r="K264" s="298" t="s">
        <v>967</v>
      </c>
      <c r="L264" s="298" t="s">
        <v>968</v>
      </c>
      <c r="M264" s="351" t="s">
        <v>1449</v>
      </c>
      <c r="N264" s="351" t="s">
        <v>1450</v>
      </c>
      <c r="O264" s="351" t="s">
        <v>1451</v>
      </c>
      <c r="P264" s="351" t="s">
        <v>1472</v>
      </c>
      <c r="Q264" s="352" t="s">
        <v>1473</v>
      </c>
      <c r="R264" s="299" t="s">
        <v>762</v>
      </c>
      <c r="S264" s="299" t="s">
        <v>969</v>
      </c>
      <c r="T264" s="299" t="s">
        <v>970</v>
      </c>
      <c r="U264" s="299" t="s">
        <v>971</v>
      </c>
      <c r="V264" s="310" t="s">
        <v>427</v>
      </c>
      <c r="W264" s="310" t="s">
        <v>512</v>
      </c>
      <c r="X264" s="310" t="s">
        <v>512</v>
      </c>
      <c r="Y264" s="301" t="s">
        <v>975</v>
      </c>
      <c r="Z264" s="301" t="s">
        <v>1233</v>
      </c>
      <c r="AA264" s="301" t="s">
        <v>1234</v>
      </c>
      <c r="AB264" s="301" t="s">
        <v>962</v>
      </c>
      <c r="AC264" s="301" t="s">
        <v>963</v>
      </c>
      <c r="AD264" s="316" t="s">
        <v>336</v>
      </c>
      <c r="AE264" s="316" t="s">
        <v>336</v>
      </c>
      <c r="AF264" s="316" t="s">
        <v>336</v>
      </c>
      <c r="AG264" s="311" t="s">
        <v>336</v>
      </c>
      <c r="AH264" s="311" t="s">
        <v>336</v>
      </c>
      <c r="AI264" s="311" t="s">
        <v>336</v>
      </c>
      <c r="AJ264" s="304" t="s">
        <v>336</v>
      </c>
      <c r="AK264" s="304" t="s">
        <v>336</v>
      </c>
      <c r="AL264" s="304" t="s">
        <v>336</v>
      </c>
      <c r="AM264" s="305" t="s">
        <v>336</v>
      </c>
      <c r="AN264" s="305" t="s">
        <v>336</v>
      </c>
      <c r="AO264" s="305" t="s">
        <v>336</v>
      </c>
      <c r="AP264" s="306"/>
      <c r="AQ264" s="306"/>
      <c r="AR264" s="306"/>
      <c r="AS264" s="323"/>
      <c r="AT264" s="323"/>
      <c r="AU264" s="323"/>
      <c r="AV264" s="308" t="s">
        <v>695</v>
      </c>
      <c r="AW264" s="308" t="s">
        <v>696</v>
      </c>
      <c r="AX264" s="308" t="s">
        <v>1232</v>
      </c>
      <c r="AY264" s="309" t="s">
        <v>512</v>
      </c>
      <c r="AZ264" s="309" t="s">
        <v>512</v>
      </c>
      <c r="BA264" s="309" t="s">
        <v>512</v>
      </c>
    </row>
    <row r="265" spans="1:53" ht="345" x14ac:dyDescent="0.25">
      <c r="A265" s="344" t="s">
        <v>709</v>
      </c>
      <c r="B265" s="295" t="s">
        <v>935</v>
      </c>
      <c r="C265" s="296" t="s">
        <v>964</v>
      </c>
      <c r="D265" s="297" t="s">
        <v>753</v>
      </c>
      <c r="E265" s="297" t="s">
        <v>754</v>
      </c>
      <c r="F265" s="297" t="s">
        <v>965</v>
      </c>
      <c r="G265" s="322" t="s">
        <v>966</v>
      </c>
      <c r="H265" s="298" t="s">
        <v>795</v>
      </c>
      <c r="I265" s="298" t="s">
        <v>796</v>
      </c>
      <c r="J265" s="298" t="s">
        <v>797</v>
      </c>
      <c r="K265" s="298" t="s">
        <v>967</v>
      </c>
      <c r="L265" s="298" t="s">
        <v>968</v>
      </c>
      <c r="M265" s="351" t="s">
        <v>1449</v>
      </c>
      <c r="N265" s="351" t="s">
        <v>1450</v>
      </c>
      <c r="O265" s="351" t="s">
        <v>1451</v>
      </c>
      <c r="P265" s="351" t="s">
        <v>1474</v>
      </c>
      <c r="Q265" s="352" t="s">
        <v>1475</v>
      </c>
      <c r="R265" s="299" t="s">
        <v>762</v>
      </c>
      <c r="S265" s="299" t="s">
        <v>969</v>
      </c>
      <c r="T265" s="299" t="s">
        <v>970</v>
      </c>
      <c r="U265" s="299" t="s">
        <v>971</v>
      </c>
      <c r="V265" s="310" t="s">
        <v>427</v>
      </c>
      <c r="W265" s="310" t="s">
        <v>512</v>
      </c>
      <c r="X265" s="310" t="s">
        <v>512</v>
      </c>
      <c r="Y265" s="321" t="s">
        <v>1396</v>
      </c>
      <c r="Z265" s="321" t="s">
        <v>1397</v>
      </c>
      <c r="AA265" s="321" t="s">
        <v>1398</v>
      </c>
      <c r="AB265" s="301" t="s">
        <v>962</v>
      </c>
      <c r="AC265" s="301" t="s">
        <v>1240</v>
      </c>
      <c r="AD265" s="316" t="s">
        <v>336</v>
      </c>
      <c r="AE265" s="316" t="s">
        <v>336</v>
      </c>
      <c r="AF265" s="316" t="s">
        <v>336</v>
      </c>
      <c r="AG265" s="311" t="s">
        <v>336</v>
      </c>
      <c r="AH265" s="311" t="s">
        <v>336</v>
      </c>
      <c r="AI265" s="311" t="s">
        <v>336</v>
      </c>
      <c r="AJ265" s="304" t="s">
        <v>336</v>
      </c>
      <c r="AK265" s="304" t="s">
        <v>336</v>
      </c>
      <c r="AL265" s="304" t="s">
        <v>336</v>
      </c>
      <c r="AM265" s="305" t="s">
        <v>336</v>
      </c>
      <c r="AN265" s="305" t="s">
        <v>336</v>
      </c>
      <c r="AO265" s="305" t="s">
        <v>336</v>
      </c>
      <c r="AP265" s="306"/>
      <c r="AQ265" s="306"/>
      <c r="AR265" s="306"/>
      <c r="AS265" s="323"/>
      <c r="AT265" s="323"/>
      <c r="AU265" s="307"/>
      <c r="AV265" s="308" t="s">
        <v>695</v>
      </c>
      <c r="AW265" s="308" t="s">
        <v>696</v>
      </c>
      <c r="AX265" s="308" t="s">
        <v>1232</v>
      </c>
      <c r="AY265" s="309" t="s">
        <v>512</v>
      </c>
      <c r="AZ265" s="309" t="s">
        <v>512</v>
      </c>
      <c r="BA265" s="309" t="s">
        <v>512</v>
      </c>
    </row>
    <row r="266" spans="1:53" ht="345" x14ac:dyDescent="0.25">
      <c r="A266" s="344" t="s">
        <v>709</v>
      </c>
      <c r="B266" s="295" t="s">
        <v>935</v>
      </c>
      <c r="C266" s="296" t="s">
        <v>964</v>
      </c>
      <c r="D266" s="297" t="s">
        <v>753</v>
      </c>
      <c r="E266" s="297" t="s">
        <v>754</v>
      </c>
      <c r="F266" s="297" t="s">
        <v>965</v>
      </c>
      <c r="G266" s="322" t="s">
        <v>966</v>
      </c>
      <c r="H266" s="298" t="s">
        <v>795</v>
      </c>
      <c r="I266" s="298" t="s">
        <v>796</v>
      </c>
      <c r="J266" s="298" t="s">
        <v>797</v>
      </c>
      <c r="K266" s="298" t="s">
        <v>967</v>
      </c>
      <c r="L266" s="298" t="s">
        <v>968</v>
      </c>
      <c r="M266" s="351" t="s">
        <v>1449</v>
      </c>
      <c r="N266" s="351" t="s">
        <v>1450</v>
      </c>
      <c r="O266" s="351" t="s">
        <v>1451</v>
      </c>
      <c r="P266" s="351" t="s">
        <v>1476</v>
      </c>
      <c r="Q266" s="429" t="s">
        <v>1477</v>
      </c>
      <c r="R266" s="299" t="s">
        <v>762</v>
      </c>
      <c r="S266" s="299" t="s">
        <v>969</v>
      </c>
      <c r="T266" s="299" t="s">
        <v>970</v>
      </c>
      <c r="U266" s="299" t="s">
        <v>971</v>
      </c>
      <c r="V266" s="310" t="s">
        <v>427</v>
      </c>
      <c r="W266" s="310" t="s">
        <v>512</v>
      </c>
      <c r="X266" s="310" t="s">
        <v>512</v>
      </c>
      <c r="Y266" s="301" t="s">
        <v>975</v>
      </c>
      <c r="Z266" s="301" t="s">
        <v>1235</v>
      </c>
      <c r="AA266" s="301" t="s">
        <v>1236</v>
      </c>
      <c r="AB266" s="301" t="s">
        <v>962</v>
      </c>
      <c r="AC266" s="301" t="s">
        <v>963</v>
      </c>
      <c r="AD266" s="316" t="s">
        <v>336</v>
      </c>
      <c r="AE266" s="316" t="s">
        <v>336</v>
      </c>
      <c r="AF266" s="316" t="s">
        <v>336</v>
      </c>
      <c r="AG266" s="311" t="s">
        <v>336</v>
      </c>
      <c r="AH266" s="311" t="s">
        <v>336</v>
      </c>
      <c r="AI266" s="311" t="s">
        <v>336</v>
      </c>
      <c r="AJ266" s="304" t="s">
        <v>336</v>
      </c>
      <c r="AK266" s="304" t="s">
        <v>336</v>
      </c>
      <c r="AL266" s="304" t="s">
        <v>336</v>
      </c>
      <c r="AM266" s="305" t="s">
        <v>336</v>
      </c>
      <c r="AN266" s="305" t="s">
        <v>336</v>
      </c>
      <c r="AO266" s="305" t="s">
        <v>336</v>
      </c>
      <c r="AP266" s="306"/>
      <c r="AQ266" s="306"/>
      <c r="AR266" s="306"/>
      <c r="AS266" s="307"/>
      <c r="AT266" s="307"/>
      <c r="AU266" s="307"/>
      <c r="AV266" s="308" t="s">
        <v>695</v>
      </c>
      <c r="AW266" s="308" t="s">
        <v>696</v>
      </c>
      <c r="AX266" s="308" t="s">
        <v>1232</v>
      </c>
      <c r="AY266" s="309" t="s">
        <v>512</v>
      </c>
      <c r="AZ266" s="309" t="s">
        <v>512</v>
      </c>
      <c r="BA266" s="309" t="s">
        <v>512</v>
      </c>
    </row>
    <row r="267" spans="1:53" ht="345" x14ac:dyDescent="0.25">
      <c r="A267" s="344" t="s">
        <v>709</v>
      </c>
      <c r="B267" s="295" t="s">
        <v>935</v>
      </c>
      <c r="C267" s="296" t="s">
        <v>964</v>
      </c>
      <c r="D267" s="297" t="s">
        <v>753</v>
      </c>
      <c r="E267" s="297" t="s">
        <v>754</v>
      </c>
      <c r="F267" s="297" t="s">
        <v>965</v>
      </c>
      <c r="G267" s="322" t="s">
        <v>966</v>
      </c>
      <c r="H267" s="298" t="s">
        <v>795</v>
      </c>
      <c r="I267" s="298" t="s">
        <v>796</v>
      </c>
      <c r="J267" s="298" t="s">
        <v>797</v>
      </c>
      <c r="K267" s="298" t="s">
        <v>967</v>
      </c>
      <c r="L267" s="298" t="s">
        <v>968</v>
      </c>
      <c r="M267" s="351" t="s">
        <v>1449</v>
      </c>
      <c r="N267" s="351" t="s">
        <v>1450</v>
      </c>
      <c r="O267" s="351" t="s">
        <v>1451</v>
      </c>
      <c r="P267" s="351" t="s">
        <v>1478</v>
      </c>
      <c r="Q267" s="352" t="s">
        <v>1479</v>
      </c>
      <c r="R267" s="299" t="s">
        <v>762</v>
      </c>
      <c r="S267" s="299" t="s">
        <v>969</v>
      </c>
      <c r="T267" s="299" t="s">
        <v>970</v>
      </c>
      <c r="U267" s="299" t="s">
        <v>971</v>
      </c>
      <c r="V267" s="310" t="s">
        <v>427</v>
      </c>
      <c r="W267" s="310" t="s">
        <v>512</v>
      </c>
      <c r="X267" s="310" t="s">
        <v>512</v>
      </c>
      <c r="Y267" s="301" t="s">
        <v>975</v>
      </c>
      <c r="Z267" s="301" t="s">
        <v>1235</v>
      </c>
      <c r="AA267" s="301" t="s">
        <v>1237</v>
      </c>
      <c r="AB267" s="301" t="s">
        <v>962</v>
      </c>
      <c r="AC267" s="301" t="s">
        <v>963</v>
      </c>
      <c r="AD267" s="316" t="s">
        <v>336</v>
      </c>
      <c r="AE267" s="316" t="s">
        <v>336</v>
      </c>
      <c r="AF267" s="316" t="s">
        <v>336</v>
      </c>
      <c r="AG267" s="311" t="s">
        <v>336</v>
      </c>
      <c r="AH267" s="311" t="s">
        <v>336</v>
      </c>
      <c r="AI267" s="311" t="s">
        <v>336</v>
      </c>
      <c r="AJ267" s="304" t="s">
        <v>336</v>
      </c>
      <c r="AK267" s="304" t="s">
        <v>336</v>
      </c>
      <c r="AL267" s="304" t="s">
        <v>336</v>
      </c>
      <c r="AM267" s="305" t="s">
        <v>336</v>
      </c>
      <c r="AN267" s="305" t="s">
        <v>336</v>
      </c>
      <c r="AO267" s="305" t="s">
        <v>336</v>
      </c>
      <c r="AP267" s="306"/>
      <c r="AQ267" s="306"/>
      <c r="AR267" s="306"/>
      <c r="AS267" s="307"/>
      <c r="AT267" s="307"/>
      <c r="AU267" s="307"/>
      <c r="AV267" s="308" t="s">
        <v>695</v>
      </c>
      <c r="AW267" s="308" t="s">
        <v>696</v>
      </c>
      <c r="AX267" s="308" t="s">
        <v>1232</v>
      </c>
      <c r="AY267" s="309" t="s">
        <v>512</v>
      </c>
      <c r="AZ267" s="309" t="s">
        <v>512</v>
      </c>
      <c r="BA267" s="309" t="s">
        <v>512</v>
      </c>
    </row>
    <row r="268" spans="1:53" ht="345" x14ac:dyDescent="0.25">
      <c r="A268" s="344" t="s">
        <v>709</v>
      </c>
      <c r="B268" s="295" t="s">
        <v>935</v>
      </c>
      <c r="C268" s="296" t="s">
        <v>964</v>
      </c>
      <c r="D268" s="297" t="s">
        <v>753</v>
      </c>
      <c r="E268" s="297" t="s">
        <v>754</v>
      </c>
      <c r="F268" s="297" t="s">
        <v>965</v>
      </c>
      <c r="G268" s="322" t="s">
        <v>966</v>
      </c>
      <c r="H268" s="298" t="s">
        <v>795</v>
      </c>
      <c r="I268" s="298" t="s">
        <v>796</v>
      </c>
      <c r="J268" s="298" t="s">
        <v>797</v>
      </c>
      <c r="K268" s="298" t="s">
        <v>967</v>
      </c>
      <c r="L268" s="298" t="s">
        <v>968</v>
      </c>
      <c r="M268" s="351" t="s">
        <v>1449</v>
      </c>
      <c r="N268" s="351" t="s">
        <v>1450</v>
      </c>
      <c r="O268" s="351" t="s">
        <v>1480</v>
      </c>
      <c r="P268" s="351" t="s">
        <v>1481</v>
      </c>
      <c r="Q268" s="429" t="s">
        <v>1482</v>
      </c>
      <c r="R268" s="299" t="s">
        <v>762</v>
      </c>
      <c r="S268" s="299" t="s">
        <v>969</v>
      </c>
      <c r="T268" s="299" t="s">
        <v>970</v>
      </c>
      <c r="U268" s="299" t="s">
        <v>971</v>
      </c>
      <c r="V268" s="310" t="s">
        <v>427</v>
      </c>
      <c r="W268" s="310" t="s">
        <v>512</v>
      </c>
      <c r="X268" s="310" t="s">
        <v>512</v>
      </c>
      <c r="Y268" s="301" t="s">
        <v>975</v>
      </c>
      <c r="Z268" s="301" t="s">
        <v>1238</v>
      </c>
      <c r="AA268" s="301" t="s">
        <v>1239</v>
      </c>
      <c r="AB268" s="301" t="s">
        <v>962</v>
      </c>
      <c r="AC268" s="301" t="s">
        <v>1240</v>
      </c>
      <c r="AD268" s="316" t="s">
        <v>336</v>
      </c>
      <c r="AE268" s="316" t="s">
        <v>336</v>
      </c>
      <c r="AF268" s="316" t="s">
        <v>336</v>
      </c>
      <c r="AG268" s="311" t="s">
        <v>336</v>
      </c>
      <c r="AH268" s="311" t="s">
        <v>336</v>
      </c>
      <c r="AI268" s="311" t="s">
        <v>336</v>
      </c>
      <c r="AJ268" s="304" t="s">
        <v>336</v>
      </c>
      <c r="AK268" s="304" t="s">
        <v>336</v>
      </c>
      <c r="AL268" s="304" t="s">
        <v>336</v>
      </c>
      <c r="AM268" s="305" t="s">
        <v>336</v>
      </c>
      <c r="AN268" s="305" t="s">
        <v>336</v>
      </c>
      <c r="AO268" s="305" t="s">
        <v>336</v>
      </c>
      <c r="AP268" s="306"/>
      <c r="AQ268" s="306"/>
      <c r="AR268" s="306"/>
      <c r="AS268" s="323"/>
      <c r="AT268" s="323"/>
      <c r="AU268" s="307"/>
      <c r="AV268" s="308" t="s">
        <v>695</v>
      </c>
      <c r="AW268" s="308" t="s">
        <v>696</v>
      </c>
      <c r="AX268" s="308" t="s">
        <v>1232</v>
      </c>
      <c r="AY268" s="309" t="s">
        <v>512</v>
      </c>
      <c r="AZ268" s="309" t="s">
        <v>512</v>
      </c>
      <c r="BA268" s="309" t="s">
        <v>512</v>
      </c>
    </row>
    <row r="269" spans="1:53" ht="345" x14ac:dyDescent="0.25">
      <c r="A269" s="344" t="s">
        <v>709</v>
      </c>
      <c r="B269" s="295" t="s">
        <v>935</v>
      </c>
      <c r="C269" s="296" t="s">
        <v>964</v>
      </c>
      <c r="D269" s="297" t="s">
        <v>753</v>
      </c>
      <c r="E269" s="297" t="s">
        <v>754</v>
      </c>
      <c r="F269" s="297" t="s">
        <v>965</v>
      </c>
      <c r="G269" s="322" t="s">
        <v>966</v>
      </c>
      <c r="H269" s="298" t="s">
        <v>795</v>
      </c>
      <c r="I269" s="298" t="s">
        <v>796</v>
      </c>
      <c r="J269" s="298" t="s">
        <v>797</v>
      </c>
      <c r="K269" s="298" t="s">
        <v>967</v>
      </c>
      <c r="L269" s="298" t="s">
        <v>968</v>
      </c>
      <c r="M269" s="351" t="s">
        <v>1483</v>
      </c>
      <c r="N269" s="351" t="s">
        <v>1484</v>
      </c>
      <c r="O269" s="351" t="s">
        <v>1485</v>
      </c>
      <c r="P269" s="351" t="s">
        <v>1486</v>
      </c>
      <c r="Q269" s="429" t="s">
        <v>1487</v>
      </c>
      <c r="R269" s="299" t="s">
        <v>762</v>
      </c>
      <c r="S269" s="299" t="s">
        <v>969</v>
      </c>
      <c r="T269" s="299" t="s">
        <v>970</v>
      </c>
      <c r="U269" s="299" t="s">
        <v>971</v>
      </c>
      <c r="V269" s="310" t="s">
        <v>427</v>
      </c>
      <c r="W269" s="310" t="s">
        <v>512</v>
      </c>
      <c r="X269" s="310" t="s">
        <v>512</v>
      </c>
      <c r="Y269" s="301" t="s">
        <v>975</v>
      </c>
      <c r="Z269" s="301" t="s">
        <v>1238</v>
      </c>
      <c r="AA269" s="301" t="s">
        <v>1241</v>
      </c>
      <c r="AB269" s="301" t="s">
        <v>962</v>
      </c>
      <c r="AC269" s="301" t="s">
        <v>1240</v>
      </c>
      <c r="AD269" s="316" t="s">
        <v>336</v>
      </c>
      <c r="AE269" s="316" t="s">
        <v>336</v>
      </c>
      <c r="AF269" s="316" t="s">
        <v>336</v>
      </c>
      <c r="AG269" s="311" t="s">
        <v>336</v>
      </c>
      <c r="AH269" s="311" t="s">
        <v>336</v>
      </c>
      <c r="AI269" s="311" t="s">
        <v>336</v>
      </c>
      <c r="AJ269" s="304" t="s">
        <v>336</v>
      </c>
      <c r="AK269" s="304" t="s">
        <v>336</v>
      </c>
      <c r="AL269" s="304" t="s">
        <v>336</v>
      </c>
      <c r="AM269" s="305" t="s">
        <v>336</v>
      </c>
      <c r="AN269" s="305" t="s">
        <v>336</v>
      </c>
      <c r="AO269" s="305" t="s">
        <v>336</v>
      </c>
      <c r="AP269" s="306"/>
      <c r="AQ269" s="306"/>
      <c r="AR269" s="306"/>
      <c r="AS269" s="307"/>
      <c r="AT269" s="307"/>
      <c r="AU269" s="307"/>
      <c r="AV269" s="308" t="s">
        <v>695</v>
      </c>
      <c r="AW269" s="308" t="s">
        <v>696</v>
      </c>
      <c r="AX269" s="308" t="s">
        <v>1232</v>
      </c>
      <c r="AY269" s="309" t="s">
        <v>512</v>
      </c>
      <c r="AZ269" s="309" t="s">
        <v>512</v>
      </c>
      <c r="BA269" s="309" t="s">
        <v>512</v>
      </c>
    </row>
    <row r="270" spans="1:53" ht="345" x14ac:dyDescent="0.25">
      <c r="A270" s="344" t="s">
        <v>709</v>
      </c>
      <c r="B270" s="295" t="s">
        <v>935</v>
      </c>
      <c r="C270" s="296" t="s">
        <v>964</v>
      </c>
      <c r="D270" s="297" t="s">
        <v>753</v>
      </c>
      <c r="E270" s="297" t="s">
        <v>754</v>
      </c>
      <c r="F270" s="297" t="s">
        <v>965</v>
      </c>
      <c r="G270" s="322" t="s">
        <v>966</v>
      </c>
      <c r="H270" s="298" t="s">
        <v>795</v>
      </c>
      <c r="I270" s="298" t="s">
        <v>796</v>
      </c>
      <c r="J270" s="298" t="s">
        <v>797</v>
      </c>
      <c r="K270" s="298" t="s">
        <v>967</v>
      </c>
      <c r="L270" s="298" t="s">
        <v>968</v>
      </c>
      <c r="M270" s="351" t="s">
        <v>1483</v>
      </c>
      <c r="N270" s="351" t="s">
        <v>1484</v>
      </c>
      <c r="O270" s="351" t="s">
        <v>1485</v>
      </c>
      <c r="P270" s="351" t="s">
        <v>1488</v>
      </c>
      <c r="Q270" s="352" t="s">
        <v>1489</v>
      </c>
      <c r="R270" s="299" t="s">
        <v>762</v>
      </c>
      <c r="S270" s="299" t="s">
        <v>969</v>
      </c>
      <c r="T270" s="299" t="s">
        <v>970</v>
      </c>
      <c r="U270" s="299" t="s">
        <v>971</v>
      </c>
      <c r="V270" s="310" t="s">
        <v>427</v>
      </c>
      <c r="W270" s="310" t="s">
        <v>512</v>
      </c>
      <c r="X270" s="310" t="s">
        <v>512</v>
      </c>
      <c r="Y270" s="301" t="s">
        <v>975</v>
      </c>
      <c r="Z270" s="301" t="s">
        <v>1238</v>
      </c>
      <c r="AA270" s="301" t="s">
        <v>1243</v>
      </c>
      <c r="AB270" s="301" t="s">
        <v>962</v>
      </c>
      <c r="AC270" s="301" t="s">
        <v>1240</v>
      </c>
      <c r="AD270" s="316" t="s">
        <v>336</v>
      </c>
      <c r="AE270" s="316" t="s">
        <v>336</v>
      </c>
      <c r="AF270" s="316" t="s">
        <v>336</v>
      </c>
      <c r="AG270" s="311" t="s">
        <v>336</v>
      </c>
      <c r="AH270" s="311" t="s">
        <v>336</v>
      </c>
      <c r="AI270" s="311" t="s">
        <v>336</v>
      </c>
      <c r="AJ270" s="304" t="s">
        <v>336</v>
      </c>
      <c r="AK270" s="304" t="s">
        <v>336</v>
      </c>
      <c r="AL270" s="304" t="s">
        <v>336</v>
      </c>
      <c r="AM270" s="305" t="s">
        <v>336</v>
      </c>
      <c r="AN270" s="305" t="s">
        <v>336</v>
      </c>
      <c r="AO270" s="305" t="s">
        <v>336</v>
      </c>
      <c r="AP270" s="306"/>
      <c r="AQ270" s="306"/>
      <c r="AR270" s="306"/>
      <c r="AS270" s="307"/>
      <c r="AT270" s="307"/>
      <c r="AU270" s="307"/>
      <c r="AV270" s="308" t="s">
        <v>695</v>
      </c>
      <c r="AW270" s="308" t="s">
        <v>696</v>
      </c>
      <c r="AX270" s="308" t="s">
        <v>1232</v>
      </c>
      <c r="AY270" s="309" t="s">
        <v>512</v>
      </c>
      <c r="AZ270" s="309" t="s">
        <v>512</v>
      </c>
      <c r="BA270" s="309" t="s">
        <v>512</v>
      </c>
    </row>
    <row r="271" spans="1:53" ht="345" x14ac:dyDescent="0.25">
      <c r="A271" s="344" t="s">
        <v>709</v>
      </c>
      <c r="B271" s="295" t="s">
        <v>935</v>
      </c>
      <c r="C271" s="296" t="s">
        <v>964</v>
      </c>
      <c r="D271" s="297" t="s">
        <v>753</v>
      </c>
      <c r="E271" s="297" t="s">
        <v>754</v>
      </c>
      <c r="F271" s="297" t="s">
        <v>965</v>
      </c>
      <c r="G271" s="322" t="s">
        <v>966</v>
      </c>
      <c r="H271" s="298" t="s">
        <v>795</v>
      </c>
      <c r="I271" s="298" t="s">
        <v>796</v>
      </c>
      <c r="J271" s="298" t="s">
        <v>797</v>
      </c>
      <c r="K271" s="298" t="s">
        <v>967</v>
      </c>
      <c r="L271" s="298" t="s">
        <v>968</v>
      </c>
      <c r="M271" s="351" t="s">
        <v>1483</v>
      </c>
      <c r="N271" s="351" t="s">
        <v>1484</v>
      </c>
      <c r="O271" s="351" t="s">
        <v>1485</v>
      </c>
      <c r="P271" s="351" t="s">
        <v>1490</v>
      </c>
      <c r="Q271" s="429" t="s">
        <v>1491</v>
      </c>
      <c r="R271" s="299" t="s">
        <v>762</v>
      </c>
      <c r="S271" s="299" t="s">
        <v>969</v>
      </c>
      <c r="T271" s="299" t="s">
        <v>970</v>
      </c>
      <c r="U271" s="299" t="s">
        <v>971</v>
      </c>
      <c r="V271" s="310" t="s">
        <v>427</v>
      </c>
      <c r="W271" s="310" t="s">
        <v>512</v>
      </c>
      <c r="X271" s="310" t="s">
        <v>512</v>
      </c>
      <c r="Y271" s="301" t="s">
        <v>975</v>
      </c>
      <c r="Z271" s="301" t="s">
        <v>1244</v>
      </c>
      <c r="AA271" s="301" t="s">
        <v>1245</v>
      </c>
      <c r="AB271" s="301" t="s">
        <v>962</v>
      </c>
      <c r="AC271" s="301" t="s">
        <v>963</v>
      </c>
      <c r="AD271" s="316" t="s">
        <v>336</v>
      </c>
      <c r="AE271" s="316" t="s">
        <v>336</v>
      </c>
      <c r="AF271" s="316" t="s">
        <v>336</v>
      </c>
      <c r="AG271" s="311" t="s">
        <v>336</v>
      </c>
      <c r="AH271" s="311" t="s">
        <v>336</v>
      </c>
      <c r="AI271" s="311" t="s">
        <v>336</v>
      </c>
      <c r="AJ271" s="304" t="s">
        <v>336</v>
      </c>
      <c r="AK271" s="304" t="s">
        <v>336</v>
      </c>
      <c r="AL271" s="304" t="s">
        <v>336</v>
      </c>
      <c r="AM271" s="305" t="s">
        <v>336</v>
      </c>
      <c r="AN271" s="305" t="s">
        <v>336</v>
      </c>
      <c r="AO271" s="305" t="s">
        <v>336</v>
      </c>
      <c r="AP271" s="306"/>
      <c r="AQ271" s="306"/>
      <c r="AR271" s="306"/>
      <c r="AS271" s="307"/>
      <c r="AT271" s="307"/>
      <c r="AU271" s="307"/>
      <c r="AV271" s="308" t="s">
        <v>695</v>
      </c>
      <c r="AW271" s="308" t="s">
        <v>696</v>
      </c>
      <c r="AX271" s="308" t="s">
        <v>1232</v>
      </c>
      <c r="AY271" s="309" t="s">
        <v>512</v>
      </c>
      <c r="AZ271" s="309" t="s">
        <v>512</v>
      </c>
      <c r="BA271" s="309" t="s">
        <v>512</v>
      </c>
    </row>
    <row r="272" spans="1:53" ht="345" x14ac:dyDescent="0.25">
      <c r="A272" s="344" t="s">
        <v>709</v>
      </c>
      <c r="B272" s="295" t="s">
        <v>935</v>
      </c>
      <c r="C272" s="296" t="s">
        <v>964</v>
      </c>
      <c r="D272" s="297" t="s">
        <v>753</v>
      </c>
      <c r="E272" s="297" t="s">
        <v>754</v>
      </c>
      <c r="F272" s="297" t="s">
        <v>965</v>
      </c>
      <c r="G272" s="322" t="s">
        <v>966</v>
      </c>
      <c r="H272" s="298" t="s">
        <v>795</v>
      </c>
      <c r="I272" s="298" t="s">
        <v>796</v>
      </c>
      <c r="J272" s="298" t="s">
        <v>797</v>
      </c>
      <c r="K272" s="298" t="s">
        <v>967</v>
      </c>
      <c r="L272" s="298" t="s">
        <v>968</v>
      </c>
      <c r="M272" s="351" t="s">
        <v>1483</v>
      </c>
      <c r="N272" s="351" t="s">
        <v>1484</v>
      </c>
      <c r="O272" s="351" t="s">
        <v>1485</v>
      </c>
      <c r="P272" s="351" t="s">
        <v>1492</v>
      </c>
      <c r="Q272" s="352" t="s">
        <v>1493</v>
      </c>
      <c r="R272" s="299" t="s">
        <v>762</v>
      </c>
      <c r="S272" s="299" t="s">
        <v>969</v>
      </c>
      <c r="T272" s="299" t="s">
        <v>970</v>
      </c>
      <c r="U272" s="299" t="s">
        <v>971</v>
      </c>
      <c r="V272" s="310" t="s">
        <v>427</v>
      </c>
      <c r="W272" s="310" t="s">
        <v>512</v>
      </c>
      <c r="X272" s="310" t="s">
        <v>512</v>
      </c>
      <c r="Y272" s="301" t="s">
        <v>839</v>
      </c>
      <c r="Z272" s="301" t="s">
        <v>1246</v>
      </c>
      <c r="AA272" s="301" t="s">
        <v>1139</v>
      </c>
      <c r="AB272" s="301" t="s">
        <v>962</v>
      </c>
      <c r="AC272" s="301" t="s">
        <v>963</v>
      </c>
      <c r="AD272" s="316" t="s">
        <v>336</v>
      </c>
      <c r="AE272" s="316" t="s">
        <v>336</v>
      </c>
      <c r="AF272" s="316" t="s">
        <v>336</v>
      </c>
      <c r="AG272" s="311" t="s">
        <v>336</v>
      </c>
      <c r="AH272" s="311" t="s">
        <v>336</v>
      </c>
      <c r="AI272" s="311" t="s">
        <v>336</v>
      </c>
      <c r="AJ272" s="304" t="s">
        <v>336</v>
      </c>
      <c r="AK272" s="304" t="s">
        <v>336</v>
      </c>
      <c r="AL272" s="304" t="s">
        <v>336</v>
      </c>
      <c r="AM272" s="305" t="s">
        <v>336</v>
      </c>
      <c r="AN272" s="305" t="s">
        <v>336</v>
      </c>
      <c r="AO272" s="305" t="s">
        <v>336</v>
      </c>
      <c r="AP272" s="306"/>
      <c r="AQ272" s="306"/>
      <c r="AR272" s="306"/>
      <c r="AS272" s="307"/>
      <c r="AT272" s="307"/>
      <c r="AU272" s="307"/>
      <c r="AV272" s="308" t="s">
        <v>695</v>
      </c>
      <c r="AW272" s="308" t="s">
        <v>696</v>
      </c>
      <c r="AX272" s="308" t="s">
        <v>1232</v>
      </c>
      <c r="AY272" s="309" t="s">
        <v>512</v>
      </c>
      <c r="AZ272" s="309" t="s">
        <v>512</v>
      </c>
      <c r="BA272" s="309" t="s">
        <v>512</v>
      </c>
    </row>
    <row r="273" spans="1:53" ht="285" x14ac:dyDescent="0.25">
      <c r="A273" s="344" t="s">
        <v>709</v>
      </c>
      <c r="B273" s="295" t="s">
        <v>1015</v>
      </c>
      <c r="C273" s="296" t="s">
        <v>1016</v>
      </c>
      <c r="D273" s="296" t="s">
        <v>753</v>
      </c>
      <c r="E273" s="296" t="s">
        <v>1017</v>
      </c>
      <c r="F273" s="296" t="s">
        <v>1040</v>
      </c>
      <c r="G273" s="296" t="s">
        <v>1041</v>
      </c>
      <c r="H273" s="329" t="s">
        <v>1042</v>
      </c>
      <c r="I273" s="329" t="s">
        <v>1043</v>
      </c>
      <c r="J273" s="329" t="s">
        <v>1044</v>
      </c>
      <c r="K273" s="329" t="s">
        <v>336</v>
      </c>
      <c r="L273" s="329" t="s">
        <v>1045</v>
      </c>
      <c r="M273" s="351" t="s">
        <v>1483</v>
      </c>
      <c r="N273" s="351" t="s">
        <v>1484</v>
      </c>
      <c r="O273" s="351" t="s">
        <v>1485</v>
      </c>
      <c r="P273" s="351" t="s">
        <v>1494</v>
      </c>
      <c r="Q273" s="352" t="s">
        <v>1495</v>
      </c>
      <c r="R273" s="299" t="s">
        <v>762</v>
      </c>
      <c r="S273" s="299" t="s">
        <v>969</v>
      </c>
      <c r="T273" s="299" t="s">
        <v>970</v>
      </c>
      <c r="U273" s="299" t="s">
        <v>971</v>
      </c>
      <c r="V273" s="310" t="s">
        <v>427</v>
      </c>
      <c r="W273" s="310" t="s">
        <v>512</v>
      </c>
      <c r="X273" s="310" t="s">
        <v>512</v>
      </c>
      <c r="Y273" s="301" t="s">
        <v>975</v>
      </c>
      <c r="Z273" s="301" t="s">
        <v>1238</v>
      </c>
      <c r="AA273" s="301" t="s">
        <v>1241</v>
      </c>
      <c r="AB273" s="301" t="s">
        <v>962</v>
      </c>
      <c r="AC273" s="301" t="s">
        <v>1240</v>
      </c>
      <c r="AD273" s="316" t="s">
        <v>336</v>
      </c>
      <c r="AE273" s="316" t="s">
        <v>336</v>
      </c>
      <c r="AF273" s="316" t="s">
        <v>336</v>
      </c>
      <c r="AG273" s="311" t="s">
        <v>336</v>
      </c>
      <c r="AH273" s="311" t="s">
        <v>336</v>
      </c>
      <c r="AI273" s="311" t="s">
        <v>336</v>
      </c>
      <c r="AJ273" s="321" t="s">
        <v>1053</v>
      </c>
      <c r="AK273" s="321" t="s">
        <v>1054</v>
      </c>
      <c r="AL273" s="321" t="s">
        <v>1055</v>
      </c>
      <c r="AM273" s="305" t="s">
        <v>336</v>
      </c>
      <c r="AN273" s="305" t="s">
        <v>336</v>
      </c>
      <c r="AO273" s="305" t="s">
        <v>336</v>
      </c>
      <c r="AP273" s="306"/>
      <c r="AQ273" s="306"/>
      <c r="AR273" s="306"/>
      <c r="AS273" s="307"/>
      <c r="AT273" s="307"/>
      <c r="AU273" s="307"/>
      <c r="AV273" s="308" t="s">
        <v>676</v>
      </c>
      <c r="AW273" s="308" t="s">
        <v>677</v>
      </c>
      <c r="AX273" s="308" t="s">
        <v>678</v>
      </c>
      <c r="AY273" s="309" t="s">
        <v>512</v>
      </c>
      <c r="AZ273" s="309" t="s">
        <v>512</v>
      </c>
      <c r="BA273" s="309" t="s">
        <v>512</v>
      </c>
    </row>
    <row r="274" spans="1:53" x14ac:dyDescent="0.25">
      <c r="M274" s="430"/>
      <c r="N274" s="430"/>
      <c r="O274" s="430"/>
      <c r="P274" s="430"/>
      <c r="Q274" s="431"/>
      <c r="V274" s="345"/>
      <c r="W274" s="345"/>
      <c r="X274" s="345"/>
      <c r="AJ274" s="272"/>
      <c r="AK274" s="272"/>
      <c r="AL274" s="272"/>
      <c r="AM274" s="346"/>
      <c r="AN274" s="346"/>
      <c r="AO274" s="346"/>
    </row>
    <row r="275" spans="1:53" x14ac:dyDescent="0.25">
      <c r="M275" s="430"/>
      <c r="N275" s="430"/>
      <c r="O275" s="430"/>
      <c r="P275" s="430"/>
      <c r="Q275" s="431"/>
      <c r="V275" s="345"/>
      <c r="W275" s="345"/>
      <c r="X275" s="345"/>
      <c r="AJ275" s="272"/>
      <c r="AK275" s="272"/>
      <c r="AL275" s="272"/>
      <c r="AM275" s="346"/>
      <c r="AN275" s="346"/>
      <c r="AO275" s="346"/>
    </row>
    <row r="276" spans="1:53" x14ac:dyDescent="0.25">
      <c r="V276" s="345"/>
      <c r="W276" s="345"/>
      <c r="X276" s="345"/>
      <c r="AJ276" s="272"/>
      <c r="AK276" s="272"/>
      <c r="AL276" s="272"/>
      <c r="AM276" s="346"/>
      <c r="AN276" s="346"/>
      <c r="AO276" s="346"/>
    </row>
    <row r="277" spans="1:53" x14ac:dyDescent="0.25">
      <c r="V277" s="345"/>
      <c r="W277" s="345"/>
      <c r="X277" s="345"/>
      <c r="AJ277" s="272"/>
      <c r="AK277" s="272"/>
      <c r="AL277" s="272"/>
      <c r="AM277" s="346"/>
      <c r="AN277" s="346"/>
      <c r="AO277" s="346"/>
    </row>
    <row r="278" spans="1:53" x14ac:dyDescent="0.25">
      <c r="V278" s="345"/>
      <c r="W278" s="345"/>
      <c r="X278" s="345"/>
      <c r="AJ278" s="272"/>
      <c r="AK278" s="272"/>
      <c r="AL278" s="272"/>
      <c r="AM278" s="346"/>
      <c r="AN278" s="346"/>
      <c r="AO278" s="346"/>
    </row>
    <row r="279" spans="1:53" x14ac:dyDescent="0.25">
      <c r="V279" s="345"/>
      <c r="W279" s="345"/>
      <c r="X279" s="345"/>
      <c r="AJ279" s="272"/>
      <c r="AK279" s="272"/>
      <c r="AL279" s="272"/>
      <c r="AM279" s="347"/>
      <c r="AN279" s="347"/>
      <c r="AO279" s="347"/>
    </row>
    <row r="280" spans="1:53" x14ac:dyDescent="0.25">
      <c r="V280" s="345"/>
      <c r="W280" s="345"/>
      <c r="X280" s="345"/>
      <c r="AJ280" s="272"/>
      <c r="AK280" s="272"/>
      <c r="AL280" s="272"/>
    </row>
    <row r="281" spans="1:53" x14ac:dyDescent="0.25">
      <c r="V281" s="345"/>
      <c r="W281" s="345"/>
      <c r="X281" s="345"/>
      <c r="AJ281" s="272"/>
      <c r="AK281" s="272"/>
      <c r="AL281" s="272"/>
    </row>
    <row r="282" spans="1:53" x14ac:dyDescent="0.25">
      <c r="V282" s="345"/>
      <c r="W282" s="345"/>
      <c r="X282" s="345"/>
      <c r="AJ282" s="272"/>
      <c r="AK282" s="272"/>
      <c r="AL282" s="272"/>
    </row>
    <row r="283" spans="1:53" x14ac:dyDescent="0.25">
      <c r="V283" s="345"/>
      <c r="W283" s="345"/>
      <c r="X283" s="345"/>
      <c r="AJ283" s="272"/>
      <c r="AK283" s="272"/>
      <c r="AL283" s="272"/>
    </row>
    <row r="284" spans="1:53" x14ac:dyDescent="0.25">
      <c r="V284" s="345"/>
      <c r="W284" s="345"/>
      <c r="X284" s="345"/>
      <c r="AJ284" s="272"/>
      <c r="AK284" s="272"/>
      <c r="AL284" s="272"/>
    </row>
    <row r="285" spans="1:53" x14ac:dyDescent="0.25">
      <c r="V285" s="345"/>
      <c r="W285" s="345"/>
      <c r="X285" s="345"/>
      <c r="AJ285" s="272"/>
      <c r="AK285" s="272"/>
      <c r="AL285" s="272"/>
    </row>
    <row r="286" spans="1:53" x14ac:dyDescent="0.25">
      <c r="V286" s="345"/>
      <c r="W286" s="345"/>
      <c r="X286" s="345"/>
      <c r="AJ286" s="272"/>
      <c r="AK286" s="272"/>
      <c r="AL286" s="272"/>
    </row>
    <row r="287" spans="1:53" x14ac:dyDescent="0.25">
      <c r="V287" s="345"/>
      <c r="W287" s="345"/>
      <c r="X287" s="345"/>
      <c r="AJ287" s="272"/>
      <c r="AK287" s="272"/>
      <c r="AL287" s="272"/>
    </row>
    <row r="288" spans="1:53" x14ac:dyDescent="0.25">
      <c r="V288" s="345"/>
      <c r="W288" s="345"/>
      <c r="X288" s="345"/>
      <c r="AJ288" s="272"/>
      <c r="AK288" s="272"/>
      <c r="AL288" s="272"/>
    </row>
    <row r="289" spans="22:38" x14ac:dyDescent="0.25">
      <c r="V289" s="345"/>
      <c r="W289" s="345"/>
      <c r="X289" s="345"/>
      <c r="AJ289" s="272"/>
      <c r="AK289" s="272"/>
      <c r="AL289" s="272"/>
    </row>
    <row r="290" spans="22:38" x14ac:dyDescent="0.25">
      <c r="V290" s="345"/>
      <c r="W290" s="345"/>
      <c r="X290" s="345"/>
      <c r="AJ290" s="272"/>
      <c r="AK290" s="272"/>
      <c r="AL290" s="272"/>
    </row>
    <row r="291" spans="22:38" x14ac:dyDescent="0.25">
      <c r="V291" s="345"/>
      <c r="W291" s="345"/>
      <c r="X291" s="345"/>
      <c r="AJ291" s="272"/>
      <c r="AK291" s="272"/>
      <c r="AL291" s="272"/>
    </row>
    <row r="292" spans="22:38" x14ac:dyDescent="0.25">
      <c r="AJ292" s="272"/>
      <c r="AK292" s="272"/>
      <c r="AL292" s="272"/>
    </row>
    <row r="293" spans="22:38" x14ac:dyDescent="0.25">
      <c r="AJ293" s="272"/>
      <c r="AK293" s="272"/>
      <c r="AL293" s="272"/>
    </row>
    <row r="294" spans="22:38" x14ac:dyDescent="0.25">
      <c r="AJ294" s="272"/>
      <c r="AK294" s="272"/>
      <c r="AL294" s="272"/>
    </row>
    <row r="295" spans="22:38" x14ac:dyDescent="0.25">
      <c r="AJ295" s="272"/>
      <c r="AK295" s="272"/>
      <c r="AL295" s="272"/>
    </row>
    <row r="296" spans="22:38" x14ac:dyDescent="0.25">
      <c r="AJ296" s="272"/>
      <c r="AK296" s="272"/>
      <c r="AL296" s="272"/>
    </row>
    <row r="297" spans="22:38" x14ac:dyDescent="0.25">
      <c r="AJ297" s="272"/>
      <c r="AK297" s="272"/>
      <c r="AL297" s="272"/>
    </row>
    <row r="298" spans="22:38" x14ac:dyDescent="0.25">
      <c r="AJ298" s="272"/>
      <c r="AK298" s="272"/>
      <c r="AL298" s="272"/>
    </row>
    <row r="299" spans="22:38" x14ac:dyDescent="0.25">
      <c r="AJ299" s="272"/>
      <c r="AK299" s="272"/>
      <c r="AL299" s="272"/>
    </row>
    <row r="300" spans="22:38" x14ac:dyDescent="0.25">
      <c r="AJ300" s="272"/>
      <c r="AK300" s="272"/>
      <c r="AL300" s="272"/>
    </row>
    <row r="301" spans="22:38" x14ac:dyDescent="0.25">
      <c r="AJ301" s="272"/>
      <c r="AK301" s="272"/>
      <c r="AL301" s="272"/>
    </row>
    <row r="302" spans="22:38" x14ac:dyDescent="0.25">
      <c r="AJ302" s="272"/>
      <c r="AK302" s="272"/>
      <c r="AL302" s="272"/>
    </row>
    <row r="303" spans="22:38" x14ac:dyDescent="0.25">
      <c r="AJ303" s="272"/>
      <c r="AK303" s="272"/>
      <c r="AL303" s="272"/>
    </row>
    <row r="304" spans="22:38" x14ac:dyDescent="0.25">
      <c r="AJ304" s="272"/>
      <c r="AK304" s="272"/>
      <c r="AL304" s="272"/>
    </row>
    <row r="305" spans="36:38" x14ac:dyDescent="0.25">
      <c r="AJ305" s="272"/>
      <c r="AK305" s="272"/>
      <c r="AL305" s="272"/>
    </row>
    <row r="306" spans="36:38" x14ac:dyDescent="0.25">
      <c r="AJ306" s="272"/>
      <c r="AK306" s="272"/>
      <c r="AL306" s="272"/>
    </row>
    <row r="307" spans="36:38" x14ac:dyDescent="0.25">
      <c r="AJ307" s="272"/>
      <c r="AK307" s="272"/>
      <c r="AL307" s="272"/>
    </row>
    <row r="308" spans="36:38" x14ac:dyDescent="0.25">
      <c r="AJ308" s="272"/>
      <c r="AK308" s="272"/>
      <c r="AL308" s="272"/>
    </row>
    <row r="309" spans="36:38" x14ac:dyDescent="0.25">
      <c r="AJ309" s="272"/>
      <c r="AK309" s="272"/>
      <c r="AL309" s="272"/>
    </row>
    <row r="310" spans="36:38" x14ac:dyDescent="0.25">
      <c r="AJ310" s="272"/>
      <c r="AK310" s="272"/>
      <c r="AL310" s="272"/>
    </row>
    <row r="311" spans="36:38" x14ac:dyDescent="0.25">
      <c r="AJ311" s="272"/>
      <c r="AK311" s="272"/>
      <c r="AL311" s="272"/>
    </row>
    <row r="312" spans="36:38" x14ac:dyDescent="0.25">
      <c r="AJ312" s="272"/>
      <c r="AK312" s="272"/>
      <c r="AL312" s="272"/>
    </row>
    <row r="313" spans="36:38" x14ac:dyDescent="0.25">
      <c r="AJ313" s="272"/>
      <c r="AK313" s="272"/>
      <c r="AL313" s="272"/>
    </row>
    <row r="314" spans="36:38" x14ac:dyDescent="0.25">
      <c r="AJ314" s="272"/>
      <c r="AK314" s="272"/>
      <c r="AL314" s="272"/>
    </row>
    <row r="315" spans="36:38" x14ac:dyDescent="0.25">
      <c r="AJ315" s="272"/>
      <c r="AK315" s="272"/>
      <c r="AL315" s="272"/>
    </row>
    <row r="316" spans="36:38" x14ac:dyDescent="0.25">
      <c r="AJ316" s="272"/>
      <c r="AK316" s="272"/>
      <c r="AL316" s="272"/>
    </row>
    <row r="317" spans="36:38" x14ac:dyDescent="0.25">
      <c r="AJ317" s="272"/>
      <c r="AK317" s="272"/>
      <c r="AL317" s="272"/>
    </row>
    <row r="318" spans="36:38" x14ac:dyDescent="0.25">
      <c r="AJ318" s="272"/>
      <c r="AK318" s="272"/>
      <c r="AL318" s="272"/>
    </row>
    <row r="319" spans="36:38" x14ac:dyDescent="0.25">
      <c r="AJ319" s="272"/>
      <c r="AK319" s="272"/>
      <c r="AL319" s="272"/>
    </row>
    <row r="320" spans="36:38" x14ac:dyDescent="0.25">
      <c r="AJ320" s="272"/>
      <c r="AK320" s="272"/>
      <c r="AL320" s="272"/>
    </row>
    <row r="321" spans="36:38" x14ac:dyDescent="0.25">
      <c r="AJ321" s="272"/>
      <c r="AK321" s="272"/>
      <c r="AL321" s="272"/>
    </row>
    <row r="322" spans="36:38" x14ac:dyDescent="0.25">
      <c r="AJ322" s="272"/>
      <c r="AK322" s="272"/>
      <c r="AL322" s="272"/>
    </row>
    <row r="323" spans="36:38" x14ac:dyDescent="0.25">
      <c r="AJ323" s="272"/>
      <c r="AK323" s="272"/>
      <c r="AL323" s="272"/>
    </row>
    <row r="324" spans="36:38" x14ac:dyDescent="0.25">
      <c r="AJ324" s="272"/>
      <c r="AK324" s="272"/>
      <c r="AL324" s="272"/>
    </row>
    <row r="325" spans="36:38" x14ac:dyDescent="0.25">
      <c r="AJ325" s="272"/>
      <c r="AK325" s="272"/>
      <c r="AL325" s="272"/>
    </row>
    <row r="326" spans="36:38" x14ac:dyDescent="0.25">
      <c r="AJ326" s="272"/>
      <c r="AK326" s="272"/>
      <c r="AL326" s="272"/>
    </row>
    <row r="327" spans="36:38" x14ac:dyDescent="0.25">
      <c r="AJ327" s="272"/>
      <c r="AK327" s="272"/>
      <c r="AL327" s="272"/>
    </row>
    <row r="328" spans="36:38" x14ac:dyDescent="0.25">
      <c r="AJ328" s="272"/>
      <c r="AK328" s="272"/>
      <c r="AL328" s="272"/>
    </row>
    <row r="329" spans="36:38" x14ac:dyDescent="0.25">
      <c r="AJ329" s="272"/>
      <c r="AK329" s="272"/>
      <c r="AL329" s="272"/>
    </row>
    <row r="330" spans="36:38" x14ac:dyDescent="0.25">
      <c r="AJ330" s="272"/>
      <c r="AK330" s="272"/>
      <c r="AL330" s="272"/>
    </row>
    <row r="331" spans="36:38" x14ac:dyDescent="0.25">
      <c r="AJ331" s="272"/>
      <c r="AK331" s="272"/>
      <c r="AL331" s="272"/>
    </row>
    <row r="332" spans="36:38" x14ac:dyDescent="0.25">
      <c r="AJ332" s="272"/>
      <c r="AK332" s="272"/>
      <c r="AL332" s="272"/>
    </row>
    <row r="333" spans="36:38" x14ac:dyDescent="0.25">
      <c r="AJ333" s="272"/>
      <c r="AK333" s="272"/>
      <c r="AL333" s="272"/>
    </row>
    <row r="334" spans="36:38" x14ac:dyDescent="0.25">
      <c r="AJ334" s="272"/>
      <c r="AK334" s="272"/>
      <c r="AL334" s="272"/>
    </row>
    <row r="335" spans="36:38" x14ac:dyDescent="0.25">
      <c r="AJ335" s="272"/>
      <c r="AK335" s="272"/>
      <c r="AL335" s="272"/>
    </row>
    <row r="336" spans="36:38" x14ac:dyDescent="0.25">
      <c r="AJ336" s="272"/>
      <c r="AK336" s="272"/>
      <c r="AL336" s="272"/>
    </row>
    <row r="337" spans="36:38" x14ac:dyDescent="0.25">
      <c r="AJ337" s="272"/>
      <c r="AK337" s="272"/>
      <c r="AL337" s="272"/>
    </row>
    <row r="338" spans="36:38" x14ac:dyDescent="0.25">
      <c r="AJ338" s="272"/>
      <c r="AK338" s="272"/>
      <c r="AL338" s="272"/>
    </row>
    <row r="339" spans="36:38" x14ac:dyDescent="0.25">
      <c r="AJ339" s="272"/>
      <c r="AK339" s="272"/>
      <c r="AL339" s="272"/>
    </row>
    <row r="340" spans="36:38" x14ac:dyDescent="0.25">
      <c r="AJ340" s="272"/>
      <c r="AK340" s="272"/>
      <c r="AL340" s="272"/>
    </row>
    <row r="341" spans="36:38" x14ac:dyDescent="0.25">
      <c r="AJ341" s="272"/>
      <c r="AK341" s="272"/>
      <c r="AL341" s="272"/>
    </row>
    <row r="342" spans="36:38" x14ac:dyDescent="0.25">
      <c r="AJ342" s="272"/>
      <c r="AK342" s="272"/>
      <c r="AL342" s="272"/>
    </row>
    <row r="343" spans="36:38" x14ac:dyDescent="0.25">
      <c r="AJ343" s="272"/>
      <c r="AK343" s="272"/>
      <c r="AL343" s="272"/>
    </row>
    <row r="344" spans="36:38" x14ac:dyDescent="0.25">
      <c r="AJ344" s="272"/>
      <c r="AK344" s="272"/>
      <c r="AL344" s="272"/>
    </row>
    <row r="345" spans="36:38" x14ac:dyDescent="0.25">
      <c r="AJ345" s="272"/>
      <c r="AK345" s="272"/>
      <c r="AL345" s="272"/>
    </row>
    <row r="346" spans="36:38" x14ac:dyDescent="0.25">
      <c r="AJ346" s="272"/>
      <c r="AK346" s="272"/>
      <c r="AL346" s="272"/>
    </row>
    <row r="347" spans="36:38" x14ac:dyDescent="0.25">
      <c r="AJ347" s="272"/>
      <c r="AK347" s="272"/>
      <c r="AL347" s="272"/>
    </row>
    <row r="348" spans="36:38" x14ac:dyDescent="0.25">
      <c r="AJ348" s="272"/>
      <c r="AK348" s="272"/>
      <c r="AL348" s="272"/>
    </row>
    <row r="349" spans="36:38" x14ac:dyDescent="0.25">
      <c r="AJ349" s="272"/>
      <c r="AK349" s="272"/>
      <c r="AL349" s="272"/>
    </row>
    <row r="350" spans="36:38" x14ac:dyDescent="0.25">
      <c r="AJ350" s="272"/>
      <c r="AK350" s="272"/>
      <c r="AL350" s="272"/>
    </row>
    <row r="351" spans="36:38" x14ac:dyDescent="0.25">
      <c r="AJ351" s="272"/>
      <c r="AK351" s="272"/>
      <c r="AL351" s="272"/>
    </row>
    <row r="352" spans="36:38" x14ac:dyDescent="0.25">
      <c r="AJ352" s="272"/>
      <c r="AK352" s="272"/>
      <c r="AL352" s="272"/>
    </row>
    <row r="353" spans="36:38" x14ac:dyDescent="0.25">
      <c r="AJ353" s="272"/>
      <c r="AK353" s="272"/>
      <c r="AL353" s="272"/>
    </row>
    <row r="354" spans="36:38" x14ac:dyDescent="0.25">
      <c r="AJ354" s="272"/>
      <c r="AK354" s="272"/>
      <c r="AL354" s="272"/>
    </row>
    <row r="355" spans="36:38" x14ac:dyDescent="0.25">
      <c r="AJ355" s="272"/>
      <c r="AK355" s="272"/>
      <c r="AL355" s="272"/>
    </row>
    <row r="356" spans="36:38" x14ac:dyDescent="0.25">
      <c r="AJ356" s="272"/>
      <c r="AK356" s="272"/>
      <c r="AL356" s="272"/>
    </row>
    <row r="357" spans="36:38" x14ac:dyDescent="0.25">
      <c r="AJ357" s="272"/>
      <c r="AK357" s="272"/>
      <c r="AL357" s="272"/>
    </row>
    <row r="358" spans="36:38" x14ac:dyDescent="0.25">
      <c r="AJ358" s="272"/>
      <c r="AK358" s="272"/>
      <c r="AL358" s="272"/>
    </row>
    <row r="359" spans="36:38" x14ac:dyDescent="0.25">
      <c r="AJ359" s="272"/>
      <c r="AK359" s="272"/>
      <c r="AL359" s="272"/>
    </row>
    <row r="360" spans="36:38" x14ac:dyDescent="0.25">
      <c r="AJ360" s="272"/>
      <c r="AK360" s="272"/>
      <c r="AL360" s="272"/>
    </row>
    <row r="361" spans="36:38" x14ac:dyDescent="0.25">
      <c r="AJ361" s="272"/>
      <c r="AK361" s="272"/>
      <c r="AL361" s="272"/>
    </row>
    <row r="362" spans="36:38" x14ac:dyDescent="0.25">
      <c r="AJ362" s="272"/>
      <c r="AK362" s="272"/>
      <c r="AL362" s="272"/>
    </row>
    <row r="363" spans="36:38" x14ac:dyDescent="0.25">
      <c r="AJ363" s="272"/>
      <c r="AK363" s="272"/>
      <c r="AL363" s="272"/>
    </row>
    <row r="364" spans="36:38" x14ac:dyDescent="0.25">
      <c r="AJ364" s="272"/>
      <c r="AK364" s="272"/>
      <c r="AL364" s="272"/>
    </row>
    <row r="365" spans="36:38" x14ac:dyDescent="0.25">
      <c r="AJ365" s="272"/>
      <c r="AK365" s="272"/>
      <c r="AL365" s="272"/>
    </row>
    <row r="366" spans="36:38" x14ac:dyDescent="0.25">
      <c r="AJ366" s="272"/>
      <c r="AK366" s="272"/>
      <c r="AL366" s="272"/>
    </row>
    <row r="367" spans="36:38" x14ac:dyDescent="0.25">
      <c r="AJ367" s="272"/>
      <c r="AK367" s="272"/>
      <c r="AL367" s="272"/>
    </row>
    <row r="368" spans="36:38" x14ac:dyDescent="0.25">
      <c r="AJ368" s="272"/>
      <c r="AK368" s="272"/>
      <c r="AL368" s="272"/>
    </row>
    <row r="369" spans="36:38" x14ac:dyDescent="0.25">
      <c r="AJ369" s="272"/>
      <c r="AK369" s="272"/>
      <c r="AL369" s="272"/>
    </row>
    <row r="370" spans="36:38" x14ac:dyDescent="0.25">
      <c r="AJ370" s="272"/>
      <c r="AK370" s="272"/>
      <c r="AL370" s="272"/>
    </row>
    <row r="371" spans="36:38" x14ac:dyDescent="0.25">
      <c r="AJ371" s="272"/>
      <c r="AK371" s="272"/>
      <c r="AL371" s="272"/>
    </row>
    <row r="372" spans="36:38" x14ac:dyDescent="0.25">
      <c r="AJ372" s="272"/>
      <c r="AK372" s="272"/>
      <c r="AL372" s="272"/>
    </row>
    <row r="373" spans="36:38" x14ac:dyDescent="0.25">
      <c r="AJ373" s="272"/>
      <c r="AK373" s="272"/>
      <c r="AL373" s="272"/>
    </row>
    <row r="374" spans="36:38" x14ac:dyDescent="0.25">
      <c r="AJ374" s="272"/>
      <c r="AK374" s="272"/>
      <c r="AL374" s="272"/>
    </row>
    <row r="375" spans="36:38" x14ac:dyDescent="0.25">
      <c r="AJ375" s="272"/>
      <c r="AK375" s="272"/>
      <c r="AL375" s="272"/>
    </row>
    <row r="376" spans="36:38" x14ac:dyDescent="0.25">
      <c r="AJ376" s="272"/>
      <c r="AK376" s="272"/>
      <c r="AL376" s="272"/>
    </row>
    <row r="377" spans="36:38" x14ac:dyDescent="0.25">
      <c r="AJ377" s="272"/>
      <c r="AK377" s="272"/>
      <c r="AL377" s="272"/>
    </row>
    <row r="378" spans="36:38" x14ac:dyDescent="0.25">
      <c r="AJ378" s="272"/>
      <c r="AK378" s="272"/>
      <c r="AL378" s="272"/>
    </row>
    <row r="379" spans="36:38" x14ac:dyDescent="0.25">
      <c r="AJ379" s="272"/>
      <c r="AK379" s="272"/>
      <c r="AL379" s="272"/>
    </row>
    <row r="380" spans="36:38" x14ac:dyDescent="0.25">
      <c r="AJ380" s="272"/>
      <c r="AK380" s="272"/>
      <c r="AL380" s="272"/>
    </row>
    <row r="381" spans="36:38" x14ac:dyDescent="0.25">
      <c r="AJ381" s="272"/>
      <c r="AK381" s="272"/>
      <c r="AL381" s="272"/>
    </row>
    <row r="382" spans="36:38" x14ac:dyDescent="0.25">
      <c r="AJ382" s="272"/>
      <c r="AK382" s="272"/>
      <c r="AL382" s="272"/>
    </row>
    <row r="383" spans="36:38" x14ac:dyDescent="0.25">
      <c r="AJ383" s="272"/>
      <c r="AK383" s="272"/>
      <c r="AL383" s="272"/>
    </row>
    <row r="384" spans="36:38" x14ac:dyDescent="0.25">
      <c r="AJ384" s="272"/>
      <c r="AK384" s="272"/>
      <c r="AL384" s="272"/>
    </row>
    <row r="385" spans="36:38" x14ac:dyDescent="0.25">
      <c r="AJ385" s="272"/>
      <c r="AK385" s="272"/>
      <c r="AL385" s="272"/>
    </row>
    <row r="386" spans="36:38" x14ac:dyDescent="0.25">
      <c r="AJ386" s="272"/>
      <c r="AK386" s="272"/>
      <c r="AL386" s="272"/>
    </row>
    <row r="387" spans="36:38" x14ac:dyDescent="0.25">
      <c r="AJ387" s="272"/>
      <c r="AK387" s="272"/>
      <c r="AL387" s="272"/>
    </row>
    <row r="388" spans="36:38" x14ac:dyDescent="0.25">
      <c r="AJ388" s="272"/>
      <c r="AK388" s="272"/>
      <c r="AL388" s="272"/>
    </row>
    <row r="389" spans="36:38" x14ac:dyDescent="0.25">
      <c r="AJ389" s="272"/>
      <c r="AK389" s="272"/>
      <c r="AL389" s="272"/>
    </row>
    <row r="390" spans="36:38" x14ac:dyDescent="0.25">
      <c r="AJ390" s="272"/>
      <c r="AK390" s="272"/>
      <c r="AL390" s="272"/>
    </row>
    <row r="391" spans="36:38" x14ac:dyDescent="0.25">
      <c r="AJ391" s="272"/>
      <c r="AK391" s="272"/>
      <c r="AL391" s="272"/>
    </row>
    <row r="392" spans="36:38" x14ac:dyDescent="0.25">
      <c r="AJ392" s="272"/>
      <c r="AK392" s="272"/>
      <c r="AL392" s="272"/>
    </row>
    <row r="393" spans="36:38" x14ac:dyDescent="0.25">
      <c r="AJ393" s="272"/>
      <c r="AK393" s="272"/>
      <c r="AL393" s="272"/>
    </row>
    <row r="394" spans="36:38" x14ac:dyDescent="0.25">
      <c r="AJ394" s="272"/>
      <c r="AK394" s="272"/>
      <c r="AL394" s="272"/>
    </row>
    <row r="395" spans="36:38" x14ac:dyDescent="0.25">
      <c r="AJ395" s="272"/>
      <c r="AK395" s="272"/>
      <c r="AL395" s="272"/>
    </row>
    <row r="396" spans="36:38" x14ac:dyDescent="0.25">
      <c r="AJ396" s="272"/>
      <c r="AK396" s="272"/>
      <c r="AL396" s="272"/>
    </row>
    <row r="397" spans="36:38" x14ac:dyDescent="0.25">
      <c r="AJ397" s="272"/>
      <c r="AK397" s="272"/>
      <c r="AL397" s="272"/>
    </row>
    <row r="398" spans="36:38" x14ac:dyDescent="0.25">
      <c r="AJ398" s="272"/>
      <c r="AK398" s="272"/>
      <c r="AL398" s="272"/>
    </row>
    <row r="399" spans="36:38" x14ac:dyDescent="0.25">
      <c r="AJ399" s="272"/>
      <c r="AK399" s="272"/>
      <c r="AL399" s="272"/>
    </row>
    <row r="400" spans="36:38" x14ac:dyDescent="0.25">
      <c r="AJ400" s="272"/>
      <c r="AK400" s="272"/>
      <c r="AL400" s="272"/>
    </row>
    <row r="401" spans="36:38" x14ac:dyDescent="0.25">
      <c r="AJ401" s="272"/>
      <c r="AK401" s="272"/>
      <c r="AL401" s="272"/>
    </row>
    <row r="402" spans="36:38" x14ac:dyDescent="0.25">
      <c r="AJ402" s="272"/>
      <c r="AK402" s="272"/>
      <c r="AL402" s="272"/>
    </row>
    <row r="403" spans="36:38" x14ac:dyDescent="0.25">
      <c r="AJ403" s="272"/>
      <c r="AK403" s="272"/>
      <c r="AL403" s="272"/>
    </row>
    <row r="404" spans="36:38" x14ac:dyDescent="0.25">
      <c r="AJ404" s="272"/>
      <c r="AK404" s="272"/>
      <c r="AL404" s="272"/>
    </row>
    <row r="405" spans="36:38" x14ac:dyDescent="0.25">
      <c r="AJ405" s="272"/>
      <c r="AK405" s="272"/>
      <c r="AL405" s="272"/>
    </row>
    <row r="406" spans="36:38" x14ac:dyDescent="0.25">
      <c r="AJ406" s="272"/>
      <c r="AK406" s="272"/>
      <c r="AL406" s="272"/>
    </row>
    <row r="407" spans="36:38" x14ac:dyDescent="0.25">
      <c r="AJ407" s="272"/>
      <c r="AK407" s="272"/>
      <c r="AL407" s="272"/>
    </row>
    <row r="408" spans="36:38" x14ac:dyDescent="0.25">
      <c r="AJ408" s="272"/>
      <c r="AK408" s="272"/>
      <c r="AL408" s="272"/>
    </row>
    <row r="409" spans="36:38" x14ac:dyDescent="0.25">
      <c r="AJ409" s="272"/>
      <c r="AK409" s="272"/>
      <c r="AL409" s="272"/>
    </row>
    <row r="410" spans="36:38" x14ac:dyDescent="0.25">
      <c r="AJ410" s="272"/>
      <c r="AK410" s="272"/>
      <c r="AL410" s="272"/>
    </row>
    <row r="411" spans="36:38" x14ac:dyDescent="0.25">
      <c r="AJ411" s="272"/>
      <c r="AK411" s="272"/>
      <c r="AL411" s="272"/>
    </row>
    <row r="412" spans="36:38" x14ac:dyDescent="0.25">
      <c r="AJ412" s="272"/>
      <c r="AK412" s="272"/>
      <c r="AL412" s="272"/>
    </row>
    <row r="413" spans="36:38" x14ac:dyDescent="0.25">
      <c r="AJ413" s="272"/>
      <c r="AK413" s="272"/>
      <c r="AL413" s="272"/>
    </row>
    <row r="414" spans="36:38" x14ac:dyDescent="0.25">
      <c r="AJ414" s="272"/>
      <c r="AK414" s="272"/>
      <c r="AL414" s="272"/>
    </row>
    <row r="415" spans="36:38" x14ac:dyDescent="0.25">
      <c r="AJ415" s="272"/>
      <c r="AK415" s="272"/>
      <c r="AL415" s="272"/>
    </row>
    <row r="416" spans="36:38" x14ac:dyDescent="0.25">
      <c r="AJ416" s="272"/>
      <c r="AK416" s="272"/>
      <c r="AL416" s="272"/>
    </row>
    <row r="417" spans="36:38" x14ac:dyDescent="0.25">
      <c r="AJ417" s="272"/>
      <c r="AK417" s="272"/>
      <c r="AL417" s="272"/>
    </row>
    <row r="418" spans="36:38" x14ac:dyDescent="0.25">
      <c r="AJ418" s="272"/>
      <c r="AK418" s="272"/>
      <c r="AL418" s="272"/>
    </row>
    <row r="419" spans="36:38" x14ac:dyDescent="0.25">
      <c r="AJ419" s="272"/>
      <c r="AK419" s="272"/>
      <c r="AL419" s="272"/>
    </row>
    <row r="420" spans="36:38" x14ac:dyDescent="0.25">
      <c r="AJ420" s="272"/>
      <c r="AK420" s="272"/>
      <c r="AL420" s="272"/>
    </row>
    <row r="421" spans="36:38" x14ac:dyDescent="0.25">
      <c r="AJ421" s="272"/>
      <c r="AK421" s="272"/>
      <c r="AL421" s="272"/>
    </row>
    <row r="422" spans="36:38" x14ac:dyDescent="0.25">
      <c r="AJ422" s="272"/>
      <c r="AK422" s="272"/>
      <c r="AL422" s="272"/>
    </row>
    <row r="423" spans="36:38" x14ac:dyDescent="0.25">
      <c r="AJ423" s="272"/>
      <c r="AK423" s="272"/>
      <c r="AL423" s="272"/>
    </row>
    <row r="424" spans="36:38" x14ac:dyDescent="0.25">
      <c r="AJ424" s="272"/>
      <c r="AK424" s="272"/>
      <c r="AL424" s="272"/>
    </row>
    <row r="425" spans="36:38" x14ac:dyDescent="0.25">
      <c r="AJ425" s="272"/>
      <c r="AK425" s="272"/>
      <c r="AL425" s="272"/>
    </row>
    <row r="426" spans="36:38" x14ac:dyDescent="0.25">
      <c r="AJ426" s="272"/>
      <c r="AK426" s="272"/>
      <c r="AL426" s="272"/>
    </row>
    <row r="427" spans="36:38" x14ac:dyDescent="0.25">
      <c r="AJ427" s="272"/>
      <c r="AK427" s="272"/>
      <c r="AL427" s="272"/>
    </row>
    <row r="428" spans="36:38" x14ac:dyDescent="0.25">
      <c r="AJ428" s="272"/>
      <c r="AK428" s="272"/>
      <c r="AL428" s="272"/>
    </row>
    <row r="429" spans="36:38" x14ac:dyDescent="0.25">
      <c r="AJ429" s="272"/>
      <c r="AK429" s="272"/>
      <c r="AL429" s="272"/>
    </row>
    <row r="430" spans="36:38" x14ac:dyDescent="0.25">
      <c r="AJ430" s="272"/>
      <c r="AK430" s="272"/>
      <c r="AL430" s="272"/>
    </row>
    <row r="431" spans="36:38" x14ac:dyDescent="0.25">
      <c r="AJ431" s="272"/>
      <c r="AK431" s="272"/>
      <c r="AL431" s="272"/>
    </row>
    <row r="432" spans="36:38" x14ac:dyDescent="0.25">
      <c r="AJ432" s="272"/>
      <c r="AK432" s="272"/>
      <c r="AL432" s="272"/>
    </row>
    <row r="433" spans="36:38" x14ac:dyDescent="0.25">
      <c r="AJ433" s="272"/>
      <c r="AK433" s="272"/>
      <c r="AL433" s="272"/>
    </row>
    <row r="434" spans="36:38" x14ac:dyDescent="0.25">
      <c r="AJ434" s="272"/>
      <c r="AK434" s="272"/>
      <c r="AL434" s="272"/>
    </row>
    <row r="435" spans="36:38" x14ac:dyDescent="0.25">
      <c r="AJ435" s="272"/>
      <c r="AK435" s="272"/>
      <c r="AL435" s="272"/>
    </row>
    <row r="436" spans="36:38" x14ac:dyDescent="0.25">
      <c r="AJ436" s="272"/>
      <c r="AK436" s="272"/>
      <c r="AL436" s="272"/>
    </row>
    <row r="437" spans="36:38" x14ac:dyDescent="0.25">
      <c r="AJ437" s="272"/>
      <c r="AK437" s="272"/>
      <c r="AL437" s="272"/>
    </row>
    <row r="438" spans="36:38" x14ac:dyDescent="0.25">
      <c r="AJ438" s="272"/>
      <c r="AK438" s="272"/>
      <c r="AL438" s="272"/>
    </row>
    <row r="439" spans="36:38" x14ac:dyDescent="0.25">
      <c r="AJ439" s="272"/>
      <c r="AK439" s="272"/>
      <c r="AL439" s="272"/>
    </row>
    <row r="440" spans="36:38" x14ac:dyDescent="0.25">
      <c r="AJ440" s="272"/>
      <c r="AK440" s="272"/>
      <c r="AL440" s="272"/>
    </row>
    <row r="441" spans="36:38" x14ac:dyDescent="0.25">
      <c r="AJ441" s="272"/>
      <c r="AK441" s="272"/>
      <c r="AL441" s="272"/>
    </row>
    <row r="442" spans="36:38" x14ac:dyDescent="0.25">
      <c r="AJ442" s="272"/>
      <c r="AK442" s="272"/>
      <c r="AL442" s="272"/>
    </row>
    <row r="443" spans="36:38" x14ac:dyDescent="0.25">
      <c r="AJ443" s="272"/>
      <c r="AK443" s="272"/>
      <c r="AL443" s="272"/>
    </row>
    <row r="444" spans="36:38" x14ac:dyDescent="0.25">
      <c r="AJ444" s="272"/>
      <c r="AK444" s="272"/>
      <c r="AL444" s="272"/>
    </row>
    <row r="445" spans="36:38" x14ac:dyDescent="0.25">
      <c r="AJ445" s="272"/>
      <c r="AK445" s="272"/>
      <c r="AL445" s="272"/>
    </row>
    <row r="446" spans="36:38" x14ac:dyDescent="0.25">
      <c r="AJ446" s="272"/>
      <c r="AK446" s="272"/>
      <c r="AL446" s="272"/>
    </row>
    <row r="447" spans="36:38" x14ac:dyDescent="0.25">
      <c r="AJ447" s="272"/>
      <c r="AK447" s="272"/>
      <c r="AL447" s="272"/>
    </row>
    <row r="448" spans="36:38" x14ac:dyDescent="0.25">
      <c r="AJ448" s="272"/>
      <c r="AK448" s="272"/>
      <c r="AL448" s="272"/>
    </row>
    <row r="449" spans="36:38" x14ac:dyDescent="0.25">
      <c r="AJ449" s="272"/>
      <c r="AK449" s="272"/>
      <c r="AL449" s="272"/>
    </row>
    <row r="450" spans="36:38" x14ac:dyDescent="0.25">
      <c r="AJ450" s="272"/>
      <c r="AK450" s="272"/>
      <c r="AL450" s="272"/>
    </row>
    <row r="451" spans="36:38" x14ac:dyDescent="0.25">
      <c r="AJ451" s="272"/>
      <c r="AK451" s="272"/>
      <c r="AL451" s="272"/>
    </row>
    <row r="452" spans="36:38" x14ac:dyDescent="0.25">
      <c r="AJ452" s="272"/>
      <c r="AK452" s="272"/>
      <c r="AL452" s="272"/>
    </row>
    <row r="453" spans="36:38" x14ac:dyDescent="0.25">
      <c r="AJ453" s="272"/>
      <c r="AK453" s="272"/>
      <c r="AL453" s="272"/>
    </row>
    <row r="454" spans="36:38" x14ac:dyDescent="0.25">
      <c r="AJ454" s="272"/>
      <c r="AK454" s="272"/>
      <c r="AL454" s="272"/>
    </row>
    <row r="455" spans="36:38" x14ac:dyDescent="0.25">
      <c r="AJ455" s="272"/>
      <c r="AK455" s="272"/>
      <c r="AL455" s="272"/>
    </row>
    <row r="456" spans="36:38" x14ac:dyDescent="0.25">
      <c r="AJ456" s="272"/>
      <c r="AK456" s="272"/>
      <c r="AL456" s="272"/>
    </row>
    <row r="457" spans="36:38" x14ac:dyDescent="0.25">
      <c r="AJ457" s="272"/>
      <c r="AK457" s="272"/>
      <c r="AL457" s="272"/>
    </row>
    <row r="458" spans="36:38" x14ac:dyDescent="0.25">
      <c r="AJ458" s="272"/>
      <c r="AK458" s="272"/>
      <c r="AL458" s="272"/>
    </row>
    <row r="459" spans="36:38" x14ac:dyDescent="0.25">
      <c r="AJ459" s="272"/>
      <c r="AK459" s="272"/>
      <c r="AL459" s="272"/>
    </row>
    <row r="460" spans="36:38" x14ac:dyDescent="0.25">
      <c r="AJ460" s="272"/>
      <c r="AK460" s="272"/>
      <c r="AL460" s="272"/>
    </row>
    <row r="461" spans="36:38" x14ac:dyDescent="0.25">
      <c r="AJ461" s="272"/>
      <c r="AK461" s="272"/>
      <c r="AL461" s="272"/>
    </row>
    <row r="462" spans="36:38" x14ac:dyDescent="0.25">
      <c r="AJ462" s="272"/>
      <c r="AK462" s="272"/>
      <c r="AL462" s="272"/>
    </row>
    <row r="463" spans="36:38" x14ac:dyDescent="0.25">
      <c r="AJ463" s="272"/>
      <c r="AK463" s="272"/>
      <c r="AL463" s="272"/>
    </row>
    <row r="464" spans="36:38" x14ac:dyDescent="0.25">
      <c r="AJ464" s="272"/>
      <c r="AK464" s="272"/>
      <c r="AL464" s="272"/>
    </row>
    <row r="465" spans="36:38" x14ac:dyDescent="0.25">
      <c r="AJ465" s="272"/>
      <c r="AK465" s="272"/>
      <c r="AL465" s="272"/>
    </row>
    <row r="466" spans="36:38" x14ac:dyDescent="0.25">
      <c r="AJ466" s="272"/>
      <c r="AK466" s="272"/>
      <c r="AL466" s="272"/>
    </row>
    <row r="467" spans="36:38" x14ac:dyDescent="0.25">
      <c r="AJ467" s="272"/>
      <c r="AK467" s="272"/>
      <c r="AL467" s="272"/>
    </row>
    <row r="468" spans="36:38" x14ac:dyDescent="0.25">
      <c r="AJ468" s="272"/>
      <c r="AK468" s="272"/>
      <c r="AL468" s="272"/>
    </row>
    <row r="469" spans="36:38" x14ac:dyDescent="0.25">
      <c r="AJ469" s="272"/>
      <c r="AK469" s="272"/>
      <c r="AL469" s="272"/>
    </row>
    <row r="470" spans="36:38" x14ac:dyDescent="0.25">
      <c r="AJ470" s="272"/>
      <c r="AK470" s="272"/>
      <c r="AL470" s="272"/>
    </row>
    <row r="471" spans="36:38" x14ac:dyDescent="0.25">
      <c r="AJ471" s="272"/>
      <c r="AK471" s="272"/>
      <c r="AL471" s="272"/>
    </row>
    <row r="472" spans="36:38" x14ac:dyDescent="0.25">
      <c r="AJ472" s="272"/>
      <c r="AK472" s="272"/>
      <c r="AL472" s="272"/>
    </row>
    <row r="473" spans="36:38" x14ac:dyDescent="0.25">
      <c r="AJ473" s="272"/>
      <c r="AK473" s="272"/>
      <c r="AL473" s="272"/>
    </row>
    <row r="474" spans="36:38" x14ac:dyDescent="0.25">
      <c r="AJ474" s="272"/>
      <c r="AK474" s="272"/>
      <c r="AL474" s="272"/>
    </row>
    <row r="475" spans="36:38" x14ac:dyDescent="0.25">
      <c r="AJ475" s="272"/>
      <c r="AK475" s="272"/>
      <c r="AL475" s="272"/>
    </row>
    <row r="476" spans="36:38" x14ac:dyDescent="0.25">
      <c r="AJ476" s="272"/>
      <c r="AK476" s="272"/>
      <c r="AL476" s="272"/>
    </row>
    <row r="477" spans="36:38" x14ac:dyDescent="0.25">
      <c r="AJ477" s="272"/>
      <c r="AK477" s="272"/>
      <c r="AL477" s="272"/>
    </row>
    <row r="478" spans="36:38" x14ac:dyDescent="0.25">
      <c r="AJ478" s="272"/>
      <c r="AK478" s="272"/>
      <c r="AL478" s="272"/>
    </row>
    <row r="479" spans="36:38" x14ac:dyDescent="0.25">
      <c r="AJ479" s="272"/>
      <c r="AK479" s="272"/>
      <c r="AL479" s="272"/>
    </row>
    <row r="480" spans="36:38" x14ac:dyDescent="0.25">
      <c r="AJ480" s="272"/>
      <c r="AK480" s="272"/>
      <c r="AL480" s="272"/>
    </row>
    <row r="481" spans="36:38" x14ac:dyDescent="0.25">
      <c r="AJ481" s="272"/>
      <c r="AK481" s="272"/>
      <c r="AL481" s="272"/>
    </row>
    <row r="482" spans="36:38" x14ac:dyDescent="0.25">
      <c r="AJ482" s="272"/>
      <c r="AK482" s="272"/>
      <c r="AL482" s="272"/>
    </row>
    <row r="483" spans="36:38" x14ac:dyDescent="0.25">
      <c r="AJ483" s="272"/>
      <c r="AK483" s="272"/>
      <c r="AL483" s="272"/>
    </row>
    <row r="484" spans="36:38" x14ac:dyDescent="0.25">
      <c r="AJ484" s="272"/>
      <c r="AK484" s="272"/>
      <c r="AL484" s="272"/>
    </row>
    <row r="485" spans="36:38" x14ac:dyDescent="0.25">
      <c r="AJ485" s="272"/>
      <c r="AK485" s="272"/>
      <c r="AL485" s="272"/>
    </row>
    <row r="486" spans="36:38" x14ac:dyDescent="0.25">
      <c r="AJ486" s="272"/>
      <c r="AK486" s="272"/>
      <c r="AL486" s="272"/>
    </row>
    <row r="487" spans="36:38" x14ac:dyDescent="0.25">
      <c r="AJ487" s="272"/>
      <c r="AK487" s="272"/>
      <c r="AL487" s="272"/>
    </row>
    <row r="488" spans="36:38" x14ac:dyDescent="0.25">
      <c r="AJ488" s="272"/>
      <c r="AK488" s="272"/>
      <c r="AL488" s="272"/>
    </row>
    <row r="489" spans="36:38" x14ac:dyDescent="0.25">
      <c r="AJ489" s="272"/>
      <c r="AK489" s="272"/>
      <c r="AL489" s="272"/>
    </row>
    <row r="490" spans="36:38" x14ac:dyDescent="0.25">
      <c r="AJ490" s="272"/>
      <c r="AK490" s="272"/>
      <c r="AL490" s="272"/>
    </row>
    <row r="491" spans="36:38" x14ac:dyDescent="0.25">
      <c r="AJ491" s="272"/>
      <c r="AK491" s="272"/>
      <c r="AL491" s="272"/>
    </row>
    <row r="492" spans="36:38" x14ac:dyDescent="0.25">
      <c r="AJ492" s="272"/>
      <c r="AK492" s="272"/>
      <c r="AL492" s="272"/>
    </row>
    <row r="493" spans="36:38" x14ac:dyDescent="0.25">
      <c r="AJ493" s="272"/>
      <c r="AK493" s="272"/>
      <c r="AL493" s="272"/>
    </row>
    <row r="494" spans="36:38" x14ac:dyDescent="0.25">
      <c r="AJ494" s="272"/>
      <c r="AK494" s="272"/>
      <c r="AL494" s="272"/>
    </row>
    <row r="495" spans="36:38" x14ac:dyDescent="0.25">
      <c r="AJ495" s="272"/>
      <c r="AK495" s="272"/>
      <c r="AL495" s="272"/>
    </row>
    <row r="496" spans="36:38" x14ac:dyDescent="0.25">
      <c r="AJ496" s="272"/>
      <c r="AK496" s="272"/>
      <c r="AL496" s="272"/>
    </row>
    <row r="497" spans="36:38" x14ac:dyDescent="0.25">
      <c r="AJ497" s="272"/>
      <c r="AK497" s="272"/>
      <c r="AL497" s="272"/>
    </row>
    <row r="498" spans="36:38" x14ac:dyDescent="0.25">
      <c r="AJ498" s="272"/>
      <c r="AK498" s="272"/>
      <c r="AL498" s="272"/>
    </row>
    <row r="499" spans="36:38" x14ac:dyDescent="0.25">
      <c r="AJ499" s="272"/>
      <c r="AK499" s="272"/>
      <c r="AL499" s="272"/>
    </row>
    <row r="500" spans="36:38" x14ac:dyDescent="0.25">
      <c r="AJ500" s="272"/>
      <c r="AK500" s="272"/>
      <c r="AL500" s="272"/>
    </row>
    <row r="501" spans="36:38" x14ac:dyDescent="0.25">
      <c r="AJ501" s="272"/>
      <c r="AK501" s="272"/>
      <c r="AL501" s="272"/>
    </row>
    <row r="502" spans="36:38" x14ac:dyDescent="0.25">
      <c r="AJ502" s="272"/>
      <c r="AK502" s="272"/>
      <c r="AL502" s="272"/>
    </row>
    <row r="503" spans="36:38" x14ac:dyDescent="0.25">
      <c r="AJ503" s="272"/>
      <c r="AK503" s="272"/>
      <c r="AL503" s="272"/>
    </row>
    <row r="504" spans="36:38" x14ac:dyDescent="0.25">
      <c r="AJ504" s="272"/>
      <c r="AK504" s="272"/>
      <c r="AL504" s="272"/>
    </row>
    <row r="505" spans="36:38" x14ac:dyDescent="0.25">
      <c r="AJ505" s="272"/>
      <c r="AK505" s="272"/>
      <c r="AL505" s="272"/>
    </row>
    <row r="506" spans="36:38" x14ac:dyDescent="0.25">
      <c r="AJ506" s="272"/>
      <c r="AK506" s="272"/>
      <c r="AL506" s="272"/>
    </row>
    <row r="507" spans="36:38" x14ac:dyDescent="0.25">
      <c r="AJ507" s="272"/>
      <c r="AK507" s="272"/>
      <c r="AL507" s="272"/>
    </row>
    <row r="508" spans="36:38" x14ac:dyDescent="0.25">
      <c r="AJ508" s="272"/>
      <c r="AK508" s="272"/>
      <c r="AL508" s="272"/>
    </row>
    <row r="509" spans="36:38" x14ac:dyDescent="0.25">
      <c r="AJ509" s="272"/>
      <c r="AK509" s="272"/>
      <c r="AL509" s="272"/>
    </row>
    <row r="510" spans="36:38" x14ac:dyDescent="0.25">
      <c r="AJ510" s="272"/>
      <c r="AK510" s="272"/>
      <c r="AL510" s="272"/>
    </row>
    <row r="511" spans="36:38" x14ac:dyDescent="0.25">
      <c r="AJ511" s="272"/>
      <c r="AK511" s="272"/>
      <c r="AL511" s="272"/>
    </row>
    <row r="512" spans="36:38" x14ac:dyDescent="0.25">
      <c r="AJ512" s="272"/>
      <c r="AK512" s="272"/>
      <c r="AL512" s="272"/>
    </row>
    <row r="513" spans="36:38" x14ac:dyDescent="0.25">
      <c r="AJ513" s="272"/>
      <c r="AK513" s="272"/>
      <c r="AL513" s="272"/>
    </row>
    <row r="514" spans="36:38" x14ac:dyDescent="0.25">
      <c r="AJ514" s="272"/>
      <c r="AK514" s="272"/>
      <c r="AL514" s="272"/>
    </row>
    <row r="515" spans="36:38" x14ac:dyDescent="0.25">
      <c r="AJ515" s="272"/>
      <c r="AK515" s="272"/>
      <c r="AL515" s="272"/>
    </row>
    <row r="516" spans="36:38" x14ac:dyDescent="0.25">
      <c r="AJ516" s="272"/>
      <c r="AK516" s="272"/>
      <c r="AL516" s="272"/>
    </row>
    <row r="517" spans="36:38" x14ac:dyDescent="0.25">
      <c r="AJ517" s="272"/>
      <c r="AK517" s="272"/>
      <c r="AL517" s="272"/>
    </row>
    <row r="518" spans="36:38" x14ac:dyDescent="0.25">
      <c r="AJ518" s="272"/>
      <c r="AK518" s="272"/>
      <c r="AL518" s="272"/>
    </row>
    <row r="519" spans="36:38" x14ac:dyDescent="0.25">
      <c r="AJ519" s="272"/>
      <c r="AK519" s="272"/>
      <c r="AL519" s="272"/>
    </row>
    <row r="520" spans="36:38" x14ac:dyDescent="0.25">
      <c r="AJ520" s="272"/>
      <c r="AK520" s="272"/>
      <c r="AL520" s="272"/>
    </row>
    <row r="521" spans="36:38" x14ac:dyDescent="0.25">
      <c r="AJ521" s="272"/>
      <c r="AK521" s="272"/>
      <c r="AL521" s="272"/>
    </row>
    <row r="522" spans="36:38" x14ac:dyDescent="0.25">
      <c r="AJ522" s="272"/>
      <c r="AK522" s="272"/>
      <c r="AL522" s="272"/>
    </row>
    <row r="523" spans="36:38" x14ac:dyDescent="0.25">
      <c r="AJ523" s="272"/>
      <c r="AK523" s="272"/>
      <c r="AL523" s="272"/>
    </row>
    <row r="524" spans="36:38" x14ac:dyDescent="0.25">
      <c r="AJ524" s="272"/>
      <c r="AK524" s="272"/>
      <c r="AL524" s="272"/>
    </row>
    <row r="525" spans="36:38" x14ac:dyDescent="0.25">
      <c r="AJ525" s="272"/>
      <c r="AK525" s="272"/>
      <c r="AL525" s="272"/>
    </row>
    <row r="526" spans="36:38" x14ac:dyDescent="0.25">
      <c r="AJ526" s="272"/>
      <c r="AK526" s="272"/>
      <c r="AL526" s="272"/>
    </row>
    <row r="527" spans="36:38" x14ac:dyDescent="0.25">
      <c r="AJ527" s="272"/>
      <c r="AK527" s="272"/>
      <c r="AL527" s="272"/>
    </row>
    <row r="528" spans="36:38" x14ac:dyDescent="0.25">
      <c r="AJ528" s="272"/>
      <c r="AK528" s="272"/>
      <c r="AL528" s="272"/>
    </row>
    <row r="529" spans="36:38" x14ac:dyDescent="0.25">
      <c r="AJ529" s="272"/>
      <c r="AK529" s="272"/>
      <c r="AL529" s="272"/>
    </row>
    <row r="530" spans="36:38" x14ac:dyDescent="0.25">
      <c r="AJ530" s="272"/>
      <c r="AK530" s="272"/>
      <c r="AL530" s="272"/>
    </row>
    <row r="531" spans="36:38" x14ac:dyDescent="0.25">
      <c r="AJ531" s="272"/>
      <c r="AK531" s="272"/>
      <c r="AL531" s="272"/>
    </row>
    <row r="532" spans="36:38" x14ac:dyDescent="0.25">
      <c r="AJ532" s="272"/>
      <c r="AK532" s="272"/>
      <c r="AL532" s="272"/>
    </row>
    <row r="533" spans="36:38" x14ac:dyDescent="0.25">
      <c r="AJ533" s="272"/>
      <c r="AK533" s="272"/>
      <c r="AL533" s="272"/>
    </row>
    <row r="534" spans="36:38" x14ac:dyDescent="0.25">
      <c r="AJ534" s="272"/>
      <c r="AK534" s="272"/>
      <c r="AL534" s="272"/>
    </row>
    <row r="535" spans="36:38" x14ac:dyDescent="0.25">
      <c r="AJ535" s="272"/>
      <c r="AK535" s="272"/>
      <c r="AL535" s="272"/>
    </row>
    <row r="536" spans="36:38" x14ac:dyDescent="0.25">
      <c r="AJ536" s="272"/>
      <c r="AK536" s="272"/>
      <c r="AL536" s="272"/>
    </row>
    <row r="537" spans="36:38" x14ac:dyDescent="0.25">
      <c r="AJ537" s="272"/>
      <c r="AK537" s="272"/>
      <c r="AL537" s="272"/>
    </row>
    <row r="538" spans="36:38" x14ac:dyDescent="0.25">
      <c r="AJ538" s="272"/>
      <c r="AK538" s="272"/>
      <c r="AL538" s="272"/>
    </row>
    <row r="539" spans="36:38" x14ac:dyDescent="0.25">
      <c r="AJ539" s="272"/>
      <c r="AK539" s="272"/>
      <c r="AL539" s="272"/>
    </row>
    <row r="540" spans="36:38" x14ac:dyDescent="0.25">
      <c r="AJ540" s="272"/>
      <c r="AK540" s="272"/>
      <c r="AL540" s="272"/>
    </row>
    <row r="541" spans="36:38" x14ac:dyDescent="0.25">
      <c r="AJ541" s="272"/>
      <c r="AK541" s="272"/>
      <c r="AL541" s="272"/>
    </row>
    <row r="542" spans="36:38" x14ac:dyDescent="0.25">
      <c r="AJ542" s="272"/>
      <c r="AK542" s="272"/>
      <c r="AL542" s="272"/>
    </row>
    <row r="543" spans="36:38" x14ac:dyDescent="0.25">
      <c r="AJ543" s="272"/>
      <c r="AK543" s="272"/>
      <c r="AL543" s="272"/>
    </row>
    <row r="544" spans="36:38" x14ac:dyDescent="0.25">
      <c r="AJ544" s="272"/>
      <c r="AK544" s="272"/>
      <c r="AL544" s="272"/>
    </row>
    <row r="545" spans="36:38" x14ac:dyDescent="0.25">
      <c r="AJ545" s="272"/>
      <c r="AK545" s="272"/>
      <c r="AL545" s="272"/>
    </row>
    <row r="546" spans="36:38" x14ac:dyDescent="0.25">
      <c r="AJ546" s="272"/>
      <c r="AK546" s="272"/>
      <c r="AL546" s="272"/>
    </row>
    <row r="547" spans="36:38" x14ac:dyDescent="0.25">
      <c r="AJ547" s="272"/>
      <c r="AK547" s="272"/>
      <c r="AL547" s="272"/>
    </row>
    <row r="548" spans="36:38" x14ac:dyDescent="0.25">
      <c r="AJ548" s="272"/>
      <c r="AK548" s="272"/>
      <c r="AL548" s="272"/>
    </row>
    <row r="549" spans="36:38" x14ac:dyDescent="0.25">
      <c r="AJ549" s="272"/>
      <c r="AK549" s="272"/>
      <c r="AL549" s="272"/>
    </row>
    <row r="550" spans="36:38" x14ac:dyDescent="0.25">
      <c r="AJ550" s="272"/>
      <c r="AK550" s="272"/>
      <c r="AL550" s="272"/>
    </row>
    <row r="551" spans="36:38" x14ac:dyDescent="0.25">
      <c r="AJ551" s="272"/>
      <c r="AK551" s="272"/>
      <c r="AL551" s="272"/>
    </row>
    <row r="552" spans="36:38" x14ac:dyDescent="0.25">
      <c r="AJ552" s="272"/>
      <c r="AK552" s="272"/>
      <c r="AL552" s="272"/>
    </row>
    <row r="553" spans="36:38" x14ac:dyDescent="0.25">
      <c r="AJ553" s="272"/>
      <c r="AK553" s="272"/>
      <c r="AL553" s="272"/>
    </row>
    <row r="554" spans="36:38" x14ac:dyDescent="0.25">
      <c r="AJ554" s="272"/>
      <c r="AK554" s="272"/>
      <c r="AL554" s="272"/>
    </row>
    <row r="555" spans="36:38" x14ac:dyDescent="0.25">
      <c r="AJ555" s="272"/>
      <c r="AK555" s="272"/>
      <c r="AL555" s="272"/>
    </row>
    <row r="556" spans="36:38" x14ac:dyDescent="0.25">
      <c r="AJ556" s="272"/>
      <c r="AK556" s="272"/>
      <c r="AL556" s="272"/>
    </row>
    <row r="557" spans="36:38" x14ac:dyDescent="0.25">
      <c r="AJ557" s="272"/>
      <c r="AK557" s="272"/>
      <c r="AL557" s="272"/>
    </row>
    <row r="558" spans="36:38" x14ac:dyDescent="0.25">
      <c r="AJ558" s="272"/>
      <c r="AK558" s="272"/>
      <c r="AL558" s="272"/>
    </row>
    <row r="559" spans="36:38" x14ac:dyDescent="0.25">
      <c r="AJ559" s="272"/>
      <c r="AK559" s="272"/>
      <c r="AL559" s="272"/>
    </row>
    <row r="560" spans="36:38" x14ac:dyDescent="0.25">
      <c r="AJ560" s="272"/>
      <c r="AK560" s="272"/>
      <c r="AL560" s="272"/>
    </row>
    <row r="561" spans="36:38" x14ac:dyDescent="0.25">
      <c r="AJ561" s="272"/>
      <c r="AK561" s="272"/>
      <c r="AL561" s="272"/>
    </row>
    <row r="562" spans="36:38" x14ac:dyDescent="0.25">
      <c r="AJ562" s="272"/>
      <c r="AK562" s="272"/>
      <c r="AL562" s="272"/>
    </row>
    <row r="563" spans="36:38" x14ac:dyDescent="0.25">
      <c r="AJ563" s="272"/>
      <c r="AK563" s="272"/>
      <c r="AL563" s="272"/>
    </row>
    <row r="564" spans="36:38" x14ac:dyDescent="0.25">
      <c r="AJ564" s="272"/>
      <c r="AK564" s="272"/>
      <c r="AL564" s="272"/>
    </row>
    <row r="565" spans="36:38" x14ac:dyDescent="0.25">
      <c r="AJ565" s="272"/>
      <c r="AK565" s="272"/>
      <c r="AL565" s="272"/>
    </row>
    <row r="566" spans="36:38" x14ac:dyDescent="0.25">
      <c r="AJ566" s="272"/>
      <c r="AK566" s="272"/>
      <c r="AL566" s="272"/>
    </row>
    <row r="567" spans="36:38" x14ac:dyDescent="0.25">
      <c r="AJ567" s="272"/>
      <c r="AK567" s="272"/>
      <c r="AL567" s="272"/>
    </row>
    <row r="568" spans="36:38" x14ac:dyDescent="0.25">
      <c r="AJ568" s="272"/>
      <c r="AK568" s="272"/>
      <c r="AL568" s="272"/>
    </row>
    <row r="569" spans="36:38" x14ac:dyDescent="0.25">
      <c r="AJ569" s="272"/>
      <c r="AK569" s="272"/>
      <c r="AL569" s="272"/>
    </row>
    <row r="570" spans="36:38" x14ac:dyDescent="0.25">
      <c r="AJ570" s="272"/>
      <c r="AK570" s="272"/>
      <c r="AL570" s="272"/>
    </row>
    <row r="571" spans="36:38" x14ac:dyDescent="0.25">
      <c r="AJ571" s="272"/>
      <c r="AK571" s="272"/>
      <c r="AL571" s="272"/>
    </row>
    <row r="572" spans="36:38" x14ac:dyDescent="0.25">
      <c r="AJ572" s="272"/>
      <c r="AK572" s="272"/>
      <c r="AL572" s="272"/>
    </row>
    <row r="573" spans="36:38" x14ac:dyDescent="0.25">
      <c r="AJ573" s="272"/>
      <c r="AK573" s="272"/>
      <c r="AL573" s="272"/>
    </row>
    <row r="574" spans="36:38" x14ac:dyDescent="0.25">
      <c r="AJ574" s="272"/>
      <c r="AK574" s="272"/>
      <c r="AL574" s="272"/>
    </row>
    <row r="575" spans="36:38" x14ac:dyDescent="0.25">
      <c r="AJ575" s="272"/>
      <c r="AK575" s="272"/>
      <c r="AL575" s="272"/>
    </row>
    <row r="576" spans="36:38" x14ac:dyDescent="0.25">
      <c r="AJ576" s="272"/>
      <c r="AK576" s="272"/>
      <c r="AL576" s="272"/>
    </row>
    <row r="577" spans="36:38" x14ac:dyDescent="0.25">
      <c r="AJ577" s="272"/>
      <c r="AK577" s="272"/>
      <c r="AL577" s="272"/>
    </row>
    <row r="578" spans="36:38" x14ac:dyDescent="0.25">
      <c r="AJ578" s="272"/>
      <c r="AK578" s="272"/>
      <c r="AL578" s="272"/>
    </row>
    <row r="579" spans="36:38" x14ac:dyDescent="0.25">
      <c r="AJ579" s="272"/>
      <c r="AK579" s="272"/>
      <c r="AL579" s="272"/>
    </row>
    <row r="580" spans="36:38" x14ac:dyDescent="0.25">
      <c r="AJ580" s="272"/>
      <c r="AK580" s="272"/>
      <c r="AL580" s="272"/>
    </row>
    <row r="581" spans="36:38" x14ac:dyDescent="0.25">
      <c r="AJ581" s="272"/>
      <c r="AK581" s="272"/>
      <c r="AL581" s="272"/>
    </row>
    <row r="582" spans="36:38" x14ac:dyDescent="0.25">
      <c r="AJ582" s="272"/>
      <c r="AK582" s="272"/>
      <c r="AL582" s="272"/>
    </row>
    <row r="583" spans="36:38" x14ac:dyDescent="0.25">
      <c r="AJ583" s="272"/>
      <c r="AK583" s="272"/>
      <c r="AL583" s="272"/>
    </row>
    <row r="584" spans="36:38" x14ac:dyDescent="0.25">
      <c r="AJ584" s="272"/>
      <c r="AK584" s="272"/>
      <c r="AL584" s="272"/>
    </row>
    <row r="585" spans="36:38" x14ac:dyDescent="0.25">
      <c r="AJ585" s="272"/>
      <c r="AK585" s="272"/>
      <c r="AL585" s="272"/>
    </row>
    <row r="586" spans="36:38" x14ac:dyDescent="0.25">
      <c r="AJ586" s="272"/>
      <c r="AK586" s="272"/>
      <c r="AL586" s="272"/>
    </row>
    <row r="587" spans="36:38" x14ac:dyDescent="0.25">
      <c r="AJ587" s="272"/>
      <c r="AK587" s="272"/>
      <c r="AL587" s="272"/>
    </row>
    <row r="588" spans="36:38" x14ac:dyDescent="0.25">
      <c r="AJ588" s="272"/>
      <c r="AK588" s="272"/>
      <c r="AL588" s="272"/>
    </row>
    <row r="589" spans="36:38" x14ac:dyDescent="0.25">
      <c r="AJ589" s="272"/>
      <c r="AK589" s="272"/>
      <c r="AL589" s="272"/>
    </row>
    <row r="590" spans="36:38" x14ac:dyDescent="0.25">
      <c r="AJ590" s="272"/>
      <c r="AK590" s="272"/>
      <c r="AL590" s="272"/>
    </row>
    <row r="591" spans="36:38" x14ac:dyDescent="0.25">
      <c r="AJ591" s="272"/>
      <c r="AK591" s="272"/>
      <c r="AL591" s="272"/>
    </row>
    <row r="592" spans="36:38" x14ac:dyDescent="0.25">
      <c r="AJ592" s="272"/>
      <c r="AK592" s="272"/>
      <c r="AL592" s="272"/>
    </row>
    <row r="593" spans="36:38" x14ac:dyDescent="0.25">
      <c r="AJ593" s="272"/>
      <c r="AK593" s="272"/>
      <c r="AL593" s="272"/>
    </row>
    <row r="594" spans="36:38" x14ac:dyDescent="0.25">
      <c r="AJ594" s="272"/>
      <c r="AK594" s="272"/>
      <c r="AL594" s="272"/>
    </row>
    <row r="595" spans="36:38" x14ac:dyDescent="0.25">
      <c r="AJ595" s="272"/>
      <c r="AK595" s="272"/>
      <c r="AL595" s="272"/>
    </row>
    <row r="596" spans="36:38" x14ac:dyDescent="0.25">
      <c r="AJ596" s="272"/>
      <c r="AK596" s="272"/>
      <c r="AL596" s="272"/>
    </row>
    <row r="597" spans="36:38" x14ac:dyDescent="0.25">
      <c r="AJ597" s="272"/>
      <c r="AK597" s="272"/>
      <c r="AL597" s="272"/>
    </row>
    <row r="598" spans="36:38" x14ac:dyDescent="0.25">
      <c r="AJ598" s="272"/>
      <c r="AK598" s="272"/>
      <c r="AL598" s="272"/>
    </row>
    <row r="599" spans="36:38" x14ac:dyDescent="0.25">
      <c r="AJ599" s="272"/>
      <c r="AK599" s="272"/>
      <c r="AL599" s="272"/>
    </row>
    <row r="600" spans="36:38" x14ac:dyDescent="0.25">
      <c r="AJ600" s="272"/>
      <c r="AK600" s="272"/>
      <c r="AL600" s="272"/>
    </row>
    <row r="601" spans="36:38" x14ac:dyDescent="0.25">
      <c r="AJ601" s="272"/>
      <c r="AK601" s="272"/>
      <c r="AL601" s="272"/>
    </row>
    <row r="602" spans="36:38" x14ac:dyDescent="0.25">
      <c r="AJ602" s="272"/>
      <c r="AK602" s="272"/>
      <c r="AL602" s="272"/>
    </row>
    <row r="603" spans="36:38" x14ac:dyDescent="0.25">
      <c r="AJ603" s="272"/>
      <c r="AK603" s="272"/>
      <c r="AL603" s="272"/>
    </row>
    <row r="604" spans="36:38" x14ac:dyDescent="0.25">
      <c r="AJ604" s="272"/>
      <c r="AK604" s="272"/>
      <c r="AL604" s="272"/>
    </row>
    <row r="605" spans="36:38" x14ac:dyDescent="0.25">
      <c r="AJ605" s="272"/>
      <c r="AK605" s="272"/>
      <c r="AL605" s="272"/>
    </row>
    <row r="606" spans="36:38" x14ac:dyDescent="0.25">
      <c r="AJ606" s="272"/>
      <c r="AK606" s="272"/>
      <c r="AL606" s="272"/>
    </row>
    <row r="607" spans="36:38" x14ac:dyDescent="0.25">
      <c r="AJ607" s="272"/>
      <c r="AK607" s="272"/>
      <c r="AL607" s="272"/>
    </row>
    <row r="608" spans="36:38" x14ac:dyDescent="0.25">
      <c r="AJ608" s="272"/>
      <c r="AK608" s="272"/>
      <c r="AL608" s="272"/>
    </row>
    <row r="609" spans="36:38" x14ac:dyDescent="0.25">
      <c r="AJ609" s="272"/>
      <c r="AK609" s="272"/>
      <c r="AL609" s="272"/>
    </row>
    <row r="610" spans="36:38" x14ac:dyDescent="0.25">
      <c r="AJ610" s="272"/>
      <c r="AK610" s="272"/>
      <c r="AL610" s="272"/>
    </row>
    <row r="611" spans="36:38" x14ac:dyDescent="0.25">
      <c r="AJ611" s="272"/>
      <c r="AK611" s="272"/>
      <c r="AL611" s="272"/>
    </row>
    <row r="612" spans="36:38" x14ac:dyDescent="0.25">
      <c r="AJ612" s="272"/>
      <c r="AK612" s="272"/>
      <c r="AL612" s="272"/>
    </row>
    <row r="613" spans="36:38" x14ac:dyDescent="0.25">
      <c r="AJ613" s="272"/>
      <c r="AK613" s="272"/>
      <c r="AL613" s="272"/>
    </row>
    <row r="614" spans="36:38" x14ac:dyDescent="0.25">
      <c r="AJ614" s="272"/>
      <c r="AK614" s="272"/>
      <c r="AL614" s="272"/>
    </row>
    <row r="615" spans="36:38" x14ac:dyDescent="0.25">
      <c r="AJ615" s="272"/>
      <c r="AK615" s="272"/>
      <c r="AL615" s="272"/>
    </row>
    <row r="616" spans="36:38" x14ac:dyDescent="0.25">
      <c r="AJ616" s="272"/>
      <c r="AK616" s="272"/>
      <c r="AL616" s="272"/>
    </row>
    <row r="617" spans="36:38" x14ac:dyDescent="0.25">
      <c r="AJ617" s="272"/>
      <c r="AK617" s="272"/>
      <c r="AL617" s="272"/>
    </row>
    <row r="618" spans="36:38" x14ac:dyDescent="0.25">
      <c r="AJ618" s="272"/>
      <c r="AK618" s="272"/>
      <c r="AL618" s="272"/>
    </row>
    <row r="619" spans="36:38" x14ac:dyDescent="0.25">
      <c r="AJ619" s="272"/>
      <c r="AK619" s="272"/>
      <c r="AL619" s="272"/>
    </row>
    <row r="620" spans="36:38" x14ac:dyDescent="0.25">
      <c r="AJ620" s="272"/>
      <c r="AK620" s="272"/>
      <c r="AL620" s="272"/>
    </row>
    <row r="621" spans="36:38" x14ac:dyDescent="0.25">
      <c r="AJ621" s="272"/>
      <c r="AK621" s="272"/>
      <c r="AL621" s="272"/>
    </row>
    <row r="622" spans="36:38" x14ac:dyDescent="0.25">
      <c r="AJ622" s="272"/>
      <c r="AK622" s="272"/>
      <c r="AL622" s="272"/>
    </row>
    <row r="623" spans="36:38" x14ac:dyDescent="0.25">
      <c r="AJ623" s="272"/>
      <c r="AK623" s="272"/>
      <c r="AL623" s="272"/>
    </row>
    <row r="624" spans="36:38" x14ac:dyDescent="0.25">
      <c r="AJ624" s="272"/>
      <c r="AK624" s="272"/>
      <c r="AL624" s="272"/>
    </row>
    <row r="625" spans="36:38" x14ac:dyDescent="0.25">
      <c r="AJ625" s="272"/>
      <c r="AK625" s="272"/>
      <c r="AL625" s="272"/>
    </row>
    <row r="626" spans="36:38" x14ac:dyDescent="0.25">
      <c r="AJ626" s="272"/>
      <c r="AK626" s="272"/>
      <c r="AL626" s="272"/>
    </row>
    <row r="627" spans="36:38" x14ac:dyDescent="0.25">
      <c r="AJ627" s="272"/>
      <c r="AK627" s="272"/>
      <c r="AL627" s="272"/>
    </row>
    <row r="628" spans="36:38" x14ac:dyDescent="0.25">
      <c r="AJ628" s="272"/>
      <c r="AK628" s="272"/>
      <c r="AL628" s="272"/>
    </row>
    <row r="629" spans="36:38" x14ac:dyDescent="0.25">
      <c r="AJ629" s="272"/>
      <c r="AK629" s="272"/>
      <c r="AL629" s="272"/>
    </row>
    <row r="630" spans="36:38" x14ac:dyDescent="0.25">
      <c r="AJ630" s="272"/>
      <c r="AK630" s="272"/>
      <c r="AL630" s="272"/>
    </row>
    <row r="631" spans="36:38" x14ac:dyDescent="0.25">
      <c r="AJ631" s="272"/>
      <c r="AK631" s="272"/>
      <c r="AL631" s="272"/>
    </row>
    <row r="632" spans="36:38" x14ac:dyDescent="0.25">
      <c r="AJ632" s="272"/>
      <c r="AK632" s="272"/>
      <c r="AL632" s="272"/>
    </row>
    <row r="633" spans="36:38" x14ac:dyDescent="0.25">
      <c r="AJ633" s="272"/>
      <c r="AK633" s="272"/>
      <c r="AL633" s="272"/>
    </row>
    <row r="634" spans="36:38" x14ac:dyDescent="0.25">
      <c r="AJ634" s="272"/>
      <c r="AK634" s="272"/>
      <c r="AL634" s="272"/>
    </row>
    <row r="635" spans="36:38" x14ac:dyDescent="0.25">
      <c r="AJ635" s="272"/>
      <c r="AK635" s="272"/>
      <c r="AL635" s="272"/>
    </row>
    <row r="636" spans="36:38" x14ac:dyDescent="0.25">
      <c r="AJ636" s="272"/>
      <c r="AK636" s="272"/>
      <c r="AL636" s="272"/>
    </row>
    <row r="637" spans="36:38" x14ac:dyDescent="0.25">
      <c r="AJ637" s="272"/>
      <c r="AK637" s="272"/>
      <c r="AL637" s="272"/>
    </row>
    <row r="638" spans="36:38" x14ac:dyDescent="0.25">
      <c r="AJ638" s="272"/>
      <c r="AK638" s="272"/>
      <c r="AL638" s="272"/>
    </row>
    <row r="639" spans="36:38" x14ac:dyDescent="0.25">
      <c r="AJ639" s="272"/>
      <c r="AK639" s="272"/>
      <c r="AL639" s="272"/>
    </row>
    <row r="640" spans="36:38" x14ac:dyDescent="0.25">
      <c r="AJ640" s="272"/>
      <c r="AK640" s="272"/>
      <c r="AL640" s="272"/>
    </row>
    <row r="641" spans="36:38" x14ac:dyDescent="0.25">
      <c r="AJ641" s="272"/>
      <c r="AK641" s="272"/>
      <c r="AL641" s="272"/>
    </row>
    <row r="642" spans="36:38" x14ac:dyDescent="0.25">
      <c r="AJ642" s="272"/>
      <c r="AK642" s="272"/>
      <c r="AL642" s="272"/>
    </row>
    <row r="643" spans="36:38" x14ac:dyDescent="0.25">
      <c r="AJ643" s="272"/>
      <c r="AK643" s="272"/>
      <c r="AL643" s="272"/>
    </row>
    <row r="644" spans="36:38" x14ac:dyDescent="0.25">
      <c r="AJ644" s="272"/>
      <c r="AK644" s="272"/>
      <c r="AL644" s="272"/>
    </row>
    <row r="645" spans="36:38" x14ac:dyDescent="0.25">
      <c r="AJ645" s="272"/>
      <c r="AK645" s="272"/>
      <c r="AL645" s="272"/>
    </row>
    <row r="646" spans="36:38" x14ac:dyDescent="0.25">
      <c r="AJ646" s="272"/>
      <c r="AK646" s="272"/>
      <c r="AL646" s="272"/>
    </row>
    <row r="647" spans="36:38" x14ac:dyDescent="0.25">
      <c r="AJ647" s="272"/>
      <c r="AK647" s="272"/>
      <c r="AL647" s="272"/>
    </row>
    <row r="648" spans="36:38" x14ac:dyDescent="0.25">
      <c r="AJ648" s="272"/>
      <c r="AK648" s="272"/>
      <c r="AL648" s="272"/>
    </row>
    <row r="649" spans="36:38" x14ac:dyDescent="0.25">
      <c r="AJ649" s="272"/>
      <c r="AK649" s="272"/>
      <c r="AL649" s="272"/>
    </row>
    <row r="650" spans="36:38" x14ac:dyDescent="0.25">
      <c r="AJ650" s="272"/>
      <c r="AK650" s="272"/>
      <c r="AL650" s="272"/>
    </row>
    <row r="651" spans="36:38" x14ac:dyDescent="0.25">
      <c r="AJ651" s="272"/>
      <c r="AK651" s="272"/>
      <c r="AL651" s="272"/>
    </row>
    <row r="652" spans="36:38" x14ac:dyDescent="0.25">
      <c r="AJ652" s="272"/>
      <c r="AK652" s="272"/>
      <c r="AL652" s="272"/>
    </row>
    <row r="653" spans="36:38" x14ac:dyDescent="0.25">
      <c r="AJ653" s="272"/>
      <c r="AK653" s="272"/>
      <c r="AL653" s="272"/>
    </row>
    <row r="654" spans="36:38" x14ac:dyDescent="0.25">
      <c r="AJ654" s="272"/>
      <c r="AK654" s="272"/>
      <c r="AL654" s="272"/>
    </row>
    <row r="655" spans="36:38" x14ac:dyDescent="0.25">
      <c r="AJ655" s="272"/>
      <c r="AK655" s="272"/>
      <c r="AL655" s="272"/>
    </row>
    <row r="656" spans="36:38" x14ac:dyDescent="0.25">
      <c r="AJ656" s="272"/>
      <c r="AK656" s="272"/>
      <c r="AL656" s="272"/>
    </row>
    <row r="657" spans="36:38" x14ac:dyDescent="0.25">
      <c r="AJ657" s="272"/>
      <c r="AK657" s="272"/>
      <c r="AL657" s="272"/>
    </row>
    <row r="658" spans="36:38" x14ac:dyDescent="0.25">
      <c r="AJ658" s="272"/>
      <c r="AK658" s="272"/>
      <c r="AL658" s="272"/>
    </row>
    <row r="659" spans="36:38" x14ac:dyDescent="0.25">
      <c r="AJ659" s="272"/>
      <c r="AK659" s="272"/>
      <c r="AL659" s="272"/>
    </row>
    <row r="660" spans="36:38" x14ac:dyDescent="0.25">
      <c r="AJ660" s="272"/>
      <c r="AK660" s="272"/>
      <c r="AL660" s="272"/>
    </row>
    <row r="661" spans="36:38" x14ac:dyDescent="0.25">
      <c r="AJ661" s="272"/>
      <c r="AK661" s="272"/>
      <c r="AL661" s="272"/>
    </row>
    <row r="662" spans="36:38" x14ac:dyDescent="0.25">
      <c r="AJ662" s="272"/>
      <c r="AK662" s="272"/>
      <c r="AL662" s="272"/>
    </row>
    <row r="663" spans="36:38" x14ac:dyDescent="0.25">
      <c r="AJ663" s="272"/>
      <c r="AK663" s="272"/>
      <c r="AL663" s="272"/>
    </row>
    <row r="664" spans="36:38" x14ac:dyDescent="0.25">
      <c r="AJ664" s="272"/>
      <c r="AK664" s="272"/>
      <c r="AL664" s="272"/>
    </row>
    <row r="665" spans="36:38" x14ac:dyDescent="0.25">
      <c r="AJ665" s="272"/>
      <c r="AK665" s="272"/>
      <c r="AL665" s="272"/>
    </row>
    <row r="666" spans="36:38" x14ac:dyDescent="0.25">
      <c r="AJ666" s="272"/>
      <c r="AK666" s="272"/>
      <c r="AL666" s="272"/>
    </row>
    <row r="667" spans="36:38" x14ac:dyDescent="0.25">
      <c r="AJ667" s="272"/>
      <c r="AK667" s="272"/>
      <c r="AL667" s="272"/>
    </row>
    <row r="668" spans="36:38" x14ac:dyDescent="0.25">
      <c r="AJ668" s="272"/>
      <c r="AK668" s="272"/>
      <c r="AL668" s="272"/>
    </row>
    <row r="669" spans="36:38" x14ac:dyDescent="0.25">
      <c r="AJ669" s="272"/>
      <c r="AK669" s="272"/>
      <c r="AL669" s="272"/>
    </row>
    <row r="670" spans="36:38" x14ac:dyDescent="0.25">
      <c r="AJ670" s="272"/>
      <c r="AK670" s="272"/>
      <c r="AL670" s="272"/>
    </row>
    <row r="671" spans="36:38" x14ac:dyDescent="0.25">
      <c r="AJ671" s="272"/>
      <c r="AK671" s="272"/>
      <c r="AL671" s="272"/>
    </row>
    <row r="672" spans="36:38" x14ac:dyDescent="0.25">
      <c r="AJ672" s="272"/>
      <c r="AK672" s="272"/>
      <c r="AL672" s="272"/>
    </row>
    <row r="673" spans="36:38" x14ac:dyDescent="0.25">
      <c r="AJ673" s="272"/>
      <c r="AK673" s="272"/>
      <c r="AL673" s="272"/>
    </row>
    <row r="674" spans="36:38" x14ac:dyDescent="0.25">
      <c r="AJ674" s="272"/>
      <c r="AK674" s="272"/>
      <c r="AL674" s="272"/>
    </row>
    <row r="675" spans="36:38" x14ac:dyDescent="0.25">
      <c r="AJ675" s="272"/>
      <c r="AK675" s="272"/>
      <c r="AL675" s="272"/>
    </row>
    <row r="676" spans="36:38" x14ac:dyDescent="0.25">
      <c r="AJ676" s="272"/>
      <c r="AK676" s="272"/>
      <c r="AL676" s="272"/>
    </row>
    <row r="677" spans="36:38" x14ac:dyDescent="0.25">
      <c r="AJ677" s="272"/>
      <c r="AK677" s="272"/>
      <c r="AL677" s="272"/>
    </row>
    <row r="678" spans="36:38" x14ac:dyDescent="0.25">
      <c r="AJ678" s="272"/>
      <c r="AK678" s="272"/>
      <c r="AL678" s="272"/>
    </row>
    <row r="679" spans="36:38" x14ac:dyDescent="0.25">
      <c r="AJ679" s="272"/>
      <c r="AK679" s="272"/>
      <c r="AL679" s="272"/>
    </row>
    <row r="680" spans="36:38" x14ac:dyDescent="0.25">
      <c r="AJ680" s="272"/>
      <c r="AK680" s="272"/>
      <c r="AL680" s="272"/>
    </row>
    <row r="681" spans="36:38" x14ac:dyDescent="0.25">
      <c r="AJ681" s="272"/>
      <c r="AK681" s="272"/>
      <c r="AL681" s="272"/>
    </row>
    <row r="682" spans="36:38" x14ac:dyDescent="0.25">
      <c r="AJ682" s="272"/>
      <c r="AK682" s="272"/>
      <c r="AL682" s="272"/>
    </row>
    <row r="683" spans="36:38" x14ac:dyDescent="0.25">
      <c r="AJ683" s="272"/>
      <c r="AK683" s="272"/>
      <c r="AL683" s="272"/>
    </row>
    <row r="684" spans="36:38" x14ac:dyDescent="0.25">
      <c r="AJ684" s="272"/>
      <c r="AK684" s="272"/>
      <c r="AL684" s="272"/>
    </row>
    <row r="685" spans="36:38" x14ac:dyDescent="0.25">
      <c r="AJ685" s="272"/>
      <c r="AK685" s="272"/>
      <c r="AL685" s="272"/>
    </row>
    <row r="686" spans="36:38" x14ac:dyDescent="0.25">
      <c r="AJ686" s="272"/>
      <c r="AK686" s="272"/>
      <c r="AL686" s="272"/>
    </row>
    <row r="687" spans="36:38" x14ac:dyDescent="0.25">
      <c r="AJ687" s="272"/>
      <c r="AK687" s="272"/>
      <c r="AL687" s="272"/>
    </row>
    <row r="688" spans="36:38" x14ac:dyDescent="0.25">
      <c r="AJ688" s="272"/>
      <c r="AK688" s="272"/>
      <c r="AL688" s="272"/>
    </row>
    <row r="689" spans="36:38" x14ac:dyDescent="0.25">
      <c r="AJ689" s="272"/>
      <c r="AK689" s="272"/>
      <c r="AL689" s="272"/>
    </row>
    <row r="690" spans="36:38" x14ac:dyDescent="0.25">
      <c r="AJ690" s="272"/>
      <c r="AK690" s="272"/>
      <c r="AL690" s="272"/>
    </row>
    <row r="691" spans="36:38" x14ac:dyDescent="0.25">
      <c r="AJ691" s="272"/>
      <c r="AK691" s="272"/>
      <c r="AL691" s="272"/>
    </row>
    <row r="692" spans="36:38" x14ac:dyDescent="0.25">
      <c r="AJ692" s="272"/>
      <c r="AK692" s="272"/>
      <c r="AL692" s="272"/>
    </row>
    <row r="693" spans="36:38" x14ac:dyDescent="0.25">
      <c r="AJ693" s="272"/>
      <c r="AK693" s="272"/>
      <c r="AL693" s="272"/>
    </row>
    <row r="694" spans="36:38" x14ac:dyDescent="0.25">
      <c r="AJ694" s="272"/>
      <c r="AK694" s="272"/>
      <c r="AL694" s="272"/>
    </row>
    <row r="695" spans="36:38" x14ac:dyDescent="0.25">
      <c r="AJ695" s="272"/>
      <c r="AK695" s="272"/>
      <c r="AL695" s="272"/>
    </row>
    <row r="696" spans="36:38" x14ac:dyDescent="0.25">
      <c r="AJ696" s="272"/>
      <c r="AK696" s="272"/>
      <c r="AL696" s="272"/>
    </row>
    <row r="697" spans="36:38" x14ac:dyDescent="0.25">
      <c r="AJ697" s="272"/>
      <c r="AK697" s="272"/>
      <c r="AL697" s="272"/>
    </row>
    <row r="698" spans="36:38" x14ac:dyDescent="0.25">
      <c r="AJ698" s="272"/>
      <c r="AK698" s="272"/>
      <c r="AL698" s="272"/>
    </row>
    <row r="699" spans="36:38" x14ac:dyDescent="0.25">
      <c r="AJ699" s="272"/>
      <c r="AK699" s="272"/>
      <c r="AL699" s="272"/>
    </row>
    <row r="700" spans="36:38" x14ac:dyDescent="0.25">
      <c r="AJ700" s="272"/>
      <c r="AK700" s="272"/>
      <c r="AL700" s="272"/>
    </row>
    <row r="701" spans="36:38" x14ac:dyDescent="0.25">
      <c r="AJ701" s="272"/>
      <c r="AK701" s="272"/>
      <c r="AL701" s="272"/>
    </row>
    <row r="702" spans="36:38" x14ac:dyDescent="0.25">
      <c r="AJ702" s="272"/>
      <c r="AK702" s="272"/>
      <c r="AL702" s="272"/>
    </row>
    <row r="703" spans="36:38" x14ac:dyDescent="0.25">
      <c r="AJ703" s="272"/>
      <c r="AK703" s="272"/>
      <c r="AL703" s="272"/>
    </row>
    <row r="704" spans="36:38" x14ac:dyDescent="0.25">
      <c r="AJ704" s="272"/>
      <c r="AK704" s="272"/>
      <c r="AL704" s="272"/>
    </row>
    <row r="705" spans="36:38" x14ac:dyDescent="0.25">
      <c r="AJ705" s="272"/>
      <c r="AK705" s="272"/>
      <c r="AL705" s="272"/>
    </row>
    <row r="706" spans="36:38" x14ac:dyDescent="0.25">
      <c r="AJ706" s="272"/>
      <c r="AK706" s="272"/>
      <c r="AL706" s="272"/>
    </row>
    <row r="707" spans="36:38" x14ac:dyDescent="0.25">
      <c r="AJ707" s="272"/>
      <c r="AK707" s="272"/>
      <c r="AL707" s="272"/>
    </row>
    <row r="708" spans="36:38" x14ac:dyDescent="0.25">
      <c r="AJ708" s="272"/>
      <c r="AK708" s="272"/>
      <c r="AL708" s="272"/>
    </row>
    <row r="709" spans="36:38" x14ac:dyDescent="0.25">
      <c r="AJ709" s="272"/>
      <c r="AK709" s="272"/>
      <c r="AL709" s="272"/>
    </row>
    <row r="710" spans="36:38" x14ac:dyDescent="0.25">
      <c r="AJ710" s="272"/>
      <c r="AK710" s="272"/>
      <c r="AL710" s="272"/>
    </row>
    <row r="711" spans="36:38" x14ac:dyDescent="0.25">
      <c r="AJ711" s="272"/>
      <c r="AK711" s="272"/>
      <c r="AL711" s="272"/>
    </row>
    <row r="712" spans="36:38" x14ac:dyDescent="0.25">
      <c r="AJ712" s="272"/>
      <c r="AK712" s="272"/>
      <c r="AL712" s="272"/>
    </row>
    <row r="713" spans="36:38" x14ac:dyDescent="0.25">
      <c r="AJ713" s="272"/>
      <c r="AK713" s="272"/>
      <c r="AL713" s="272"/>
    </row>
    <row r="714" spans="36:38" x14ac:dyDescent="0.25">
      <c r="AJ714" s="272"/>
      <c r="AK714" s="272"/>
      <c r="AL714" s="272"/>
    </row>
    <row r="715" spans="36:38" x14ac:dyDescent="0.25">
      <c r="AJ715" s="272"/>
      <c r="AK715" s="272"/>
      <c r="AL715" s="272"/>
    </row>
    <row r="716" spans="36:38" x14ac:dyDescent="0.25">
      <c r="AJ716" s="272"/>
      <c r="AK716" s="272"/>
      <c r="AL716" s="272"/>
    </row>
    <row r="717" spans="36:38" x14ac:dyDescent="0.25">
      <c r="AJ717" s="272"/>
      <c r="AK717" s="272"/>
      <c r="AL717" s="272"/>
    </row>
    <row r="718" spans="36:38" x14ac:dyDescent="0.25">
      <c r="AJ718" s="272"/>
      <c r="AK718" s="272"/>
      <c r="AL718" s="272"/>
    </row>
    <row r="719" spans="36:38" x14ac:dyDescent="0.25">
      <c r="AJ719" s="272"/>
      <c r="AK719" s="272"/>
      <c r="AL719" s="272"/>
    </row>
    <row r="720" spans="36:38" x14ac:dyDescent="0.25">
      <c r="AJ720" s="272"/>
      <c r="AK720" s="272"/>
      <c r="AL720" s="272"/>
    </row>
    <row r="721" spans="36:38" x14ac:dyDescent="0.25">
      <c r="AJ721" s="272"/>
      <c r="AK721" s="272"/>
      <c r="AL721" s="272"/>
    </row>
    <row r="722" spans="36:38" x14ac:dyDescent="0.25">
      <c r="AJ722" s="272"/>
      <c r="AK722" s="272"/>
      <c r="AL722" s="272"/>
    </row>
    <row r="723" spans="36:38" x14ac:dyDescent="0.25">
      <c r="AJ723" s="272"/>
      <c r="AK723" s="272"/>
      <c r="AL723" s="272"/>
    </row>
    <row r="724" spans="36:38" x14ac:dyDescent="0.25">
      <c r="AJ724" s="272"/>
      <c r="AK724" s="272"/>
      <c r="AL724" s="272"/>
    </row>
    <row r="725" spans="36:38" x14ac:dyDescent="0.25">
      <c r="AJ725" s="272"/>
      <c r="AK725" s="272"/>
      <c r="AL725" s="272"/>
    </row>
    <row r="726" spans="36:38" x14ac:dyDescent="0.25">
      <c r="AJ726" s="272"/>
      <c r="AK726" s="272"/>
      <c r="AL726" s="272"/>
    </row>
    <row r="727" spans="36:38" x14ac:dyDescent="0.25">
      <c r="AJ727" s="272"/>
      <c r="AK727" s="272"/>
      <c r="AL727" s="272"/>
    </row>
    <row r="728" spans="36:38" x14ac:dyDescent="0.25">
      <c r="AJ728" s="272"/>
      <c r="AK728" s="272"/>
      <c r="AL728" s="272"/>
    </row>
    <row r="729" spans="36:38" x14ac:dyDescent="0.25">
      <c r="AJ729" s="272"/>
      <c r="AK729" s="272"/>
      <c r="AL729" s="272"/>
    </row>
    <row r="730" spans="36:38" x14ac:dyDescent="0.25">
      <c r="AJ730" s="272"/>
      <c r="AK730" s="272"/>
      <c r="AL730" s="272"/>
    </row>
    <row r="731" spans="36:38" x14ac:dyDescent="0.25">
      <c r="AJ731" s="272"/>
      <c r="AK731" s="272"/>
      <c r="AL731" s="272"/>
    </row>
    <row r="732" spans="36:38" x14ac:dyDescent="0.25">
      <c r="AJ732" s="272"/>
      <c r="AK732" s="272"/>
      <c r="AL732" s="272"/>
    </row>
    <row r="733" spans="36:38" x14ac:dyDescent="0.25">
      <c r="AJ733" s="272"/>
      <c r="AK733" s="272"/>
      <c r="AL733" s="272"/>
    </row>
    <row r="734" spans="36:38" x14ac:dyDescent="0.25">
      <c r="AJ734" s="272"/>
      <c r="AK734" s="272"/>
      <c r="AL734" s="272"/>
    </row>
    <row r="735" spans="36:38" x14ac:dyDescent="0.25">
      <c r="AJ735" s="272"/>
      <c r="AK735" s="272"/>
      <c r="AL735" s="272"/>
    </row>
    <row r="736" spans="36:38" x14ac:dyDescent="0.25">
      <c r="AJ736" s="272"/>
      <c r="AK736" s="272"/>
      <c r="AL736" s="272"/>
    </row>
    <row r="737" spans="36:38" x14ac:dyDescent="0.25">
      <c r="AJ737" s="272"/>
      <c r="AK737" s="272"/>
      <c r="AL737" s="272"/>
    </row>
    <row r="738" spans="36:38" x14ac:dyDescent="0.25">
      <c r="AJ738" s="272"/>
      <c r="AK738" s="272"/>
      <c r="AL738" s="272"/>
    </row>
    <row r="739" spans="36:38" x14ac:dyDescent="0.25">
      <c r="AJ739" s="272"/>
      <c r="AK739" s="272"/>
      <c r="AL739" s="272"/>
    </row>
    <row r="740" spans="36:38" x14ac:dyDescent="0.25">
      <c r="AJ740" s="272"/>
      <c r="AK740" s="272"/>
      <c r="AL740" s="272"/>
    </row>
    <row r="741" spans="36:38" x14ac:dyDescent="0.25">
      <c r="AJ741" s="272"/>
      <c r="AK741" s="272"/>
      <c r="AL741" s="272"/>
    </row>
    <row r="742" spans="36:38" x14ac:dyDescent="0.25">
      <c r="AJ742" s="272"/>
      <c r="AK742" s="272"/>
      <c r="AL742" s="272"/>
    </row>
    <row r="743" spans="36:38" x14ac:dyDescent="0.25">
      <c r="AJ743" s="272"/>
      <c r="AK743" s="272"/>
      <c r="AL743" s="272"/>
    </row>
    <row r="744" spans="36:38" x14ac:dyDescent="0.25">
      <c r="AJ744" s="272"/>
      <c r="AK744" s="272"/>
      <c r="AL744" s="272"/>
    </row>
    <row r="745" spans="36:38" x14ac:dyDescent="0.25">
      <c r="AJ745" s="272"/>
      <c r="AK745" s="272"/>
      <c r="AL745" s="272"/>
    </row>
    <row r="746" spans="36:38" x14ac:dyDescent="0.25">
      <c r="AJ746" s="272"/>
      <c r="AK746" s="272"/>
      <c r="AL746" s="272"/>
    </row>
    <row r="747" spans="36:38" x14ac:dyDescent="0.25">
      <c r="AJ747" s="272"/>
      <c r="AK747" s="272"/>
      <c r="AL747" s="272"/>
    </row>
    <row r="748" spans="36:38" x14ac:dyDescent="0.25">
      <c r="AJ748" s="272"/>
      <c r="AK748" s="272"/>
      <c r="AL748" s="272"/>
    </row>
    <row r="749" spans="36:38" x14ac:dyDescent="0.25">
      <c r="AJ749" s="272"/>
      <c r="AK749" s="272"/>
      <c r="AL749" s="272"/>
    </row>
    <row r="750" spans="36:38" x14ac:dyDescent="0.25">
      <c r="AJ750" s="272"/>
      <c r="AK750" s="272"/>
      <c r="AL750" s="272"/>
    </row>
    <row r="751" spans="36:38" x14ac:dyDescent="0.25">
      <c r="AJ751" s="272"/>
      <c r="AK751" s="272"/>
      <c r="AL751" s="272"/>
    </row>
    <row r="752" spans="36:38" x14ac:dyDescent="0.25">
      <c r="AJ752" s="272"/>
      <c r="AK752" s="272"/>
      <c r="AL752" s="272"/>
    </row>
    <row r="753" spans="36:38" x14ac:dyDescent="0.25">
      <c r="AJ753" s="272"/>
      <c r="AK753" s="272"/>
      <c r="AL753" s="272"/>
    </row>
    <row r="754" spans="36:38" x14ac:dyDescent="0.25">
      <c r="AJ754" s="272"/>
      <c r="AK754" s="272"/>
      <c r="AL754" s="272"/>
    </row>
    <row r="755" spans="36:38" x14ac:dyDescent="0.25">
      <c r="AJ755" s="272"/>
      <c r="AK755" s="272"/>
      <c r="AL755" s="272"/>
    </row>
    <row r="756" spans="36:38" x14ac:dyDescent="0.25">
      <c r="AJ756" s="272"/>
      <c r="AK756" s="272"/>
      <c r="AL756" s="272"/>
    </row>
    <row r="757" spans="36:38" x14ac:dyDescent="0.25">
      <c r="AJ757" s="272"/>
      <c r="AK757" s="272"/>
      <c r="AL757" s="272"/>
    </row>
    <row r="758" spans="36:38" x14ac:dyDescent="0.25">
      <c r="AJ758" s="272"/>
      <c r="AK758" s="272"/>
      <c r="AL758" s="272"/>
    </row>
    <row r="759" spans="36:38" x14ac:dyDescent="0.25">
      <c r="AJ759" s="272"/>
      <c r="AK759" s="272"/>
      <c r="AL759" s="272"/>
    </row>
    <row r="760" spans="36:38" x14ac:dyDescent="0.25">
      <c r="AJ760" s="272"/>
      <c r="AK760" s="272"/>
      <c r="AL760" s="272"/>
    </row>
    <row r="761" spans="36:38" x14ac:dyDescent="0.25">
      <c r="AJ761" s="272"/>
      <c r="AK761" s="272"/>
      <c r="AL761" s="272"/>
    </row>
    <row r="762" spans="36:38" x14ac:dyDescent="0.25">
      <c r="AJ762" s="272"/>
      <c r="AK762" s="272"/>
      <c r="AL762" s="272"/>
    </row>
    <row r="763" spans="36:38" x14ac:dyDescent="0.25">
      <c r="AJ763" s="272"/>
      <c r="AK763" s="272"/>
      <c r="AL763" s="272"/>
    </row>
    <row r="764" spans="36:38" x14ac:dyDescent="0.25">
      <c r="AJ764" s="272"/>
      <c r="AK764" s="272"/>
      <c r="AL764" s="272"/>
    </row>
    <row r="765" spans="36:38" x14ac:dyDescent="0.25">
      <c r="AJ765" s="272"/>
      <c r="AK765" s="272"/>
      <c r="AL765" s="272"/>
    </row>
    <row r="766" spans="36:38" x14ac:dyDescent="0.25">
      <c r="AJ766" s="272"/>
      <c r="AK766" s="272"/>
      <c r="AL766" s="272"/>
    </row>
    <row r="767" spans="36:38" x14ac:dyDescent="0.25">
      <c r="AJ767" s="272"/>
      <c r="AK767" s="272"/>
      <c r="AL767" s="272"/>
    </row>
    <row r="768" spans="36:38" x14ac:dyDescent="0.25">
      <c r="AJ768" s="272"/>
      <c r="AK768" s="272"/>
      <c r="AL768" s="272"/>
    </row>
    <row r="769" spans="36:38" x14ac:dyDescent="0.25">
      <c r="AJ769" s="272"/>
      <c r="AK769" s="272"/>
      <c r="AL769" s="272"/>
    </row>
    <row r="770" spans="36:38" x14ac:dyDescent="0.25">
      <c r="AJ770" s="272"/>
      <c r="AK770" s="272"/>
      <c r="AL770" s="272"/>
    </row>
    <row r="771" spans="36:38" x14ac:dyDescent="0.25">
      <c r="AJ771" s="272"/>
      <c r="AK771" s="272"/>
      <c r="AL771" s="272"/>
    </row>
    <row r="772" spans="36:38" x14ac:dyDescent="0.25">
      <c r="AJ772" s="272"/>
      <c r="AK772" s="272"/>
      <c r="AL772" s="272"/>
    </row>
    <row r="773" spans="36:38" x14ac:dyDescent="0.25">
      <c r="AJ773" s="272"/>
      <c r="AK773" s="272"/>
      <c r="AL773" s="272"/>
    </row>
    <row r="774" spans="36:38" x14ac:dyDescent="0.25">
      <c r="AJ774" s="272"/>
      <c r="AK774" s="272"/>
      <c r="AL774" s="272"/>
    </row>
    <row r="775" spans="36:38" x14ac:dyDescent="0.25">
      <c r="AJ775" s="272"/>
      <c r="AK775" s="272"/>
      <c r="AL775" s="272"/>
    </row>
    <row r="776" spans="36:38" x14ac:dyDescent="0.25">
      <c r="AJ776" s="272"/>
      <c r="AK776" s="272"/>
      <c r="AL776" s="272"/>
    </row>
    <row r="777" spans="36:38" x14ac:dyDescent="0.25">
      <c r="AJ777" s="272"/>
      <c r="AK777" s="272"/>
      <c r="AL777" s="272"/>
    </row>
    <row r="778" spans="36:38" x14ac:dyDescent="0.25">
      <c r="AJ778" s="272"/>
      <c r="AK778" s="272"/>
      <c r="AL778" s="272"/>
    </row>
    <row r="779" spans="36:38" x14ac:dyDescent="0.25">
      <c r="AJ779" s="272"/>
      <c r="AK779" s="272"/>
      <c r="AL779" s="272"/>
    </row>
    <row r="780" spans="36:38" x14ac:dyDescent="0.25">
      <c r="AJ780" s="272"/>
      <c r="AK780" s="272"/>
      <c r="AL780" s="272"/>
    </row>
    <row r="781" spans="36:38" x14ac:dyDescent="0.25">
      <c r="AJ781" s="272"/>
      <c r="AK781" s="272"/>
      <c r="AL781" s="272"/>
    </row>
    <row r="782" spans="36:38" x14ac:dyDescent="0.25">
      <c r="AJ782" s="272"/>
      <c r="AK782" s="272"/>
      <c r="AL782" s="272"/>
    </row>
    <row r="783" spans="36:38" x14ac:dyDescent="0.25">
      <c r="AJ783" s="272"/>
      <c r="AK783" s="272"/>
      <c r="AL783" s="272"/>
    </row>
    <row r="784" spans="36:38" x14ac:dyDescent="0.25">
      <c r="AJ784" s="272"/>
      <c r="AK784" s="272"/>
      <c r="AL784" s="272"/>
    </row>
    <row r="785" spans="36:38" x14ac:dyDescent="0.25">
      <c r="AJ785" s="272"/>
      <c r="AK785" s="272"/>
      <c r="AL785" s="272"/>
    </row>
    <row r="786" spans="36:38" x14ac:dyDescent="0.25">
      <c r="AJ786" s="272"/>
      <c r="AK786" s="272"/>
      <c r="AL786" s="272"/>
    </row>
    <row r="787" spans="36:38" x14ac:dyDescent="0.25">
      <c r="AJ787" s="272"/>
      <c r="AK787" s="272"/>
      <c r="AL787" s="272"/>
    </row>
    <row r="788" spans="36:38" x14ac:dyDescent="0.25">
      <c r="AJ788" s="272"/>
      <c r="AK788" s="272"/>
      <c r="AL788" s="272"/>
    </row>
    <row r="789" spans="36:38" x14ac:dyDescent="0.25">
      <c r="AJ789" s="272"/>
      <c r="AK789" s="272"/>
      <c r="AL789" s="272"/>
    </row>
    <row r="790" spans="36:38" x14ac:dyDescent="0.25">
      <c r="AJ790" s="272"/>
      <c r="AK790" s="272"/>
      <c r="AL790" s="272"/>
    </row>
    <row r="791" spans="36:38" x14ac:dyDescent="0.25">
      <c r="AJ791" s="272"/>
      <c r="AK791" s="272"/>
      <c r="AL791" s="272"/>
    </row>
    <row r="792" spans="36:38" x14ac:dyDescent="0.25">
      <c r="AJ792" s="272"/>
      <c r="AK792" s="272"/>
      <c r="AL792" s="272"/>
    </row>
    <row r="793" spans="36:38" x14ac:dyDescent="0.25">
      <c r="AJ793" s="272"/>
      <c r="AK793" s="272"/>
      <c r="AL793" s="272"/>
    </row>
    <row r="794" spans="36:38" x14ac:dyDescent="0.25">
      <c r="AJ794" s="272"/>
      <c r="AK794" s="272"/>
      <c r="AL794" s="272"/>
    </row>
    <row r="795" spans="36:38" x14ac:dyDescent="0.25">
      <c r="AJ795" s="272"/>
      <c r="AK795" s="272"/>
      <c r="AL795" s="272"/>
    </row>
    <row r="796" spans="36:38" x14ac:dyDescent="0.25">
      <c r="AJ796" s="272"/>
      <c r="AK796" s="272"/>
      <c r="AL796" s="272"/>
    </row>
    <row r="797" spans="36:38" x14ac:dyDescent="0.25">
      <c r="AJ797" s="272"/>
      <c r="AK797" s="272"/>
      <c r="AL797" s="272"/>
    </row>
    <row r="798" spans="36:38" x14ac:dyDescent="0.25">
      <c r="AJ798" s="272"/>
      <c r="AK798" s="272"/>
      <c r="AL798" s="272"/>
    </row>
    <row r="799" spans="36:38" x14ac:dyDescent="0.25">
      <c r="AJ799" s="272"/>
      <c r="AK799" s="272"/>
      <c r="AL799" s="272"/>
    </row>
    <row r="800" spans="36:38" x14ac:dyDescent="0.25">
      <c r="AJ800" s="272"/>
      <c r="AK800" s="272"/>
      <c r="AL800" s="272"/>
    </row>
    <row r="801" spans="36:38" x14ac:dyDescent="0.25">
      <c r="AJ801" s="272"/>
      <c r="AK801" s="272"/>
      <c r="AL801" s="272"/>
    </row>
    <row r="802" spans="36:38" x14ac:dyDescent="0.25">
      <c r="AJ802" s="272"/>
      <c r="AK802" s="272"/>
      <c r="AL802" s="272"/>
    </row>
    <row r="803" spans="36:38" x14ac:dyDescent="0.25">
      <c r="AJ803" s="272"/>
      <c r="AK803" s="272"/>
      <c r="AL803" s="272"/>
    </row>
    <row r="804" spans="36:38" x14ac:dyDescent="0.25">
      <c r="AJ804" s="272"/>
      <c r="AK804" s="272"/>
      <c r="AL804" s="272"/>
    </row>
    <row r="805" spans="36:38" x14ac:dyDescent="0.25">
      <c r="AJ805" s="272"/>
      <c r="AK805" s="272"/>
      <c r="AL805" s="272"/>
    </row>
    <row r="806" spans="36:38" x14ac:dyDescent="0.25">
      <c r="AJ806" s="272"/>
      <c r="AK806" s="272"/>
      <c r="AL806" s="272"/>
    </row>
    <row r="807" spans="36:38" x14ac:dyDescent="0.25">
      <c r="AJ807" s="272"/>
      <c r="AK807" s="272"/>
      <c r="AL807" s="272"/>
    </row>
    <row r="808" spans="36:38" x14ac:dyDescent="0.25">
      <c r="AJ808" s="272"/>
      <c r="AK808" s="272"/>
      <c r="AL808" s="272"/>
    </row>
    <row r="809" spans="36:38" x14ac:dyDescent="0.25">
      <c r="AJ809" s="272"/>
      <c r="AK809" s="272"/>
      <c r="AL809" s="272"/>
    </row>
    <row r="810" spans="36:38" x14ac:dyDescent="0.25">
      <c r="AJ810" s="272"/>
      <c r="AK810" s="272"/>
      <c r="AL810" s="272"/>
    </row>
    <row r="811" spans="36:38" x14ac:dyDescent="0.25">
      <c r="AJ811" s="272"/>
      <c r="AK811" s="272"/>
      <c r="AL811" s="272"/>
    </row>
    <row r="812" spans="36:38" x14ac:dyDescent="0.25">
      <c r="AJ812" s="272"/>
      <c r="AK812" s="272"/>
      <c r="AL812" s="272"/>
    </row>
    <row r="813" spans="36:38" x14ac:dyDescent="0.25">
      <c r="AJ813" s="272"/>
      <c r="AK813" s="272"/>
      <c r="AL813" s="272"/>
    </row>
    <row r="814" spans="36:38" x14ac:dyDescent="0.25">
      <c r="AJ814" s="272"/>
      <c r="AK814" s="272"/>
      <c r="AL814" s="272"/>
    </row>
    <row r="815" spans="36:38" x14ac:dyDescent="0.25">
      <c r="AJ815" s="272"/>
      <c r="AK815" s="272"/>
      <c r="AL815" s="272"/>
    </row>
    <row r="816" spans="36:38" x14ac:dyDescent="0.25">
      <c r="AJ816" s="272"/>
      <c r="AK816" s="272"/>
      <c r="AL816" s="272"/>
    </row>
    <row r="817" spans="36:38" x14ac:dyDescent="0.25">
      <c r="AJ817" s="272"/>
      <c r="AK817" s="272"/>
      <c r="AL817" s="272"/>
    </row>
    <row r="818" spans="36:38" x14ac:dyDescent="0.25">
      <c r="AJ818" s="272"/>
      <c r="AK818" s="272"/>
      <c r="AL818" s="272"/>
    </row>
    <row r="819" spans="36:38" x14ac:dyDescent="0.25">
      <c r="AJ819" s="272"/>
      <c r="AK819" s="272"/>
      <c r="AL819" s="272"/>
    </row>
    <row r="820" spans="36:38" x14ac:dyDescent="0.25">
      <c r="AJ820" s="272"/>
      <c r="AK820" s="272"/>
      <c r="AL820" s="272"/>
    </row>
    <row r="821" spans="36:38" x14ac:dyDescent="0.25">
      <c r="AJ821" s="272"/>
      <c r="AK821" s="272"/>
      <c r="AL821" s="272"/>
    </row>
    <row r="822" spans="36:38" x14ac:dyDescent="0.25">
      <c r="AJ822" s="272"/>
      <c r="AK822" s="272"/>
      <c r="AL822" s="272"/>
    </row>
    <row r="823" spans="36:38" x14ac:dyDescent="0.25">
      <c r="AJ823" s="272"/>
      <c r="AK823" s="272"/>
      <c r="AL823" s="272"/>
    </row>
    <row r="824" spans="36:38" x14ac:dyDescent="0.25">
      <c r="AJ824" s="272"/>
      <c r="AK824" s="272"/>
      <c r="AL824" s="272"/>
    </row>
    <row r="825" spans="36:38" x14ac:dyDescent="0.25">
      <c r="AJ825" s="272"/>
      <c r="AK825" s="272"/>
      <c r="AL825" s="272"/>
    </row>
    <row r="826" spans="36:38" x14ac:dyDescent="0.25">
      <c r="AJ826" s="272"/>
      <c r="AK826" s="272"/>
      <c r="AL826" s="272"/>
    </row>
    <row r="827" spans="36:38" x14ac:dyDescent="0.25">
      <c r="AJ827" s="272"/>
      <c r="AK827" s="272"/>
      <c r="AL827" s="272"/>
    </row>
    <row r="828" spans="36:38" x14ac:dyDescent="0.25">
      <c r="AJ828" s="272"/>
      <c r="AK828" s="272"/>
      <c r="AL828" s="272"/>
    </row>
    <row r="829" spans="36:38" x14ac:dyDescent="0.25">
      <c r="AJ829" s="272"/>
      <c r="AK829" s="272"/>
      <c r="AL829" s="272"/>
    </row>
    <row r="830" spans="36:38" x14ac:dyDescent="0.25">
      <c r="AJ830" s="272"/>
      <c r="AK830" s="272"/>
      <c r="AL830" s="272"/>
    </row>
    <row r="831" spans="36:38" x14ac:dyDescent="0.25">
      <c r="AJ831" s="272"/>
      <c r="AK831" s="272"/>
      <c r="AL831" s="272"/>
    </row>
    <row r="832" spans="36:38" x14ac:dyDescent="0.25">
      <c r="AJ832" s="272"/>
      <c r="AK832" s="272"/>
      <c r="AL832" s="272"/>
    </row>
    <row r="833" spans="36:38" x14ac:dyDescent="0.25">
      <c r="AJ833" s="272"/>
      <c r="AK833" s="272"/>
      <c r="AL833" s="272"/>
    </row>
    <row r="834" spans="36:38" x14ac:dyDescent="0.25">
      <c r="AJ834" s="272"/>
      <c r="AK834" s="272"/>
      <c r="AL834" s="272"/>
    </row>
    <row r="835" spans="36:38" x14ac:dyDescent="0.25">
      <c r="AJ835" s="272"/>
      <c r="AK835" s="272"/>
      <c r="AL835" s="272"/>
    </row>
    <row r="836" spans="36:38" x14ac:dyDescent="0.25">
      <c r="AJ836" s="272"/>
      <c r="AK836" s="272"/>
      <c r="AL836" s="272"/>
    </row>
    <row r="837" spans="36:38" x14ac:dyDescent="0.25">
      <c r="AJ837" s="272"/>
      <c r="AK837" s="272"/>
      <c r="AL837" s="272"/>
    </row>
    <row r="838" spans="36:38" x14ac:dyDescent="0.25">
      <c r="AJ838" s="272"/>
      <c r="AK838" s="272"/>
      <c r="AL838" s="272"/>
    </row>
    <row r="839" spans="36:38" x14ac:dyDescent="0.25">
      <c r="AJ839" s="272"/>
      <c r="AK839" s="272"/>
      <c r="AL839" s="272"/>
    </row>
    <row r="840" spans="36:38" x14ac:dyDescent="0.25">
      <c r="AJ840" s="272"/>
      <c r="AK840" s="272"/>
      <c r="AL840" s="272"/>
    </row>
    <row r="841" spans="36:38" x14ac:dyDescent="0.25">
      <c r="AJ841" s="272"/>
      <c r="AK841" s="272"/>
      <c r="AL841" s="272"/>
    </row>
    <row r="842" spans="36:38" x14ac:dyDescent="0.25">
      <c r="AJ842" s="272"/>
      <c r="AK842" s="272"/>
      <c r="AL842" s="272"/>
    </row>
    <row r="843" spans="36:38" x14ac:dyDescent="0.25">
      <c r="AJ843" s="272"/>
      <c r="AK843" s="272"/>
      <c r="AL843" s="272"/>
    </row>
    <row r="844" spans="36:38" x14ac:dyDescent="0.25">
      <c r="AJ844" s="272"/>
      <c r="AK844" s="272"/>
      <c r="AL844" s="272"/>
    </row>
    <row r="845" spans="36:38" x14ac:dyDescent="0.25">
      <c r="AJ845" s="272"/>
      <c r="AK845" s="272"/>
      <c r="AL845" s="272"/>
    </row>
    <row r="846" spans="36:38" x14ac:dyDescent="0.25">
      <c r="AJ846" s="272"/>
      <c r="AK846" s="272"/>
      <c r="AL846" s="272"/>
    </row>
    <row r="847" spans="36:38" x14ac:dyDescent="0.25">
      <c r="AJ847" s="272"/>
      <c r="AK847" s="272"/>
      <c r="AL847" s="272"/>
    </row>
    <row r="848" spans="36:38" x14ac:dyDescent="0.25">
      <c r="AJ848" s="272"/>
      <c r="AK848" s="272"/>
      <c r="AL848" s="272"/>
    </row>
    <row r="849" spans="36:38" x14ac:dyDescent="0.25">
      <c r="AJ849" s="272"/>
      <c r="AK849" s="272"/>
      <c r="AL849" s="272"/>
    </row>
    <row r="850" spans="36:38" x14ac:dyDescent="0.25">
      <c r="AJ850" s="272"/>
      <c r="AK850" s="272"/>
      <c r="AL850" s="272"/>
    </row>
    <row r="851" spans="36:38" x14ac:dyDescent="0.25">
      <c r="AJ851" s="272"/>
      <c r="AK851" s="272"/>
      <c r="AL851" s="272"/>
    </row>
    <row r="852" spans="36:38" x14ac:dyDescent="0.25">
      <c r="AJ852" s="272"/>
      <c r="AK852" s="272"/>
      <c r="AL852" s="272"/>
    </row>
    <row r="853" spans="36:38" x14ac:dyDescent="0.25">
      <c r="AJ853" s="272"/>
      <c r="AK853" s="272"/>
      <c r="AL853" s="272"/>
    </row>
    <row r="854" spans="36:38" x14ac:dyDescent="0.25">
      <c r="AJ854" s="272"/>
      <c r="AK854" s="272"/>
      <c r="AL854" s="272"/>
    </row>
    <row r="855" spans="36:38" x14ac:dyDescent="0.25">
      <c r="AJ855" s="272"/>
      <c r="AK855" s="272"/>
      <c r="AL855" s="272"/>
    </row>
    <row r="856" spans="36:38" x14ac:dyDescent="0.25">
      <c r="AJ856" s="272"/>
      <c r="AK856" s="272"/>
      <c r="AL856" s="272"/>
    </row>
    <row r="857" spans="36:38" x14ac:dyDescent="0.25">
      <c r="AJ857" s="272"/>
      <c r="AK857" s="272"/>
      <c r="AL857" s="272"/>
    </row>
    <row r="858" spans="36:38" x14ac:dyDescent="0.25">
      <c r="AJ858" s="272"/>
      <c r="AK858" s="272"/>
      <c r="AL858" s="272"/>
    </row>
    <row r="859" spans="36:38" x14ac:dyDescent="0.25">
      <c r="AJ859" s="272"/>
      <c r="AK859" s="272"/>
      <c r="AL859" s="272"/>
    </row>
    <row r="860" spans="36:38" x14ac:dyDescent="0.25">
      <c r="AJ860" s="272"/>
      <c r="AK860" s="272"/>
      <c r="AL860" s="272"/>
    </row>
    <row r="861" spans="36:38" x14ac:dyDescent="0.25">
      <c r="AJ861" s="272"/>
      <c r="AK861" s="272"/>
      <c r="AL861" s="272"/>
    </row>
    <row r="862" spans="36:38" x14ac:dyDescent="0.25">
      <c r="AJ862" s="272"/>
      <c r="AK862" s="272"/>
      <c r="AL862" s="272"/>
    </row>
    <row r="863" spans="36:38" x14ac:dyDescent="0.25">
      <c r="AJ863" s="272"/>
      <c r="AK863" s="272"/>
      <c r="AL863" s="272"/>
    </row>
    <row r="864" spans="36:38" x14ac:dyDescent="0.25">
      <c r="AJ864" s="272"/>
      <c r="AK864" s="272"/>
      <c r="AL864" s="272"/>
    </row>
    <row r="865" spans="36:38" x14ac:dyDescent="0.25">
      <c r="AJ865" s="272"/>
      <c r="AK865" s="272"/>
      <c r="AL865" s="272"/>
    </row>
    <row r="866" spans="36:38" x14ac:dyDescent="0.25">
      <c r="AJ866" s="272"/>
      <c r="AK866" s="272"/>
      <c r="AL866" s="272"/>
    </row>
    <row r="867" spans="36:38" x14ac:dyDescent="0.25">
      <c r="AJ867" s="272"/>
      <c r="AK867" s="272"/>
      <c r="AL867" s="272"/>
    </row>
    <row r="868" spans="36:38" x14ac:dyDescent="0.25">
      <c r="AJ868" s="272"/>
      <c r="AK868" s="272"/>
      <c r="AL868" s="272"/>
    </row>
    <row r="869" spans="36:38" x14ac:dyDescent="0.25">
      <c r="AJ869" s="272"/>
      <c r="AK869" s="272"/>
      <c r="AL869" s="272"/>
    </row>
    <row r="870" spans="36:38" x14ac:dyDescent="0.25">
      <c r="AJ870" s="272"/>
      <c r="AK870" s="272"/>
      <c r="AL870" s="272"/>
    </row>
    <row r="871" spans="36:38" x14ac:dyDescent="0.25">
      <c r="AJ871" s="272"/>
      <c r="AK871" s="272"/>
      <c r="AL871" s="272"/>
    </row>
    <row r="872" spans="36:38" x14ac:dyDescent="0.25">
      <c r="AJ872" s="272"/>
      <c r="AK872" s="272"/>
      <c r="AL872" s="272"/>
    </row>
    <row r="873" spans="36:38" x14ac:dyDescent="0.25">
      <c r="AJ873" s="272"/>
      <c r="AK873" s="272"/>
      <c r="AL873" s="272"/>
    </row>
    <row r="874" spans="36:38" x14ac:dyDescent="0.25">
      <c r="AJ874" s="272"/>
      <c r="AK874" s="272"/>
      <c r="AL874" s="272"/>
    </row>
    <row r="875" spans="36:38" x14ac:dyDescent="0.25">
      <c r="AJ875" s="272"/>
      <c r="AK875" s="272"/>
      <c r="AL875" s="272"/>
    </row>
    <row r="876" spans="36:38" x14ac:dyDescent="0.25">
      <c r="AJ876" s="272"/>
      <c r="AK876" s="272"/>
      <c r="AL876" s="272"/>
    </row>
    <row r="877" spans="36:38" x14ac:dyDescent="0.25">
      <c r="AJ877" s="272"/>
      <c r="AK877" s="272"/>
      <c r="AL877" s="272"/>
    </row>
    <row r="878" spans="36:38" x14ac:dyDescent="0.25">
      <c r="AJ878" s="272"/>
      <c r="AK878" s="272"/>
      <c r="AL878" s="272"/>
    </row>
    <row r="879" spans="36:38" x14ac:dyDescent="0.25">
      <c r="AJ879" s="272"/>
      <c r="AK879" s="272"/>
      <c r="AL879" s="272"/>
    </row>
    <row r="880" spans="36:38" x14ac:dyDescent="0.25">
      <c r="AJ880" s="272"/>
      <c r="AK880" s="272"/>
      <c r="AL880" s="272"/>
    </row>
    <row r="881" spans="36:38" x14ac:dyDescent="0.25">
      <c r="AJ881" s="272"/>
      <c r="AK881" s="272"/>
      <c r="AL881" s="272"/>
    </row>
    <row r="882" spans="36:38" x14ac:dyDescent="0.25">
      <c r="AJ882" s="272"/>
      <c r="AK882" s="272"/>
      <c r="AL882" s="272"/>
    </row>
    <row r="883" spans="36:38" x14ac:dyDescent="0.25">
      <c r="AJ883" s="272"/>
      <c r="AK883" s="272"/>
      <c r="AL883" s="272"/>
    </row>
    <row r="884" spans="36:38" x14ac:dyDescent="0.25">
      <c r="AJ884" s="272"/>
      <c r="AK884" s="272"/>
      <c r="AL884" s="272"/>
    </row>
    <row r="885" spans="36:38" x14ac:dyDescent="0.25">
      <c r="AJ885" s="272"/>
      <c r="AK885" s="272"/>
      <c r="AL885" s="272"/>
    </row>
    <row r="886" spans="36:38" x14ac:dyDescent="0.25">
      <c r="AJ886" s="272"/>
      <c r="AK886" s="272"/>
      <c r="AL886" s="272"/>
    </row>
    <row r="887" spans="36:38" x14ac:dyDescent="0.25">
      <c r="AJ887" s="272"/>
      <c r="AK887" s="272"/>
      <c r="AL887" s="272"/>
    </row>
    <row r="888" spans="36:38" x14ac:dyDescent="0.25">
      <c r="AJ888" s="272"/>
      <c r="AK888" s="272"/>
      <c r="AL888" s="272"/>
    </row>
    <row r="889" spans="36:38" x14ac:dyDescent="0.25">
      <c r="AJ889" s="272"/>
      <c r="AK889" s="272"/>
      <c r="AL889" s="272"/>
    </row>
    <row r="890" spans="36:38" x14ac:dyDescent="0.25">
      <c r="AJ890" s="272"/>
      <c r="AK890" s="272"/>
      <c r="AL890" s="272"/>
    </row>
    <row r="891" spans="36:38" x14ac:dyDescent="0.25">
      <c r="AJ891" s="272"/>
      <c r="AK891" s="272"/>
      <c r="AL891" s="272"/>
    </row>
    <row r="892" spans="36:38" x14ac:dyDescent="0.25">
      <c r="AJ892" s="272"/>
      <c r="AK892" s="272"/>
      <c r="AL892" s="272"/>
    </row>
    <row r="893" spans="36:38" x14ac:dyDescent="0.25">
      <c r="AJ893" s="272"/>
      <c r="AK893" s="272"/>
      <c r="AL893" s="272"/>
    </row>
    <row r="894" spans="36:38" x14ac:dyDescent="0.25">
      <c r="AJ894" s="272"/>
      <c r="AK894" s="272"/>
      <c r="AL894" s="272"/>
    </row>
    <row r="895" spans="36:38" x14ac:dyDescent="0.25">
      <c r="AJ895" s="272"/>
      <c r="AK895" s="272"/>
      <c r="AL895" s="272"/>
    </row>
    <row r="896" spans="36:38" x14ac:dyDescent="0.25">
      <c r="AJ896" s="272"/>
      <c r="AK896" s="272"/>
      <c r="AL896" s="272"/>
    </row>
    <row r="897" spans="36:38" x14ac:dyDescent="0.25">
      <c r="AJ897" s="272"/>
      <c r="AK897" s="272"/>
      <c r="AL897" s="272"/>
    </row>
    <row r="898" spans="36:38" x14ac:dyDescent="0.25">
      <c r="AJ898" s="272"/>
      <c r="AK898" s="272"/>
      <c r="AL898" s="272"/>
    </row>
    <row r="899" spans="36:38" x14ac:dyDescent="0.25">
      <c r="AJ899" s="272"/>
      <c r="AK899" s="272"/>
      <c r="AL899" s="272"/>
    </row>
    <row r="900" spans="36:38" x14ac:dyDescent="0.25">
      <c r="AJ900" s="272"/>
      <c r="AK900" s="272"/>
      <c r="AL900" s="272"/>
    </row>
    <row r="901" spans="36:38" x14ac:dyDescent="0.25">
      <c r="AJ901" s="272"/>
      <c r="AK901" s="272"/>
      <c r="AL901" s="272"/>
    </row>
    <row r="902" spans="36:38" x14ac:dyDescent="0.25">
      <c r="AJ902" s="272"/>
      <c r="AK902" s="272"/>
      <c r="AL902" s="272"/>
    </row>
    <row r="903" spans="36:38" x14ac:dyDescent="0.25">
      <c r="AJ903" s="272"/>
      <c r="AK903" s="272"/>
      <c r="AL903" s="272"/>
    </row>
    <row r="904" spans="36:38" x14ac:dyDescent="0.25">
      <c r="AJ904" s="272"/>
      <c r="AK904" s="272"/>
      <c r="AL904" s="272"/>
    </row>
    <row r="905" spans="36:38" x14ac:dyDescent="0.25">
      <c r="AJ905" s="272"/>
      <c r="AK905" s="272"/>
      <c r="AL905" s="272"/>
    </row>
    <row r="906" spans="36:38" x14ac:dyDescent="0.25">
      <c r="AJ906" s="272"/>
      <c r="AK906" s="272"/>
      <c r="AL906" s="272"/>
    </row>
    <row r="907" spans="36:38" x14ac:dyDescent="0.25">
      <c r="AJ907" s="272"/>
      <c r="AK907" s="272"/>
      <c r="AL907" s="272"/>
    </row>
    <row r="908" spans="36:38" x14ac:dyDescent="0.25">
      <c r="AJ908" s="272"/>
      <c r="AK908" s="272"/>
      <c r="AL908" s="272"/>
    </row>
    <row r="909" spans="36:38" x14ac:dyDescent="0.25">
      <c r="AJ909" s="272"/>
      <c r="AK909" s="272"/>
      <c r="AL909" s="272"/>
    </row>
    <row r="910" spans="36:38" x14ac:dyDescent="0.25">
      <c r="AJ910" s="272"/>
      <c r="AK910" s="272"/>
      <c r="AL910" s="272"/>
    </row>
    <row r="911" spans="36:38" x14ac:dyDescent="0.25">
      <c r="AJ911" s="272"/>
      <c r="AK911" s="272"/>
      <c r="AL911" s="272"/>
    </row>
    <row r="912" spans="36:38" x14ac:dyDescent="0.25">
      <c r="AJ912" s="272"/>
      <c r="AK912" s="272"/>
      <c r="AL912" s="272"/>
    </row>
    <row r="913" spans="36:38" x14ac:dyDescent="0.25">
      <c r="AJ913" s="272"/>
      <c r="AK913" s="272"/>
      <c r="AL913" s="272"/>
    </row>
    <row r="914" spans="36:38" x14ac:dyDescent="0.25">
      <c r="AJ914" s="272"/>
      <c r="AK914" s="272"/>
      <c r="AL914" s="272"/>
    </row>
    <row r="915" spans="36:38" x14ac:dyDescent="0.25">
      <c r="AJ915" s="272"/>
      <c r="AK915" s="272"/>
      <c r="AL915" s="272"/>
    </row>
    <row r="916" spans="36:38" x14ac:dyDescent="0.25">
      <c r="AJ916" s="272"/>
      <c r="AK916" s="272"/>
      <c r="AL916" s="272"/>
    </row>
    <row r="917" spans="36:38" x14ac:dyDescent="0.25">
      <c r="AJ917" s="272"/>
      <c r="AK917" s="272"/>
      <c r="AL917" s="272"/>
    </row>
    <row r="918" spans="36:38" x14ac:dyDescent="0.25">
      <c r="AJ918" s="272"/>
      <c r="AK918" s="272"/>
      <c r="AL918" s="272"/>
    </row>
    <row r="919" spans="36:38" x14ac:dyDescent="0.25">
      <c r="AJ919" s="272"/>
      <c r="AK919" s="272"/>
      <c r="AL919" s="272"/>
    </row>
    <row r="920" spans="36:38" x14ac:dyDescent="0.25">
      <c r="AJ920" s="272"/>
      <c r="AK920" s="272"/>
      <c r="AL920" s="272"/>
    </row>
    <row r="921" spans="36:38" x14ac:dyDescent="0.25">
      <c r="AJ921" s="272"/>
      <c r="AK921" s="272"/>
      <c r="AL921" s="272"/>
    </row>
    <row r="922" spans="36:38" x14ac:dyDescent="0.25">
      <c r="AJ922" s="272"/>
      <c r="AK922" s="272"/>
      <c r="AL922" s="272"/>
    </row>
    <row r="923" spans="36:38" x14ac:dyDescent="0.25">
      <c r="AJ923" s="272"/>
      <c r="AK923" s="272"/>
      <c r="AL923" s="272"/>
    </row>
    <row r="924" spans="36:38" x14ac:dyDescent="0.25">
      <c r="AJ924" s="272"/>
      <c r="AK924" s="272"/>
      <c r="AL924" s="272"/>
    </row>
    <row r="925" spans="36:38" x14ac:dyDescent="0.25">
      <c r="AJ925" s="272"/>
      <c r="AK925" s="272"/>
      <c r="AL925" s="272"/>
    </row>
    <row r="926" spans="36:38" x14ac:dyDescent="0.25">
      <c r="AJ926" s="272"/>
      <c r="AK926" s="272"/>
      <c r="AL926" s="272"/>
    </row>
    <row r="927" spans="36:38" x14ac:dyDescent="0.25">
      <c r="AJ927" s="272"/>
      <c r="AK927" s="272"/>
      <c r="AL927" s="272"/>
    </row>
    <row r="928" spans="36:38" x14ac:dyDescent="0.25">
      <c r="AJ928" s="272"/>
      <c r="AK928" s="272"/>
      <c r="AL928" s="272"/>
    </row>
    <row r="929" spans="36:38" x14ac:dyDescent="0.25">
      <c r="AJ929" s="272"/>
      <c r="AK929" s="272"/>
      <c r="AL929" s="272"/>
    </row>
    <row r="930" spans="36:38" x14ac:dyDescent="0.25">
      <c r="AJ930" s="272"/>
      <c r="AK930" s="272"/>
      <c r="AL930" s="272"/>
    </row>
    <row r="931" spans="36:38" x14ac:dyDescent="0.25">
      <c r="AJ931" s="272"/>
      <c r="AK931" s="272"/>
      <c r="AL931" s="272"/>
    </row>
    <row r="932" spans="36:38" x14ac:dyDescent="0.25">
      <c r="AJ932" s="272"/>
      <c r="AK932" s="272"/>
      <c r="AL932" s="272"/>
    </row>
    <row r="933" spans="36:38" x14ac:dyDescent="0.25">
      <c r="AJ933" s="272"/>
      <c r="AK933" s="272"/>
      <c r="AL933" s="272"/>
    </row>
    <row r="934" spans="36:38" x14ac:dyDescent="0.25">
      <c r="AJ934" s="272"/>
      <c r="AK934" s="272"/>
      <c r="AL934" s="272"/>
    </row>
    <row r="935" spans="36:38" x14ac:dyDescent="0.25">
      <c r="AJ935" s="272"/>
      <c r="AK935" s="272"/>
      <c r="AL935" s="272"/>
    </row>
    <row r="936" spans="36:38" x14ac:dyDescent="0.25">
      <c r="AJ936" s="272"/>
      <c r="AK936" s="272"/>
      <c r="AL936" s="272"/>
    </row>
    <row r="937" spans="36:38" x14ac:dyDescent="0.25">
      <c r="AJ937" s="272"/>
      <c r="AK937" s="272"/>
      <c r="AL937" s="272"/>
    </row>
    <row r="938" spans="36:38" x14ac:dyDescent="0.25">
      <c r="AJ938" s="272"/>
      <c r="AK938" s="272"/>
      <c r="AL938" s="272"/>
    </row>
    <row r="939" spans="36:38" x14ac:dyDescent="0.25">
      <c r="AJ939" s="272"/>
      <c r="AK939" s="272"/>
      <c r="AL939" s="272"/>
    </row>
    <row r="940" spans="36:38" x14ac:dyDescent="0.25">
      <c r="AJ940" s="272"/>
      <c r="AK940" s="272"/>
      <c r="AL940" s="272"/>
    </row>
    <row r="941" spans="36:38" x14ac:dyDescent="0.25">
      <c r="AJ941" s="272"/>
      <c r="AK941" s="272"/>
      <c r="AL941" s="272"/>
    </row>
    <row r="942" spans="36:38" x14ac:dyDescent="0.25">
      <c r="AJ942" s="272"/>
      <c r="AK942" s="272"/>
      <c r="AL942" s="272"/>
    </row>
    <row r="943" spans="36:38" x14ac:dyDescent="0.25">
      <c r="AJ943" s="272"/>
      <c r="AK943" s="272"/>
      <c r="AL943" s="272"/>
    </row>
    <row r="944" spans="36:38" x14ac:dyDescent="0.25">
      <c r="AJ944" s="272"/>
      <c r="AK944" s="272"/>
      <c r="AL944" s="272"/>
    </row>
    <row r="945" spans="36:38" x14ac:dyDescent="0.25">
      <c r="AJ945" s="272"/>
      <c r="AK945" s="272"/>
      <c r="AL945" s="272"/>
    </row>
    <row r="946" spans="36:38" x14ac:dyDescent="0.25">
      <c r="AJ946" s="272"/>
      <c r="AK946" s="272"/>
      <c r="AL946" s="272"/>
    </row>
    <row r="947" spans="36:38" x14ac:dyDescent="0.25">
      <c r="AJ947" s="272"/>
      <c r="AK947" s="272"/>
      <c r="AL947" s="272"/>
    </row>
    <row r="948" spans="36:38" x14ac:dyDescent="0.25">
      <c r="AJ948" s="272"/>
      <c r="AK948" s="272"/>
      <c r="AL948" s="272"/>
    </row>
    <row r="949" spans="36:38" x14ac:dyDescent="0.25">
      <c r="AJ949" s="272"/>
      <c r="AK949" s="272"/>
      <c r="AL949" s="272"/>
    </row>
    <row r="950" spans="36:38" x14ac:dyDescent="0.25">
      <c r="AJ950" s="272"/>
      <c r="AK950" s="272"/>
      <c r="AL950" s="272"/>
    </row>
    <row r="951" spans="36:38" x14ac:dyDescent="0.25">
      <c r="AJ951" s="272"/>
      <c r="AK951" s="272"/>
      <c r="AL951" s="272"/>
    </row>
    <row r="952" spans="36:38" x14ac:dyDescent="0.25">
      <c r="AJ952" s="272"/>
      <c r="AK952" s="272"/>
      <c r="AL952" s="272"/>
    </row>
    <row r="953" spans="36:38" x14ac:dyDescent="0.25">
      <c r="AJ953" s="272"/>
      <c r="AK953" s="272"/>
      <c r="AL953" s="272"/>
    </row>
    <row r="954" spans="36:38" x14ac:dyDescent="0.25">
      <c r="AJ954" s="272"/>
      <c r="AK954" s="272"/>
      <c r="AL954" s="272"/>
    </row>
    <row r="955" spans="36:38" x14ac:dyDescent="0.25">
      <c r="AJ955" s="272"/>
      <c r="AK955" s="272"/>
      <c r="AL955" s="272"/>
    </row>
    <row r="956" spans="36:38" x14ac:dyDescent="0.25">
      <c r="AJ956" s="272"/>
      <c r="AK956" s="272"/>
      <c r="AL956" s="272"/>
    </row>
    <row r="957" spans="36:38" x14ac:dyDescent="0.25">
      <c r="AJ957" s="272"/>
      <c r="AK957" s="272"/>
      <c r="AL957" s="272"/>
    </row>
    <row r="958" spans="36:38" x14ac:dyDescent="0.25">
      <c r="AJ958" s="272"/>
      <c r="AK958" s="272"/>
      <c r="AL958" s="272"/>
    </row>
    <row r="959" spans="36:38" x14ac:dyDescent="0.25">
      <c r="AJ959" s="272"/>
      <c r="AK959" s="272"/>
      <c r="AL959" s="272"/>
    </row>
    <row r="960" spans="36:38" x14ac:dyDescent="0.25">
      <c r="AJ960" s="272"/>
      <c r="AK960" s="272"/>
      <c r="AL960" s="272"/>
    </row>
    <row r="961" spans="36:38" x14ac:dyDescent="0.25">
      <c r="AJ961" s="272"/>
      <c r="AK961" s="272"/>
      <c r="AL961" s="272"/>
    </row>
    <row r="962" spans="36:38" x14ac:dyDescent="0.25">
      <c r="AJ962" s="272"/>
      <c r="AK962" s="272"/>
      <c r="AL962" s="272"/>
    </row>
    <row r="963" spans="36:38" x14ac:dyDescent="0.25">
      <c r="AJ963" s="272"/>
      <c r="AK963" s="272"/>
      <c r="AL963" s="272"/>
    </row>
    <row r="964" spans="36:38" x14ac:dyDescent="0.25">
      <c r="AJ964" s="272"/>
      <c r="AK964" s="272"/>
      <c r="AL964" s="272"/>
    </row>
    <row r="965" spans="36:38" x14ac:dyDescent="0.25">
      <c r="AJ965" s="272"/>
      <c r="AK965" s="272"/>
      <c r="AL965" s="272"/>
    </row>
    <row r="966" spans="36:38" x14ac:dyDescent="0.25">
      <c r="AJ966" s="272"/>
      <c r="AK966" s="272"/>
      <c r="AL966" s="272"/>
    </row>
    <row r="967" spans="36:38" x14ac:dyDescent="0.25">
      <c r="AJ967" s="272"/>
      <c r="AK967" s="272"/>
      <c r="AL967" s="272"/>
    </row>
    <row r="968" spans="36:38" x14ac:dyDescent="0.25">
      <c r="AJ968" s="272"/>
      <c r="AK968" s="272"/>
      <c r="AL968" s="272"/>
    </row>
    <row r="969" spans="36:38" x14ac:dyDescent="0.25">
      <c r="AJ969" s="272"/>
      <c r="AK969" s="272"/>
      <c r="AL969" s="272"/>
    </row>
    <row r="970" spans="36:38" x14ac:dyDescent="0.25">
      <c r="AJ970" s="272"/>
      <c r="AK970" s="272"/>
      <c r="AL970" s="272"/>
    </row>
    <row r="971" spans="36:38" x14ac:dyDescent="0.25">
      <c r="AJ971" s="272"/>
      <c r="AK971" s="272"/>
      <c r="AL971" s="272"/>
    </row>
    <row r="972" spans="36:38" x14ac:dyDescent="0.25">
      <c r="AJ972" s="272"/>
      <c r="AK972" s="272"/>
      <c r="AL972" s="272"/>
    </row>
    <row r="973" spans="36:38" x14ac:dyDescent="0.25">
      <c r="AJ973" s="272"/>
      <c r="AK973" s="272"/>
      <c r="AL973" s="272"/>
    </row>
    <row r="974" spans="36:38" x14ac:dyDescent="0.25">
      <c r="AJ974" s="272"/>
      <c r="AK974" s="272"/>
      <c r="AL974" s="272"/>
    </row>
    <row r="975" spans="36:38" x14ac:dyDescent="0.25">
      <c r="AJ975" s="272"/>
      <c r="AK975" s="272"/>
      <c r="AL975" s="272"/>
    </row>
    <row r="976" spans="36:38" x14ac:dyDescent="0.25">
      <c r="AJ976" s="272"/>
      <c r="AK976" s="272"/>
      <c r="AL976" s="272"/>
    </row>
    <row r="977" spans="36:38" x14ac:dyDescent="0.25">
      <c r="AJ977" s="272"/>
      <c r="AK977" s="272"/>
      <c r="AL977" s="272"/>
    </row>
    <row r="978" spans="36:38" x14ac:dyDescent="0.25">
      <c r="AJ978" s="272"/>
      <c r="AK978" s="272"/>
      <c r="AL978" s="272"/>
    </row>
    <row r="979" spans="36:38" x14ac:dyDescent="0.25">
      <c r="AJ979" s="272"/>
      <c r="AK979" s="272"/>
      <c r="AL979" s="272"/>
    </row>
    <row r="980" spans="36:38" x14ac:dyDescent="0.25">
      <c r="AJ980" s="272"/>
      <c r="AK980" s="272"/>
      <c r="AL980" s="272"/>
    </row>
    <row r="981" spans="36:38" x14ac:dyDescent="0.25">
      <c r="AJ981" s="272"/>
      <c r="AK981" s="272"/>
      <c r="AL981" s="272"/>
    </row>
    <row r="982" spans="36:38" x14ac:dyDescent="0.25">
      <c r="AJ982" s="272"/>
      <c r="AK982" s="272"/>
      <c r="AL982" s="272"/>
    </row>
    <row r="983" spans="36:38" x14ac:dyDescent="0.25">
      <c r="AJ983" s="272"/>
      <c r="AK983" s="272"/>
      <c r="AL983" s="272"/>
    </row>
    <row r="984" spans="36:38" x14ac:dyDescent="0.25">
      <c r="AJ984" s="272"/>
      <c r="AK984" s="272"/>
      <c r="AL984" s="272"/>
    </row>
    <row r="985" spans="36:38" x14ac:dyDescent="0.25">
      <c r="AJ985" s="272"/>
      <c r="AK985" s="272"/>
      <c r="AL985" s="272"/>
    </row>
    <row r="986" spans="36:38" x14ac:dyDescent="0.25">
      <c r="AJ986" s="272"/>
      <c r="AK986" s="272"/>
      <c r="AL986" s="272"/>
    </row>
    <row r="987" spans="36:38" x14ac:dyDescent="0.25">
      <c r="AJ987" s="272"/>
      <c r="AK987" s="272"/>
      <c r="AL987" s="272"/>
    </row>
    <row r="988" spans="36:38" x14ac:dyDescent="0.25">
      <c r="AJ988" s="272"/>
      <c r="AK988" s="272"/>
      <c r="AL988" s="272"/>
    </row>
    <row r="989" spans="36:38" x14ac:dyDescent="0.25">
      <c r="AJ989" s="272"/>
      <c r="AK989" s="272"/>
      <c r="AL989" s="272"/>
    </row>
    <row r="990" spans="36:38" x14ac:dyDescent="0.25">
      <c r="AJ990" s="272"/>
      <c r="AK990" s="272"/>
      <c r="AL990" s="272"/>
    </row>
    <row r="991" spans="36:38" x14ac:dyDescent="0.25">
      <c r="AJ991" s="272"/>
      <c r="AK991" s="272"/>
      <c r="AL991" s="272"/>
    </row>
    <row r="992" spans="36:38" x14ac:dyDescent="0.25">
      <c r="AJ992" s="272"/>
      <c r="AK992" s="272"/>
      <c r="AL992" s="272"/>
    </row>
    <row r="993" spans="36:38" x14ac:dyDescent="0.25">
      <c r="AJ993" s="272"/>
      <c r="AK993" s="272"/>
      <c r="AL993" s="272"/>
    </row>
    <row r="994" spans="36:38" x14ac:dyDescent="0.25">
      <c r="AJ994" s="272"/>
      <c r="AK994" s="272"/>
      <c r="AL994" s="272"/>
    </row>
    <row r="995" spans="36:38" x14ac:dyDescent="0.25">
      <c r="AJ995" s="272"/>
      <c r="AK995" s="272"/>
      <c r="AL995" s="272"/>
    </row>
    <row r="996" spans="36:38" x14ac:dyDescent="0.25">
      <c r="AJ996" s="272"/>
      <c r="AK996" s="272"/>
      <c r="AL996" s="272"/>
    </row>
    <row r="997" spans="36:38" x14ac:dyDescent="0.25">
      <c r="AJ997" s="272"/>
      <c r="AK997" s="272"/>
      <c r="AL997" s="272"/>
    </row>
    <row r="998" spans="36:38" x14ac:dyDescent="0.25">
      <c r="AJ998" s="272"/>
      <c r="AK998" s="272"/>
      <c r="AL998" s="272"/>
    </row>
    <row r="999" spans="36:38" x14ac:dyDescent="0.25">
      <c r="AJ999" s="272"/>
      <c r="AK999" s="272"/>
      <c r="AL999" s="272"/>
    </row>
    <row r="1000" spans="36:38" x14ac:dyDescent="0.25">
      <c r="AJ1000" s="272"/>
      <c r="AK1000" s="272"/>
      <c r="AL1000" s="272"/>
    </row>
    <row r="1001" spans="36:38" x14ac:dyDescent="0.25">
      <c r="AJ1001" s="272"/>
      <c r="AK1001" s="272"/>
      <c r="AL1001" s="272"/>
    </row>
    <row r="1002" spans="36:38" x14ac:dyDescent="0.25">
      <c r="AJ1002" s="272"/>
      <c r="AK1002" s="272"/>
      <c r="AL1002" s="272"/>
    </row>
    <row r="1003" spans="36:38" x14ac:dyDescent="0.25">
      <c r="AJ1003" s="272"/>
      <c r="AK1003" s="272"/>
      <c r="AL1003" s="272"/>
    </row>
    <row r="1004" spans="36:38" x14ac:dyDescent="0.25">
      <c r="AJ1004" s="272"/>
      <c r="AK1004" s="272"/>
      <c r="AL1004" s="272"/>
    </row>
    <row r="1005" spans="36:38" x14ac:dyDescent="0.25">
      <c r="AJ1005" s="272"/>
      <c r="AK1005" s="272"/>
      <c r="AL1005" s="272"/>
    </row>
    <row r="1006" spans="36:38" x14ac:dyDescent="0.25">
      <c r="AJ1006" s="272"/>
      <c r="AK1006" s="272"/>
      <c r="AL1006" s="272"/>
    </row>
    <row r="1007" spans="36:38" x14ac:dyDescent="0.25">
      <c r="AJ1007" s="272"/>
      <c r="AK1007" s="272"/>
      <c r="AL1007" s="272"/>
    </row>
    <row r="1008" spans="36:38" x14ac:dyDescent="0.25">
      <c r="AJ1008" s="272"/>
      <c r="AK1008" s="272"/>
      <c r="AL1008" s="272"/>
    </row>
    <row r="1009" spans="36:38" x14ac:dyDescent="0.25">
      <c r="AJ1009" s="272"/>
      <c r="AK1009" s="272"/>
      <c r="AL1009" s="272"/>
    </row>
    <row r="1010" spans="36:38" x14ac:dyDescent="0.25">
      <c r="AJ1010" s="272"/>
      <c r="AK1010" s="272"/>
      <c r="AL1010" s="272"/>
    </row>
    <row r="1011" spans="36:38" x14ac:dyDescent="0.25">
      <c r="AJ1011" s="272"/>
      <c r="AK1011" s="272"/>
      <c r="AL1011" s="272"/>
    </row>
    <row r="1012" spans="36:38" x14ac:dyDescent="0.25">
      <c r="AJ1012" s="272"/>
      <c r="AK1012" s="272"/>
      <c r="AL1012" s="272"/>
    </row>
    <row r="1013" spans="36:38" x14ac:dyDescent="0.25">
      <c r="AJ1013" s="272"/>
      <c r="AK1013" s="272"/>
      <c r="AL1013" s="272"/>
    </row>
    <row r="1014" spans="36:38" x14ac:dyDescent="0.25">
      <c r="AJ1014" s="272"/>
      <c r="AK1014" s="272"/>
      <c r="AL1014" s="272"/>
    </row>
    <row r="1015" spans="36:38" x14ac:dyDescent="0.25">
      <c r="AJ1015" s="272"/>
      <c r="AK1015" s="272"/>
      <c r="AL1015" s="272"/>
    </row>
    <row r="1016" spans="36:38" x14ac:dyDescent="0.25">
      <c r="AJ1016" s="272"/>
      <c r="AK1016" s="272"/>
      <c r="AL1016" s="272"/>
    </row>
    <row r="1017" spans="36:38" x14ac:dyDescent="0.25">
      <c r="AJ1017" s="272"/>
      <c r="AK1017" s="272"/>
      <c r="AL1017" s="272"/>
    </row>
    <row r="1018" spans="36:38" x14ac:dyDescent="0.25">
      <c r="AJ1018" s="272"/>
      <c r="AK1018" s="272"/>
      <c r="AL1018" s="272"/>
    </row>
    <row r="1019" spans="36:38" x14ac:dyDescent="0.25">
      <c r="AJ1019" s="272"/>
      <c r="AK1019" s="272"/>
      <c r="AL1019" s="272"/>
    </row>
    <row r="1020" spans="36:38" x14ac:dyDescent="0.25">
      <c r="AJ1020" s="272"/>
      <c r="AK1020" s="272"/>
      <c r="AL1020" s="272"/>
    </row>
    <row r="1021" spans="36:38" x14ac:dyDescent="0.25">
      <c r="AJ1021" s="272"/>
      <c r="AK1021" s="272"/>
      <c r="AL1021" s="272"/>
    </row>
    <row r="1022" spans="36:38" x14ac:dyDescent="0.25">
      <c r="AJ1022" s="272"/>
      <c r="AK1022" s="272"/>
      <c r="AL1022" s="272"/>
    </row>
    <row r="1023" spans="36:38" x14ac:dyDescent="0.25">
      <c r="AJ1023" s="272"/>
      <c r="AK1023" s="272"/>
      <c r="AL1023" s="272"/>
    </row>
    <row r="1024" spans="36:38" x14ac:dyDescent="0.25">
      <c r="AJ1024" s="272"/>
      <c r="AK1024" s="272"/>
      <c r="AL1024" s="272"/>
    </row>
    <row r="1025" spans="36:38" x14ac:dyDescent="0.25">
      <c r="AJ1025" s="272"/>
      <c r="AK1025" s="272"/>
      <c r="AL1025" s="272"/>
    </row>
    <row r="1026" spans="36:38" x14ac:dyDescent="0.25">
      <c r="AJ1026" s="272"/>
      <c r="AK1026" s="272"/>
      <c r="AL1026" s="272"/>
    </row>
    <row r="1027" spans="36:38" x14ac:dyDescent="0.25">
      <c r="AJ1027" s="272"/>
      <c r="AK1027" s="272"/>
      <c r="AL1027" s="272"/>
    </row>
    <row r="1028" spans="36:38" x14ac:dyDescent="0.25">
      <c r="AJ1028" s="272"/>
      <c r="AK1028" s="272"/>
      <c r="AL1028" s="272"/>
    </row>
    <row r="1029" spans="36:38" x14ac:dyDescent="0.25">
      <c r="AJ1029" s="272"/>
      <c r="AK1029" s="272"/>
      <c r="AL1029" s="272"/>
    </row>
    <row r="1030" spans="36:38" x14ac:dyDescent="0.25">
      <c r="AJ1030" s="272"/>
      <c r="AK1030" s="272"/>
      <c r="AL1030" s="272"/>
    </row>
    <row r="1031" spans="36:38" x14ac:dyDescent="0.25">
      <c r="AJ1031" s="272"/>
      <c r="AK1031" s="272"/>
      <c r="AL1031" s="272"/>
    </row>
    <row r="1032" spans="36:38" x14ac:dyDescent="0.25">
      <c r="AJ1032" s="272"/>
      <c r="AK1032" s="272"/>
      <c r="AL1032" s="272"/>
    </row>
    <row r="1033" spans="36:38" x14ac:dyDescent="0.25">
      <c r="AJ1033" s="272"/>
      <c r="AK1033" s="272"/>
      <c r="AL1033" s="272"/>
    </row>
    <row r="1034" spans="36:38" x14ac:dyDescent="0.25">
      <c r="AJ1034" s="272"/>
      <c r="AK1034" s="272"/>
      <c r="AL1034" s="272"/>
    </row>
    <row r="1035" spans="36:38" x14ac:dyDescent="0.25">
      <c r="AJ1035" s="272"/>
      <c r="AK1035" s="272"/>
      <c r="AL1035" s="272"/>
    </row>
    <row r="1036" spans="36:38" x14ac:dyDescent="0.25">
      <c r="AJ1036" s="272"/>
      <c r="AK1036" s="272"/>
      <c r="AL1036" s="272"/>
    </row>
    <row r="1037" spans="36:38" x14ac:dyDescent="0.25">
      <c r="AJ1037" s="272"/>
      <c r="AK1037" s="272"/>
      <c r="AL1037" s="272"/>
    </row>
    <row r="1038" spans="36:38" x14ac:dyDescent="0.25">
      <c r="AJ1038" s="272"/>
      <c r="AK1038" s="272"/>
      <c r="AL1038" s="272"/>
    </row>
    <row r="1039" spans="36:38" x14ac:dyDescent="0.25">
      <c r="AJ1039" s="272"/>
      <c r="AK1039" s="272"/>
      <c r="AL1039" s="272"/>
    </row>
    <row r="1040" spans="36:38" x14ac:dyDescent="0.25">
      <c r="AJ1040" s="272"/>
      <c r="AK1040" s="272"/>
      <c r="AL1040" s="272"/>
    </row>
    <row r="1041" spans="36:38" x14ac:dyDescent="0.25">
      <c r="AJ1041" s="272"/>
      <c r="AK1041" s="272"/>
      <c r="AL1041" s="272"/>
    </row>
    <row r="1042" spans="36:38" x14ac:dyDescent="0.25">
      <c r="AJ1042" s="272"/>
      <c r="AK1042" s="272"/>
      <c r="AL1042" s="272"/>
    </row>
    <row r="1043" spans="36:38" x14ac:dyDescent="0.25">
      <c r="AJ1043" s="272"/>
      <c r="AK1043" s="272"/>
      <c r="AL1043" s="272"/>
    </row>
    <row r="1044" spans="36:38" x14ac:dyDescent="0.25">
      <c r="AJ1044" s="272"/>
      <c r="AK1044" s="272"/>
      <c r="AL1044" s="272"/>
    </row>
    <row r="1045" spans="36:38" x14ac:dyDescent="0.25">
      <c r="AJ1045" s="272"/>
      <c r="AK1045" s="272"/>
      <c r="AL1045" s="272"/>
    </row>
    <row r="1046" spans="36:38" x14ac:dyDescent="0.25">
      <c r="AJ1046" s="272"/>
      <c r="AK1046" s="272"/>
      <c r="AL1046" s="272"/>
    </row>
    <row r="1047" spans="36:38" x14ac:dyDescent="0.25">
      <c r="AJ1047" s="272"/>
      <c r="AK1047" s="272"/>
      <c r="AL1047" s="272"/>
    </row>
    <row r="1048" spans="36:38" x14ac:dyDescent="0.25">
      <c r="AJ1048" s="272"/>
      <c r="AK1048" s="272"/>
      <c r="AL1048" s="272"/>
    </row>
    <row r="1049" spans="36:38" x14ac:dyDescent="0.25">
      <c r="AJ1049" s="272"/>
      <c r="AK1049" s="272"/>
      <c r="AL1049" s="272"/>
    </row>
    <row r="1050" spans="36:38" x14ac:dyDescent="0.25">
      <c r="AJ1050" s="272"/>
      <c r="AK1050" s="272"/>
      <c r="AL1050" s="272"/>
    </row>
    <row r="1051" spans="36:38" x14ac:dyDescent="0.25">
      <c r="AJ1051" s="272"/>
      <c r="AK1051" s="272"/>
      <c r="AL1051" s="272"/>
    </row>
    <row r="1052" spans="36:38" x14ac:dyDescent="0.25">
      <c r="AJ1052" s="272"/>
      <c r="AK1052" s="272"/>
      <c r="AL1052" s="272"/>
    </row>
    <row r="1053" spans="36:38" x14ac:dyDescent="0.25">
      <c r="AJ1053" s="272"/>
      <c r="AK1053" s="272"/>
      <c r="AL1053" s="272"/>
    </row>
    <row r="1054" spans="36:38" x14ac:dyDescent="0.25">
      <c r="AJ1054" s="272"/>
      <c r="AK1054" s="272"/>
      <c r="AL1054" s="272"/>
    </row>
    <row r="1055" spans="36:38" x14ac:dyDescent="0.25">
      <c r="AJ1055" s="272"/>
      <c r="AK1055" s="272"/>
      <c r="AL1055" s="272"/>
    </row>
    <row r="1056" spans="36:38" x14ac:dyDescent="0.25">
      <c r="AJ1056" s="272"/>
      <c r="AK1056" s="272"/>
      <c r="AL1056" s="272"/>
    </row>
    <row r="1057" spans="36:38" x14ac:dyDescent="0.25">
      <c r="AJ1057" s="272"/>
      <c r="AK1057" s="272"/>
      <c r="AL1057" s="272"/>
    </row>
    <row r="1058" spans="36:38" x14ac:dyDescent="0.25">
      <c r="AJ1058" s="272"/>
      <c r="AK1058" s="272"/>
      <c r="AL1058" s="272"/>
    </row>
    <row r="1059" spans="36:38" x14ac:dyDescent="0.25">
      <c r="AJ1059" s="272"/>
      <c r="AK1059" s="272"/>
      <c r="AL1059" s="272"/>
    </row>
    <row r="1060" spans="36:38" x14ac:dyDescent="0.25">
      <c r="AJ1060" s="272"/>
      <c r="AK1060" s="272"/>
      <c r="AL1060" s="272"/>
    </row>
    <row r="1061" spans="36:38" x14ac:dyDescent="0.25">
      <c r="AJ1061" s="272"/>
      <c r="AK1061" s="272"/>
      <c r="AL1061" s="272"/>
    </row>
    <row r="1062" spans="36:38" x14ac:dyDescent="0.25">
      <c r="AJ1062" s="272"/>
      <c r="AK1062" s="272"/>
      <c r="AL1062" s="272"/>
    </row>
    <row r="1063" spans="36:38" x14ac:dyDescent="0.25">
      <c r="AJ1063" s="272"/>
      <c r="AK1063" s="272"/>
      <c r="AL1063" s="272"/>
    </row>
    <row r="1064" spans="36:38" x14ac:dyDescent="0.25">
      <c r="AJ1064" s="272"/>
      <c r="AK1064" s="272"/>
      <c r="AL1064" s="272"/>
    </row>
    <row r="1065" spans="36:38" x14ac:dyDescent="0.25">
      <c r="AJ1065" s="272"/>
      <c r="AK1065" s="272"/>
      <c r="AL1065" s="272"/>
    </row>
    <row r="1066" spans="36:38" x14ac:dyDescent="0.25">
      <c r="AJ1066" s="272"/>
      <c r="AK1066" s="272"/>
      <c r="AL1066" s="272"/>
    </row>
    <row r="1067" spans="36:38" x14ac:dyDescent="0.25">
      <c r="AJ1067" s="272"/>
      <c r="AK1067" s="272"/>
      <c r="AL1067" s="272"/>
    </row>
    <row r="1068" spans="36:38" x14ac:dyDescent="0.25">
      <c r="AJ1068" s="272"/>
      <c r="AK1068" s="272"/>
      <c r="AL1068" s="272"/>
    </row>
    <row r="1069" spans="36:38" x14ac:dyDescent="0.25">
      <c r="AJ1069" s="272"/>
      <c r="AK1069" s="272"/>
      <c r="AL1069" s="272"/>
    </row>
    <row r="1070" spans="36:38" x14ac:dyDescent="0.25">
      <c r="AJ1070" s="272"/>
      <c r="AK1070" s="272"/>
      <c r="AL1070" s="272"/>
    </row>
    <row r="1071" spans="36:38" x14ac:dyDescent="0.25">
      <c r="AJ1071" s="272"/>
      <c r="AK1071" s="272"/>
      <c r="AL1071" s="272"/>
    </row>
    <row r="1072" spans="36:38" x14ac:dyDescent="0.25">
      <c r="AJ1072" s="272"/>
      <c r="AK1072" s="272"/>
      <c r="AL1072" s="272"/>
    </row>
    <row r="1073" spans="36:38" x14ac:dyDescent="0.25">
      <c r="AJ1073" s="272"/>
      <c r="AK1073" s="272"/>
      <c r="AL1073" s="272"/>
    </row>
    <row r="1074" spans="36:38" x14ac:dyDescent="0.25">
      <c r="AJ1074" s="272"/>
      <c r="AK1074" s="272"/>
      <c r="AL1074" s="272"/>
    </row>
    <row r="1075" spans="36:38" x14ac:dyDescent="0.25">
      <c r="AJ1075" s="272"/>
      <c r="AK1075" s="272"/>
      <c r="AL1075" s="272"/>
    </row>
    <row r="1076" spans="36:38" x14ac:dyDescent="0.25">
      <c r="AJ1076" s="272"/>
      <c r="AK1076" s="272"/>
      <c r="AL1076" s="272"/>
    </row>
    <row r="1077" spans="36:38" x14ac:dyDescent="0.25">
      <c r="AJ1077" s="272"/>
      <c r="AK1077" s="272"/>
      <c r="AL1077" s="272"/>
    </row>
    <row r="1078" spans="36:38" x14ac:dyDescent="0.25">
      <c r="AJ1078" s="272"/>
      <c r="AK1078" s="272"/>
      <c r="AL1078" s="272"/>
    </row>
    <row r="1079" spans="36:38" x14ac:dyDescent="0.25">
      <c r="AJ1079" s="272"/>
      <c r="AK1079" s="272"/>
      <c r="AL1079" s="272"/>
    </row>
    <row r="1080" spans="36:38" x14ac:dyDescent="0.25">
      <c r="AJ1080" s="272"/>
      <c r="AK1080" s="272"/>
      <c r="AL1080" s="272"/>
    </row>
    <row r="1081" spans="36:38" x14ac:dyDescent="0.25">
      <c r="AJ1081" s="272"/>
      <c r="AK1081" s="272"/>
      <c r="AL1081" s="272"/>
    </row>
    <row r="1082" spans="36:38" x14ac:dyDescent="0.25">
      <c r="AJ1082" s="272"/>
      <c r="AK1082" s="272"/>
      <c r="AL1082" s="272"/>
    </row>
    <row r="1083" spans="36:38" x14ac:dyDescent="0.25">
      <c r="AJ1083" s="272"/>
      <c r="AK1083" s="272"/>
      <c r="AL1083" s="272"/>
    </row>
    <row r="1084" spans="36:38" x14ac:dyDescent="0.25">
      <c r="AJ1084" s="272"/>
      <c r="AK1084" s="272"/>
      <c r="AL1084" s="272"/>
    </row>
    <row r="1085" spans="36:38" x14ac:dyDescent="0.25">
      <c r="AJ1085" s="272"/>
      <c r="AK1085" s="272"/>
      <c r="AL1085" s="272"/>
    </row>
    <row r="1086" spans="36:38" x14ac:dyDescent="0.25">
      <c r="AJ1086" s="272"/>
      <c r="AK1086" s="272"/>
      <c r="AL1086" s="272"/>
    </row>
    <row r="1087" spans="36:38" x14ac:dyDescent="0.25">
      <c r="AJ1087" s="272"/>
      <c r="AK1087" s="272"/>
      <c r="AL1087" s="272"/>
    </row>
    <row r="1088" spans="36:38" x14ac:dyDescent="0.25">
      <c r="AJ1088" s="272"/>
      <c r="AK1088" s="272"/>
      <c r="AL1088" s="272"/>
    </row>
    <row r="1089" spans="36:38" x14ac:dyDescent="0.25">
      <c r="AJ1089" s="272"/>
      <c r="AK1089" s="272"/>
      <c r="AL1089" s="272"/>
    </row>
    <row r="1090" spans="36:38" x14ac:dyDescent="0.25">
      <c r="AJ1090" s="272"/>
      <c r="AK1090" s="272"/>
      <c r="AL1090" s="272"/>
    </row>
    <row r="1091" spans="36:38" x14ac:dyDescent="0.25">
      <c r="AJ1091" s="272"/>
      <c r="AK1091" s="272"/>
      <c r="AL1091" s="272"/>
    </row>
    <row r="1092" spans="36:38" x14ac:dyDescent="0.25">
      <c r="AJ1092" s="272"/>
      <c r="AK1092" s="272"/>
      <c r="AL1092" s="272"/>
    </row>
    <row r="1093" spans="36:38" x14ac:dyDescent="0.25">
      <c r="AJ1093" s="272"/>
      <c r="AK1093" s="272"/>
      <c r="AL1093" s="272"/>
    </row>
    <row r="1094" spans="36:38" x14ac:dyDescent="0.25">
      <c r="AJ1094" s="272"/>
      <c r="AK1094" s="272"/>
      <c r="AL1094" s="272"/>
    </row>
    <row r="1095" spans="36:38" x14ac:dyDescent="0.25">
      <c r="AJ1095" s="272"/>
      <c r="AK1095" s="272"/>
      <c r="AL1095" s="272"/>
    </row>
    <row r="1096" spans="36:38" x14ac:dyDescent="0.25">
      <c r="AJ1096" s="272"/>
      <c r="AK1096" s="272"/>
      <c r="AL1096" s="272"/>
    </row>
    <row r="1097" spans="36:38" x14ac:dyDescent="0.25">
      <c r="AJ1097" s="272"/>
      <c r="AK1097" s="272"/>
      <c r="AL1097" s="272"/>
    </row>
    <row r="1098" spans="36:38" x14ac:dyDescent="0.25">
      <c r="AJ1098" s="272"/>
      <c r="AK1098" s="272"/>
      <c r="AL1098" s="272"/>
    </row>
    <row r="1099" spans="36:38" x14ac:dyDescent="0.25">
      <c r="AJ1099" s="272"/>
      <c r="AK1099" s="272"/>
      <c r="AL1099" s="272"/>
    </row>
    <row r="1100" spans="36:38" x14ac:dyDescent="0.25">
      <c r="AJ1100" s="272"/>
      <c r="AK1100" s="272"/>
      <c r="AL1100" s="272"/>
    </row>
    <row r="1101" spans="36:38" x14ac:dyDescent="0.25">
      <c r="AJ1101" s="272"/>
      <c r="AK1101" s="272"/>
      <c r="AL1101" s="272"/>
    </row>
    <row r="1102" spans="36:38" x14ac:dyDescent="0.25">
      <c r="AJ1102" s="272"/>
      <c r="AK1102" s="272"/>
      <c r="AL1102" s="272"/>
    </row>
    <row r="1103" spans="36:38" x14ac:dyDescent="0.25">
      <c r="AJ1103" s="272"/>
      <c r="AK1103" s="272"/>
      <c r="AL1103" s="272"/>
    </row>
    <row r="1104" spans="36:38" x14ac:dyDescent="0.25">
      <c r="AJ1104" s="272"/>
      <c r="AK1104" s="272"/>
      <c r="AL1104" s="272"/>
    </row>
    <row r="1105" spans="36:38" x14ac:dyDescent="0.25">
      <c r="AJ1105" s="272"/>
      <c r="AK1105" s="272"/>
      <c r="AL1105" s="272"/>
    </row>
    <row r="1106" spans="36:38" x14ac:dyDescent="0.25">
      <c r="AJ1106" s="272"/>
      <c r="AK1106" s="272"/>
      <c r="AL1106" s="272"/>
    </row>
    <row r="1107" spans="36:38" x14ac:dyDescent="0.25">
      <c r="AJ1107" s="272"/>
      <c r="AK1107" s="272"/>
      <c r="AL1107" s="272"/>
    </row>
    <row r="1108" spans="36:38" x14ac:dyDescent="0.25">
      <c r="AJ1108" s="272"/>
      <c r="AK1108" s="272"/>
      <c r="AL1108" s="272"/>
    </row>
    <row r="1109" spans="36:38" x14ac:dyDescent="0.25">
      <c r="AJ1109" s="272"/>
      <c r="AK1109" s="272"/>
      <c r="AL1109" s="272"/>
    </row>
    <row r="1110" spans="36:38" x14ac:dyDescent="0.25">
      <c r="AJ1110" s="272"/>
      <c r="AK1110" s="272"/>
      <c r="AL1110" s="272"/>
    </row>
    <row r="1111" spans="36:38" x14ac:dyDescent="0.25">
      <c r="AJ1111" s="272"/>
      <c r="AK1111" s="272"/>
      <c r="AL1111" s="272"/>
    </row>
    <row r="1112" spans="36:38" x14ac:dyDescent="0.25">
      <c r="AJ1112" s="272"/>
      <c r="AK1112" s="272"/>
      <c r="AL1112" s="272"/>
    </row>
    <row r="1113" spans="36:38" x14ac:dyDescent="0.25">
      <c r="AJ1113" s="272"/>
      <c r="AK1113" s="272"/>
      <c r="AL1113" s="272"/>
    </row>
    <row r="1114" spans="36:38" x14ac:dyDescent="0.25">
      <c r="AJ1114" s="272"/>
      <c r="AK1114" s="272"/>
      <c r="AL1114" s="272"/>
    </row>
    <row r="1115" spans="36:38" x14ac:dyDescent="0.25">
      <c r="AJ1115" s="272"/>
      <c r="AK1115" s="272"/>
      <c r="AL1115" s="272"/>
    </row>
    <row r="1116" spans="36:38" x14ac:dyDescent="0.25">
      <c r="AJ1116" s="272"/>
      <c r="AK1116" s="272"/>
      <c r="AL1116" s="272"/>
    </row>
    <row r="1117" spans="36:38" x14ac:dyDescent="0.25">
      <c r="AJ1117" s="272"/>
      <c r="AK1117" s="272"/>
      <c r="AL1117" s="272"/>
    </row>
    <row r="1118" spans="36:38" x14ac:dyDescent="0.25">
      <c r="AJ1118" s="272"/>
      <c r="AK1118" s="272"/>
      <c r="AL1118" s="272"/>
    </row>
    <row r="1119" spans="36:38" x14ac:dyDescent="0.25">
      <c r="AJ1119" s="272"/>
      <c r="AK1119" s="272"/>
      <c r="AL1119" s="272"/>
    </row>
    <row r="1120" spans="36:38" x14ac:dyDescent="0.25">
      <c r="AJ1120" s="272"/>
      <c r="AK1120" s="272"/>
      <c r="AL1120" s="272"/>
    </row>
    <row r="1121" spans="36:38" x14ac:dyDescent="0.25">
      <c r="AJ1121" s="272"/>
      <c r="AK1121" s="272"/>
      <c r="AL1121" s="272"/>
    </row>
    <row r="1122" spans="36:38" x14ac:dyDescent="0.25">
      <c r="AJ1122" s="272"/>
      <c r="AK1122" s="272"/>
      <c r="AL1122" s="272"/>
    </row>
    <row r="1123" spans="36:38" x14ac:dyDescent="0.25">
      <c r="AJ1123" s="272"/>
      <c r="AK1123" s="272"/>
      <c r="AL1123" s="272"/>
    </row>
    <row r="1124" spans="36:38" x14ac:dyDescent="0.25">
      <c r="AJ1124" s="272"/>
      <c r="AK1124" s="272"/>
      <c r="AL1124" s="272"/>
    </row>
    <row r="1125" spans="36:38" x14ac:dyDescent="0.25">
      <c r="AJ1125" s="272"/>
      <c r="AK1125" s="272"/>
      <c r="AL1125" s="272"/>
    </row>
    <row r="1126" spans="36:38" x14ac:dyDescent="0.25">
      <c r="AJ1126" s="272"/>
      <c r="AK1126" s="272"/>
      <c r="AL1126" s="272"/>
    </row>
    <row r="1127" spans="36:38" x14ac:dyDescent="0.25">
      <c r="AJ1127" s="272"/>
      <c r="AK1127" s="272"/>
      <c r="AL1127" s="272"/>
    </row>
    <row r="1128" spans="36:38" x14ac:dyDescent="0.25">
      <c r="AJ1128" s="272"/>
      <c r="AK1128" s="272"/>
      <c r="AL1128" s="272"/>
    </row>
    <row r="1129" spans="36:38" x14ac:dyDescent="0.25">
      <c r="AJ1129" s="272"/>
      <c r="AK1129" s="272"/>
      <c r="AL1129" s="272"/>
    </row>
    <row r="1130" spans="36:38" x14ac:dyDescent="0.25">
      <c r="AJ1130" s="272"/>
      <c r="AK1130" s="272"/>
      <c r="AL1130" s="272"/>
    </row>
    <row r="1131" spans="36:38" x14ac:dyDescent="0.25">
      <c r="AJ1131" s="272"/>
      <c r="AK1131" s="272"/>
      <c r="AL1131" s="272"/>
    </row>
    <row r="1132" spans="36:38" x14ac:dyDescent="0.25">
      <c r="AJ1132" s="272"/>
      <c r="AK1132" s="272"/>
      <c r="AL1132" s="272"/>
    </row>
    <row r="1133" spans="36:38" x14ac:dyDescent="0.25">
      <c r="AJ1133" s="272"/>
      <c r="AK1133" s="272"/>
      <c r="AL1133" s="272"/>
    </row>
    <row r="1134" spans="36:38" x14ac:dyDescent="0.25">
      <c r="AJ1134" s="272"/>
      <c r="AK1134" s="272"/>
      <c r="AL1134" s="272"/>
    </row>
    <row r="1135" spans="36:38" x14ac:dyDescent="0.25">
      <c r="AJ1135" s="272"/>
      <c r="AK1135" s="272"/>
      <c r="AL1135" s="272"/>
    </row>
    <row r="1136" spans="36:38" x14ac:dyDescent="0.25">
      <c r="AJ1136" s="272"/>
      <c r="AK1136" s="272"/>
      <c r="AL1136" s="272"/>
    </row>
    <row r="1137" spans="36:38" x14ac:dyDescent="0.25">
      <c r="AJ1137" s="272"/>
      <c r="AK1137" s="272"/>
      <c r="AL1137" s="272"/>
    </row>
    <row r="1138" spans="36:38" x14ac:dyDescent="0.25">
      <c r="AJ1138" s="272"/>
      <c r="AK1138" s="272"/>
      <c r="AL1138" s="272"/>
    </row>
    <row r="1139" spans="36:38" x14ac:dyDescent="0.25">
      <c r="AJ1139" s="272"/>
      <c r="AK1139" s="272"/>
      <c r="AL1139" s="272"/>
    </row>
    <row r="1140" spans="36:38" x14ac:dyDescent="0.25">
      <c r="AJ1140" s="272"/>
      <c r="AK1140" s="272"/>
      <c r="AL1140" s="272"/>
    </row>
    <row r="1141" spans="36:38" x14ac:dyDescent="0.25">
      <c r="AJ1141" s="272"/>
      <c r="AK1141" s="272"/>
      <c r="AL1141" s="272"/>
    </row>
    <row r="1142" spans="36:38" x14ac:dyDescent="0.25">
      <c r="AJ1142" s="272"/>
      <c r="AK1142" s="272"/>
      <c r="AL1142" s="272"/>
    </row>
    <row r="1143" spans="36:38" x14ac:dyDescent="0.25">
      <c r="AJ1143" s="272"/>
      <c r="AK1143" s="272"/>
      <c r="AL1143" s="272"/>
    </row>
    <row r="1144" spans="36:38" x14ac:dyDescent="0.25">
      <c r="AJ1144" s="272"/>
      <c r="AK1144" s="272"/>
      <c r="AL1144" s="272"/>
    </row>
    <row r="1145" spans="36:38" x14ac:dyDescent="0.25">
      <c r="AJ1145" s="272"/>
      <c r="AK1145" s="272"/>
      <c r="AL1145" s="272"/>
    </row>
    <row r="1146" spans="36:38" x14ac:dyDescent="0.25">
      <c r="AJ1146" s="272"/>
      <c r="AK1146" s="272"/>
      <c r="AL1146" s="272"/>
    </row>
    <row r="1147" spans="36:38" x14ac:dyDescent="0.25">
      <c r="AJ1147" s="272"/>
      <c r="AK1147" s="272"/>
      <c r="AL1147" s="272"/>
    </row>
    <row r="1148" spans="36:38" x14ac:dyDescent="0.25">
      <c r="AJ1148" s="272"/>
      <c r="AK1148" s="272"/>
      <c r="AL1148" s="272"/>
    </row>
    <row r="1149" spans="36:38" x14ac:dyDescent="0.25">
      <c r="AJ1149" s="272"/>
      <c r="AK1149" s="272"/>
      <c r="AL1149" s="272"/>
    </row>
    <row r="1150" spans="36:38" x14ac:dyDescent="0.25">
      <c r="AJ1150" s="272"/>
      <c r="AK1150" s="272"/>
      <c r="AL1150" s="272"/>
    </row>
    <row r="1151" spans="36:38" x14ac:dyDescent="0.25">
      <c r="AJ1151" s="272"/>
      <c r="AK1151" s="272"/>
      <c r="AL1151" s="272"/>
    </row>
    <row r="1152" spans="36:38" x14ac:dyDescent="0.25">
      <c r="AJ1152" s="272"/>
      <c r="AK1152" s="272"/>
      <c r="AL1152" s="272"/>
    </row>
    <row r="1153" spans="36:38" x14ac:dyDescent="0.25">
      <c r="AJ1153" s="272"/>
      <c r="AK1153" s="272"/>
      <c r="AL1153" s="272"/>
    </row>
    <row r="1154" spans="36:38" x14ac:dyDescent="0.25">
      <c r="AJ1154" s="272"/>
      <c r="AK1154" s="272"/>
      <c r="AL1154" s="272"/>
    </row>
    <row r="1155" spans="36:38" x14ac:dyDescent="0.25">
      <c r="AJ1155" s="272"/>
      <c r="AK1155" s="272"/>
      <c r="AL1155" s="272"/>
    </row>
    <row r="1156" spans="36:38" x14ac:dyDescent="0.25">
      <c r="AJ1156" s="272"/>
      <c r="AK1156" s="272"/>
      <c r="AL1156" s="272"/>
    </row>
    <row r="1157" spans="36:38" x14ac:dyDescent="0.25">
      <c r="AJ1157" s="272"/>
      <c r="AK1157" s="272"/>
      <c r="AL1157" s="272"/>
    </row>
    <row r="1158" spans="36:38" x14ac:dyDescent="0.25">
      <c r="AJ1158" s="272"/>
      <c r="AK1158" s="272"/>
      <c r="AL1158" s="272"/>
    </row>
    <row r="1159" spans="36:38" x14ac:dyDescent="0.25">
      <c r="AJ1159" s="272"/>
      <c r="AK1159" s="272"/>
      <c r="AL1159" s="272"/>
    </row>
    <row r="1160" spans="36:38" x14ac:dyDescent="0.25">
      <c r="AJ1160" s="272"/>
      <c r="AK1160" s="272"/>
      <c r="AL1160" s="272"/>
    </row>
    <row r="1161" spans="36:38" x14ac:dyDescent="0.25">
      <c r="AJ1161" s="272"/>
      <c r="AK1161" s="272"/>
      <c r="AL1161" s="272"/>
    </row>
    <row r="1162" spans="36:38" x14ac:dyDescent="0.25">
      <c r="AJ1162" s="272"/>
      <c r="AK1162" s="272"/>
      <c r="AL1162" s="272"/>
    </row>
    <row r="1163" spans="36:38" x14ac:dyDescent="0.25">
      <c r="AJ1163" s="272"/>
      <c r="AK1163" s="272"/>
      <c r="AL1163" s="272"/>
    </row>
    <row r="1164" spans="36:38" x14ac:dyDescent="0.25">
      <c r="AJ1164" s="272"/>
      <c r="AK1164" s="272"/>
      <c r="AL1164" s="272"/>
    </row>
    <row r="1165" spans="36:38" x14ac:dyDescent="0.25">
      <c r="AJ1165" s="272"/>
      <c r="AK1165" s="272"/>
      <c r="AL1165" s="272"/>
    </row>
    <row r="1166" spans="36:38" x14ac:dyDescent="0.25">
      <c r="AJ1166" s="272"/>
      <c r="AK1166" s="272"/>
      <c r="AL1166" s="272"/>
    </row>
    <row r="1167" spans="36:38" x14ac:dyDescent="0.25">
      <c r="AJ1167" s="272"/>
      <c r="AK1167" s="272"/>
      <c r="AL1167" s="272"/>
    </row>
    <row r="1168" spans="36:38" x14ac:dyDescent="0.25">
      <c r="AJ1168" s="272"/>
      <c r="AK1168" s="272"/>
      <c r="AL1168" s="272"/>
    </row>
    <row r="1169" spans="36:38" x14ac:dyDescent="0.25">
      <c r="AJ1169" s="272"/>
      <c r="AK1169" s="272"/>
      <c r="AL1169" s="272"/>
    </row>
    <row r="1170" spans="36:38" x14ac:dyDescent="0.25">
      <c r="AJ1170" s="272"/>
      <c r="AK1170" s="272"/>
      <c r="AL1170" s="272"/>
    </row>
    <row r="1171" spans="36:38" x14ac:dyDescent="0.25">
      <c r="AJ1171" s="272"/>
      <c r="AK1171" s="272"/>
      <c r="AL1171" s="272"/>
    </row>
    <row r="1172" spans="36:38" x14ac:dyDescent="0.25">
      <c r="AJ1172" s="272"/>
      <c r="AK1172" s="272"/>
      <c r="AL1172" s="272"/>
    </row>
    <row r="1173" spans="36:38" x14ac:dyDescent="0.25">
      <c r="AJ1173" s="272"/>
      <c r="AK1173" s="272"/>
      <c r="AL1173" s="272"/>
    </row>
    <row r="1174" spans="36:38" x14ac:dyDescent="0.25">
      <c r="AJ1174" s="272"/>
      <c r="AK1174" s="272"/>
      <c r="AL1174" s="272"/>
    </row>
    <row r="1175" spans="36:38" x14ac:dyDescent="0.25">
      <c r="AJ1175" s="272"/>
      <c r="AK1175" s="272"/>
      <c r="AL1175" s="272"/>
    </row>
    <row r="1176" spans="36:38" x14ac:dyDescent="0.25">
      <c r="AJ1176" s="272"/>
      <c r="AK1176" s="272"/>
      <c r="AL1176" s="272"/>
    </row>
    <row r="1177" spans="36:38" x14ac:dyDescent="0.25">
      <c r="AJ1177" s="272"/>
      <c r="AK1177" s="272"/>
      <c r="AL1177" s="272"/>
    </row>
    <row r="1178" spans="36:38" x14ac:dyDescent="0.25">
      <c r="AJ1178" s="272"/>
      <c r="AK1178" s="272"/>
      <c r="AL1178" s="272"/>
    </row>
    <row r="1179" spans="36:38" x14ac:dyDescent="0.25">
      <c r="AJ1179" s="272"/>
      <c r="AK1179" s="272"/>
      <c r="AL1179" s="272"/>
    </row>
    <row r="1180" spans="36:38" x14ac:dyDescent="0.25">
      <c r="AJ1180" s="272"/>
      <c r="AK1180" s="272"/>
      <c r="AL1180" s="272"/>
    </row>
    <row r="1181" spans="36:38" x14ac:dyDescent="0.25">
      <c r="AJ1181" s="272"/>
      <c r="AK1181" s="272"/>
      <c r="AL1181" s="272"/>
    </row>
    <row r="1182" spans="36:38" x14ac:dyDescent="0.25">
      <c r="AJ1182" s="272"/>
      <c r="AK1182" s="272"/>
      <c r="AL1182" s="272"/>
    </row>
    <row r="1183" spans="36:38" x14ac:dyDescent="0.25">
      <c r="AJ1183" s="272"/>
      <c r="AK1183" s="272"/>
      <c r="AL1183" s="272"/>
    </row>
    <row r="1184" spans="36:38" x14ac:dyDescent="0.25">
      <c r="AJ1184" s="272"/>
      <c r="AK1184" s="272"/>
      <c r="AL1184" s="272"/>
    </row>
    <row r="1185" spans="36:38" x14ac:dyDescent="0.25">
      <c r="AJ1185" s="272"/>
      <c r="AK1185" s="272"/>
      <c r="AL1185" s="272"/>
    </row>
    <row r="1186" spans="36:38" x14ac:dyDescent="0.25">
      <c r="AJ1186" s="272"/>
      <c r="AK1186" s="272"/>
      <c r="AL1186" s="272"/>
    </row>
    <row r="1187" spans="36:38" x14ac:dyDescent="0.25">
      <c r="AJ1187" s="272"/>
      <c r="AK1187" s="272"/>
      <c r="AL1187" s="272"/>
    </row>
    <row r="1188" spans="36:38" x14ac:dyDescent="0.25">
      <c r="AJ1188" s="272"/>
      <c r="AK1188" s="272"/>
      <c r="AL1188" s="272"/>
    </row>
    <row r="1189" spans="36:38" x14ac:dyDescent="0.25">
      <c r="AJ1189" s="272"/>
      <c r="AK1189" s="272"/>
      <c r="AL1189" s="272"/>
    </row>
    <row r="1190" spans="36:38" x14ac:dyDescent="0.25">
      <c r="AJ1190" s="272"/>
      <c r="AK1190" s="272"/>
      <c r="AL1190" s="272"/>
    </row>
    <row r="1191" spans="36:38" x14ac:dyDescent="0.25">
      <c r="AJ1191" s="272"/>
      <c r="AK1191" s="272"/>
      <c r="AL1191" s="272"/>
    </row>
    <row r="1192" spans="36:38" x14ac:dyDescent="0.25">
      <c r="AJ1192" s="272"/>
      <c r="AK1192" s="272"/>
      <c r="AL1192" s="272"/>
    </row>
    <row r="1193" spans="36:38" x14ac:dyDescent="0.25">
      <c r="AJ1193" s="272"/>
      <c r="AK1193" s="272"/>
      <c r="AL1193" s="272"/>
    </row>
    <row r="1194" spans="36:38" x14ac:dyDescent="0.25">
      <c r="AJ1194" s="272"/>
      <c r="AK1194" s="272"/>
      <c r="AL1194" s="272"/>
    </row>
    <row r="1195" spans="36:38" x14ac:dyDescent="0.25">
      <c r="AJ1195" s="272"/>
      <c r="AK1195" s="272"/>
      <c r="AL1195" s="272"/>
    </row>
    <row r="1196" spans="36:38" x14ac:dyDescent="0.25">
      <c r="AJ1196" s="272"/>
      <c r="AK1196" s="272"/>
      <c r="AL1196" s="272"/>
    </row>
    <row r="1197" spans="36:38" x14ac:dyDescent="0.25">
      <c r="AJ1197" s="272"/>
      <c r="AK1197" s="272"/>
      <c r="AL1197" s="272"/>
    </row>
    <row r="1198" spans="36:38" x14ac:dyDescent="0.25">
      <c r="AJ1198" s="272"/>
      <c r="AK1198" s="272"/>
      <c r="AL1198" s="272"/>
    </row>
    <row r="1199" spans="36:38" x14ac:dyDescent="0.25">
      <c r="AJ1199" s="272"/>
      <c r="AK1199" s="272"/>
      <c r="AL1199" s="272"/>
    </row>
    <row r="1200" spans="36:38" x14ac:dyDescent="0.25">
      <c r="AJ1200" s="272"/>
      <c r="AK1200" s="272"/>
      <c r="AL1200" s="272"/>
    </row>
    <row r="1201" spans="36:38" x14ac:dyDescent="0.25">
      <c r="AJ1201" s="272"/>
      <c r="AK1201" s="272"/>
      <c r="AL1201" s="272"/>
    </row>
    <row r="1202" spans="36:38" x14ac:dyDescent="0.25">
      <c r="AJ1202" s="272"/>
      <c r="AK1202" s="272"/>
      <c r="AL1202" s="272"/>
    </row>
    <row r="1203" spans="36:38" x14ac:dyDescent="0.25">
      <c r="AJ1203" s="272"/>
      <c r="AK1203" s="272"/>
      <c r="AL1203" s="272"/>
    </row>
    <row r="1204" spans="36:38" x14ac:dyDescent="0.25">
      <c r="AJ1204" s="272"/>
      <c r="AK1204" s="272"/>
      <c r="AL1204" s="272"/>
    </row>
    <row r="1205" spans="36:38" x14ac:dyDescent="0.25">
      <c r="AJ1205" s="272"/>
      <c r="AK1205" s="272"/>
      <c r="AL1205" s="272"/>
    </row>
    <row r="1206" spans="36:38" x14ac:dyDescent="0.25">
      <c r="AJ1206" s="272"/>
      <c r="AK1206" s="272"/>
      <c r="AL1206" s="272"/>
    </row>
    <row r="1207" spans="36:38" x14ac:dyDescent="0.25">
      <c r="AJ1207" s="272"/>
      <c r="AK1207" s="272"/>
      <c r="AL1207" s="272"/>
    </row>
    <row r="1208" spans="36:38" x14ac:dyDescent="0.25">
      <c r="AJ1208" s="272"/>
      <c r="AK1208" s="272"/>
      <c r="AL1208" s="272"/>
    </row>
    <row r="1209" spans="36:38" x14ac:dyDescent="0.25">
      <c r="AJ1209" s="272"/>
      <c r="AK1209" s="272"/>
      <c r="AL1209" s="272"/>
    </row>
    <row r="1210" spans="36:38" x14ac:dyDescent="0.25">
      <c r="AJ1210" s="272"/>
      <c r="AK1210" s="272"/>
      <c r="AL1210" s="272"/>
    </row>
    <row r="1211" spans="36:38" x14ac:dyDescent="0.25">
      <c r="AJ1211" s="272"/>
      <c r="AK1211" s="272"/>
      <c r="AL1211" s="272"/>
    </row>
    <row r="1212" spans="36:38" x14ac:dyDescent="0.25">
      <c r="AJ1212" s="272"/>
      <c r="AK1212" s="272"/>
      <c r="AL1212" s="272"/>
    </row>
    <row r="1213" spans="36:38" x14ac:dyDescent="0.25">
      <c r="AJ1213" s="272"/>
      <c r="AK1213" s="272"/>
      <c r="AL1213" s="272"/>
    </row>
    <row r="1214" spans="36:38" x14ac:dyDescent="0.25">
      <c r="AJ1214" s="272"/>
      <c r="AK1214" s="272"/>
      <c r="AL1214" s="272"/>
    </row>
    <row r="1215" spans="36:38" x14ac:dyDescent="0.25">
      <c r="AJ1215" s="272"/>
      <c r="AK1215" s="272"/>
      <c r="AL1215" s="272"/>
    </row>
    <row r="1216" spans="36:38" x14ac:dyDescent="0.25">
      <c r="AJ1216" s="272"/>
      <c r="AK1216" s="272"/>
      <c r="AL1216" s="272"/>
    </row>
    <row r="1217" spans="36:38" x14ac:dyDescent="0.25">
      <c r="AJ1217" s="272"/>
      <c r="AK1217" s="272"/>
      <c r="AL1217" s="272"/>
    </row>
    <row r="1218" spans="36:38" x14ac:dyDescent="0.25">
      <c r="AJ1218" s="272"/>
      <c r="AK1218" s="272"/>
      <c r="AL1218" s="272"/>
    </row>
    <row r="1219" spans="36:38" x14ac:dyDescent="0.25">
      <c r="AJ1219" s="272"/>
      <c r="AK1219" s="272"/>
      <c r="AL1219" s="272"/>
    </row>
    <row r="1220" spans="36:38" x14ac:dyDescent="0.25">
      <c r="AJ1220" s="272"/>
      <c r="AK1220" s="272"/>
      <c r="AL1220" s="272"/>
    </row>
    <row r="1221" spans="36:38" x14ac:dyDescent="0.25">
      <c r="AJ1221" s="272"/>
      <c r="AK1221" s="272"/>
      <c r="AL1221" s="272"/>
    </row>
    <row r="1222" spans="36:38" x14ac:dyDescent="0.25">
      <c r="AJ1222" s="272"/>
      <c r="AK1222" s="272"/>
      <c r="AL1222" s="272"/>
    </row>
    <row r="1223" spans="36:38" x14ac:dyDescent="0.25">
      <c r="AJ1223" s="272"/>
      <c r="AK1223" s="272"/>
      <c r="AL1223" s="272"/>
    </row>
    <row r="1224" spans="36:38" x14ac:dyDescent="0.25">
      <c r="AJ1224" s="272"/>
      <c r="AK1224" s="272"/>
      <c r="AL1224" s="272"/>
    </row>
    <row r="1225" spans="36:38" x14ac:dyDescent="0.25">
      <c r="AJ1225" s="272"/>
      <c r="AK1225" s="272"/>
      <c r="AL1225" s="272"/>
    </row>
    <row r="1226" spans="36:38" x14ac:dyDescent="0.25">
      <c r="AJ1226" s="272"/>
      <c r="AK1226" s="272"/>
      <c r="AL1226" s="272"/>
    </row>
    <row r="1227" spans="36:38" x14ac:dyDescent="0.25">
      <c r="AJ1227" s="272"/>
      <c r="AK1227" s="272"/>
      <c r="AL1227" s="272"/>
    </row>
    <row r="1228" spans="36:38" x14ac:dyDescent="0.25">
      <c r="AJ1228" s="272"/>
      <c r="AK1228" s="272"/>
      <c r="AL1228" s="272"/>
    </row>
    <row r="1229" spans="36:38" x14ac:dyDescent="0.25">
      <c r="AJ1229" s="272"/>
      <c r="AK1229" s="272"/>
      <c r="AL1229" s="272"/>
    </row>
    <row r="1230" spans="36:38" x14ac:dyDescent="0.25">
      <c r="AJ1230" s="272"/>
      <c r="AK1230" s="272"/>
      <c r="AL1230" s="272"/>
    </row>
    <row r="1231" spans="36:38" x14ac:dyDescent="0.25">
      <c r="AJ1231" s="272"/>
      <c r="AK1231" s="272"/>
      <c r="AL1231" s="272"/>
    </row>
    <row r="1232" spans="36:38" x14ac:dyDescent="0.25">
      <c r="AJ1232" s="272"/>
      <c r="AK1232" s="272"/>
      <c r="AL1232" s="272"/>
    </row>
    <row r="1233" spans="36:38" x14ac:dyDescent="0.25">
      <c r="AJ1233" s="272"/>
      <c r="AK1233" s="272"/>
      <c r="AL1233" s="272"/>
    </row>
    <row r="1234" spans="36:38" x14ac:dyDescent="0.25">
      <c r="AJ1234" s="272"/>
      <c r="AK1234" s="272"/>
      <c r="AL1234" s="272"/>
    </row>
    <row r="1235" spans="36:38" x14ac:dyDescent="0.25">
      <c r="AJ1235" s="272"/>
      <c r="AK1235" s="272"/>
      <c r="AL1235" s="272"/>
    </row>
    <row r="1236" spans="36:38" x14ac:dyDescent="0.25">
      <c r="AJ1236" s="272"/>
      <c r="AK1236" s="272"/>
      <c r="AL1236" s="272"/>
    </row>
    <row r="1237" spans="36:38" x14ac:dyDescent="0.25">
      <c r="AJ1237" s="272"/>
      <c r="AK1237" s="272"/>
      <c r="AL1237" s="272"/>
    </row>
    <row r="1238" spans="36:38" x14ac:dyDescent="0.25">
      <c r="AJ1238" s="272"/>
      <c r="AK1238" s="272"/>
      <c r="AL1238" s="272"/>
    </row>
    <row r="1239" spans="36:38" x14ac:dyDescent="0.25">
      <c r="AJ1239" s="272"/>
      <c r="AK1239" s="272"/>
      <c r="AL1239" s="272"/>
    </row>
    <row r="1240" spans="36:38" x14ac:dyDescent="0.25">
      <c r="AJ1240" s="272"/>
      <c r="AK1240" s="272"/>
      <c r="AL1240" s="272"/>
    </row>
  </sheetData>
  <autoFilter ref="A2:BA273" xr:uid="{00000000-0009-0000-0000-000000000000}"/>
  <mergeCells count="16">
    <mergeCell ref="V1:X1"/>
    <mergeCell ref="B1:C1"/>
    <mergeCell ref="D1:G1"/>
    <mergeCell ref="H1:L1"/>
    <mergeCell ref="M1:Q1"/>
    <mergeCell ref="R1:U1"/>
    <mergeCell ref="AP1:AR1"/>
    <mergeCell ref="AS1:AU1"/>
    <mergeCell ref="AV1:AX1"/>
    <mergeCell ref="AY1:BA1"/>
    <mergeCell ref="Y1:AA1"/>
    <mergeCell ref="AB1:AC1"/>
    <mergeCell ref="AD1:AF1"/>
    <mergeCell ref="AG1:AI1"/>
    <mergeCell ref="AJ1:AL1"/>
    <mergeCell ref="AM1:AO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000"/>
  <sheetViews>
    <sheetView workbookViewId="0"/>
  </sheetViews>
  <sheetFormatPr baseColWidth="10" defaultColWidth="14.42578125" defaultRowHeight="15" customHeight="1" x14ac:dyDescent="0.25"/>
  <cols>
    <col min="1" max="1" width="12.140625" customWidth="1"/>
    <col min="2" max="2" width="40.42578125" customWidth="1"/>
    <col min="3" max="9" width="12.140625" customWidth="1"/>
    <col min="10" max="10" width="13.7109375" customWidth="1"/>
    <col min="11" max="14" width="12.140625" customWidth="1"/>
    <col min="15" max="15" width="20.85546875" customWidth="1"/>
  </cols>
  <sheetData>
    <row r="1" spans="1:14" ht="14.25" customHeight="1" x14ac:dyDescent="0.25"/>
    <row r="2" spans="1:14" ht="14.25" customHeight="1" x14ac:dyDescent="0.25">
      <c r="A2" s="378" t="s">
        <v>669</v>
      </c>
      <c r="B2" s="355"/>
      <c r="C2" s="355"/>
      <c r="D2" s="355"/>
      <c r="E2" s="355"/>
      <c r="F2" s="355"/>
      <c r="G2" s="355"/>
      <c r="H2" s="355"/>
      <c r="I2" s="355"/>
      <c r="J2" s="355"/>
      <c r="K2" s="355"/>
      <c r="L2" s="355"/>
      <c r="M2" s="355"/>
      <c r="N2" s="356"/>
    </row>
    <row r="3" spans="1:14" ht="14.25" customHeight="1" x14ac:dyDescent="0.25">
      <c r="A3" s="133" t="s">
        <v>340</v>
      </c>
      <c r="B3" s="134" t="s">
        <v>341</v>
      </c>
      <c r="C3" s="144" t="s">
        <v>164</v>
      </c>
      <c r="D3" s="144" t="s">
        <v>165</v>
      </c>
      <c r="E3" s="144" t="s">
        <v>166</v>
      </c>
      <c r="F3" s="144" t="s">
        <v>167</v>
      </c>
      <c r="G3" s="144" t="s">
        <v>172</v>
      </c>
      <c r="H3" s="144" t="s">
        <v>175</v>
      </c>
      <c r="I3" s="144" t="s">
        <v>178</v>
      </c>
      <c r="J3" s="270" t="s">
        <v>670</v>
      </c>
      <c r="K3" s="144" t="s">
        <v>208</v>
      </c>
      <c r="L3" s="144" t="s">
        <v>211</v>
      </c>
      <c r="M3" s="136" t="s">
        <v>342</v>
      </c>
      <c r="N3" s="136" t="s">
        <v>343</v>
      </c>
    </row>
    <row r="4" spans="1:14" ht="14.25" customHeight="1" x14ac:dyDescent="0.25">
      <c r="A4" s="147">
        <v>1</v>
      </c>
      <c r="B4" s="148" t="s">
        <v>344</v>
      </c>
      <c r="C4" s="139">
        <v>1</v>
      </c>
      <c r="D4" s="139">
        <v>1</v>
      </c>
      <c r="E4" s="139">
        <v>1</v>
      </c>
      <c r="F4" s="139">
        <v>1</v>
      </c>
      <c r="G4" s="139">
        <v>1</v>
      </c>
      <c r="H4" s="139">
        <v>1</v>
      </c>
      <c r="I4" s="139">
        <v>1</v>
      </c>
      <c r="J4" s="139">
        <v>1</v>
      </c>
      <c r="K4" s="139">
        <v>1</v>
      </c>
      <c r="L4" s="139">
        <v>1</v>
      </c>
      <c r="M4" s="113">
        <f t="shared" ref="M4:M19" si="0">SUM(C4:L4)</f>
        <v>10</v>
      </c>
      <c r="N4" s="130">
        <f t="shared" ref="N4:N19" si="1">M4/10</f>
        <v>1</v>
      </c>
    </row>
    <row r="5" spans="1:14" ht="14.25" customHeight="1" x14ac:dyDescent="0.25">
      <c r="A5" s="149">
        <v>2</v>
      </c>
      <c r="B5" s="148" t="s">
        <v>345</v>
      </c>
      <c r="C5" s="139">
        <v>1</v>
      </c>
      <c r="D5" s="139">
        <v>1</v>
      </c>
      <c r="E5" s="139">
        <v>1</v>
      </c>
      <c r="F5" s="139">
        <v>1</v>
      </c>
      <c r="G5" s="139">
        <v>1</v>
      </c>
      <c r="H5" s="139">
        <v>1</v>
      </c>
      <c r="I5" s="139">
        <v>1</v>
      </c>
      <c r="J5" s="139">
        <v>1</v>
      </c>
      <c r="K5" s="139">
        <v>1</v>
      </c>
      <c r="L5" s="139">
        <v>1</v>
      </c>
      <c r="M5" s="113">
        <f t="shared" si="0"/>
        <v>10</v>
      </c>
      <c r="N5" s="130">
        <f t="shared" si="1"/>
        <v>1</v>
      </c>
    </row>
    <row r="6" spans="1:14" ht="14.25" customHeight="1" x14ac:dyDescent="0.25">
      <c r="A6" s="149">
        <v>3</v>
      </c>
      <c r="B6" s="148" t="s">
        <v>346</v>
      </c>
      <c r="C6" s="139">
        <v>1</v>
      </c>
      <c r="D6" s="139">
        <v>1</v>
      </c>
      <c r="E6" s="139">
        <v>1</v>
      </c>
      <c r="F6" s="139">
        <v>1</v>
      </c>
      <c r="G6" s="139">
        <v>1</v>
      </c>
      <c r="H6" s="139">
        <v>1</v>
      </c>
      <c r="I6" s="139">
        <v>1</v>
      </c>
      <c r="J6" s="139">
        <v>1</v>
      </c>
      <c r="K6" s="139">
        <v>1</v>
      </c>
      <c r="L6" s="139">
        <v>1</v>
      </c>
      <c r="M6" s="113">
        <f t="shared" si="0"/>
        <v>10</v>
      </c>
      <c r="N6" s="130">
        <f t="shared" si="1"/>
        <v>1</v>
      </c>
    </row>
    <row r="7" spans="1:14" ht="14.25" customHeight="1" x14ac:dyDescent="0.25">
      <c r="A7" s="147">
        <v>4</v>
      </c>
      <c r="B7" s="148" t="s">
        <v>347</v>
      </c>
      <c r="C7" s="139">
        <v>1</v>
      </c>
      <c r="D7" s="139">
        <v>1</v>
      </c>
      <c r="E7" s="139">
        <v>1</v>
      </c>
      <c r="F7" s="139">
        <v>1</v>
      </c>
      <c r="G7" s="139">
        <v>1</v>
      </c>
      <c r="H7" s="139">
        <v>1</v>
      </c>
      <c r="I7" s="139">
        <v>1</v>
      </c>
      <c r="J7" s="139">
        <v>1</v>
      </c>
      <c r="K7" s="139">
        <v>1</v>
      </c>
      <c r="L7" s="139">
        <v>1</v>
      </c>
      <c r="M7" s="113">
        <f t="shared" si="0"/>
        <v>10</v>
      </c>
      <c r="N7" s="130">
        <f t="shared" si="1"/>
        <v>1</v>
      </c>
    </row>
    <row r="8" spans="1:14" ht="14.25" customHeight="1" x14ac:dyDescent="0.25">
      <c r="A8" s="147">
        <v>5</v>
      </c>
      <c r="B8" s="148" t="s">
        <v>348</v>
      </c>
      <c r="C8" s="139">
        <v>1</v>
      </c>
      <c r="D8" s="139">
        <v>1</v>
      </c>
      <c r="E8" s="139">
        <v>1</v>
      </c>
      <c r="F8" s="139">
        <v>1</v>
      </c>
      <c r="G8" s="139">
        <v>1</v>
      </c>
      <c r="H8" s="139">
        <v>1</v>
      </c>
      <c r="I8" s="139">
        <v>1</v>
      </c>
      <c r="J8" s="139">
        <v>1</v>
      </c>
      <c r="K8" s="139">
        <v>1</v>
      </c>
      <c r="L8" s="139">
        <v>1</v>
      </c>
      <c r="M8" s="113">
        <f t="shared" si="0"/>
        <v>10</v>
      </c>
      <c r="N8" s="130">
        <f t="shared" si="1"/>
        <v>1</v>
      </c>
    </row>
    <row r="9" spans="1:14" ht="14.25" customHeight="1" x14ac:dyDescent="0.25">
      <c r="A9" s="147">
        <v>6</v>
      </c>
      <c r="B9" s="150" t="s">
        <v>349</v>
      </c>
      <c r="C9" s="139">
        <v>1</v>
      </c>
      <c r="D9" s="139">
        <v>1</v>
      </c>
      <c r="E9" s="139">
        <v>1</v>
      </c>
      <c r="F9" s="139">
        <v>1</v>
      </c>
      <c r="G9" s="139">
        <v>1</v>
      </c>
      <c r="H9" s="139">
        <v>1</v>
      </c>
      <c r="I9" s="139">
        <v>1</v>
      </c>
      <c r="J9" s="139">
        <v>1</v>
      </c>
      <c r="K9" s="139">
        <v>1</v>
      </c>
      <c r="L9" s="139">
        <v>1</v>
      </c>
      <c r="M9" s="113">
        <f t="shared" si="0"/>
        <v>10</v>
      </c>
      <c r="N9" s="130">
        <f t="shared" si="1"/>
        <v>1</v>
      </c>
    </row>
    <row r="10" spans="1:14" ht="14.25" customHeight="1" x14ac:dyDescent="0.25">
      <c r="A10" s="147">
        <v>7</v>
      </c>
      <c r="B10" s="148" t="s">
        <v>350</v>
      </c>
      <c r="C10" s="139">
        <v>0</v>
      </c>
      <c r="D10" s="139">
        <v>0</v>
      </c>
      <c r="E10" s="139">
        <v>1</v>
      </c>
      <c r="F10" s="139">
        <v>1</v>
      </c>
      <c r="G10" s="139">
        <v>1</v>
      </c>
      <c r="H10" s="139">
        <v>1</v>
      </c>
      <c r="I10" s="139">
        <v>1</v>
      </c>
      <c r="J10" s="139">
        <v>1</v>
      </c>
      <c r="K10" s="139">
        <v>1</v>
      </c>
      <c r="L10" s="139">
        <v>1</v>
      </c>
      <c r="M10" s="113">
        <f t="shared" si="0"/>
        <v>8</v>
      </c>
      <c r="N10" s="130">
        <f t="shared" si="1"/>
        <v>0.8</v>
      </c>
    </row>
    <row r="11" spans="1:14" ht="14.25" customHeight="1" x14ac:dyDescent="0.25">
      <c r="A11" s="147">
        <v>8</v>
      </c>
      <c r="B11" s="148" t="s">
        <v>362</v>
      </c>
      <c r="C11" s="139">
        <v>0</v>
      </c>
      <c r="D11" s="139">
        <v>0</v>
      </c>
      <c r="E11" s="139">
        <v>0</v>
      </c>
      <c r="F11" s="139">
        <v>0</v>
      </c>
      <c r="G11" s="139">
        <v>0</v>
      </c>
      <c r="H11" s="139">
        <v>0</v>
      </c>
      <c r="I11" s="139">
        <v>1</v>
      </c>
      <c r="J11" s="139">
        <v>0</v>
      </c>
      <c r="K11" s="139">
        <v>0</v>
      </c>
      <c r="L11" s="139">
        <v>0</v>
      </c>
      <c r="M11" s="113">
        <f t="shared" si="0"/>
        <v>1</v>
      </c>
      <c r="N11" s="130">
        <f t="shared" si="1"/>
        <v>0.1</v>
      </c>
    </row>
    <row r="12" spans="1:14" ht="14.25" customHeight="1" x14ac:dyDescent="0.25">
      <c r="A12" s="147">
        <v>9</v>
      </c>
      <c r="B12" s="148" t="s">
        <v>353</v>
      </c>
      <c r="C12" s="139">
        <v>1</v>
      </c>
      <c r="D12" s="139">
        <v>1</v>
      </c>
      <c r="E12" s="139">
        <v>1</v>
      </c>
      <c r="F12" s="139">
        <v>1</v>
      </c>
      <c r="G12" s="139">
        <v>1</v>
      </c>
      <c r="H12" s="139">
        <v>1</v>
      </c>
      <c r="I12" s="139">
        <v>1</v>
      </c>
      <c r="J12" s="139">
        <v>1</v>
      </c>
      <c r="K12" s="139">
        <v>1</v>
      </c>
      <c r="L12" s="139">
        <v>1</v>
      </c>
      <c r="M12" s="113">
        <f t="shared" si="0"/>
        <v>10</v>
      </c>
      <c r="N12" s="130">
        <f t="shared" si="1"/>
        <v>1</v>
      </c>
    </row>
    <row r="13" spans="1:14" ht="14.25" customHeight="1" x14ac:dyDescent="0.25">
      <c r="A13" s="147">
        <v>10</v>
      </c>
      <c r="B13" s="148" t="s">
        <v>354</v>
      </c>
      <c r="C13" s="139">
        <v>0</v>
      </c>
      <c r="D13" s="139">
        <v>0</v>
      </c>
      <c r="E13" s="139">
        <v>0</v>
      </c>
      <c r="F13" s="139">
        <v>0</v>
      </c>
      <c r="G13" s="139">
        <v>0</v>
      </c>
      <c r="H13" s="113">
        <v>1</v>
      </c>
      <c r="I13" s="139">
        <v>0</v>
      </c>
      <c r="J13" s="139">
        <v>0</v>
      </c>
      <c r="K13" s="139">
        <v>0</v>
      </c>
      <c r="L13" s="139">
        <v>0</v>
      </c>
      <c r="M13" s="113">
        <f t="shared" si="0"/>
        <v>1</v>
      </c>
      <c r="N13" s="130">
        <f t="shared" si="1"/>
        <v>0.1</v>
      </c>
    </row>
    <row r="14" spans="1:14" ht="14.25" customHeight="1" x14ac:dyDescent="0.25">
      <c r="A14" s="147">
        <v>11</v>
      </c>
      <c r="B14" s="148" t="s">
        <v>355</v>
      </c>
      <c r="C14" s="113">
        <v>0</v>
      </c>
      <c r="D14" s="139">
        <v>1</v>
      </c>
      <c r="E14" s="139">
        <v>1</v>
      </c>
      <c r="F14" s="139">
        <v>1</v>
      </c>
      <c r="G14" s="139">
        <v>1</v>
      </c>
      <c r="H14" s="113">
        <v>0</v>
      </c>
      <c r="I14" s="139">
        <v>1</v>
      </c>
      <c r="J14" s="139">
        <v>1</v>
      </c>
      <c r="K14" s="139">
        <v>1</v>
      </c>
      <c r="L14" s="139">
        <v>1</v>
      </c>
      <c r="M14" s="113">
        <f t="shared" si="0"/>
        <v>8</v>
      </c>
      <c r="N14" s="130">
        <f t="shared" si="1"/>
        <v>0.8</v>
      </c>
    </row>
    <row r="15" spans="1:14" ht="14.25" customHeight="1" x14ac:dyDescent="0.25">
      <c r="A15" s="147">
        <v>12</v>
      </c>
      <c r="B15" s="148" t="s">
        <v>356</v>
      </c>
      <c r="C15" s="113">
        <v>0</v>
      </c>
      <c r="D15" s="113">
        <v>1</v>
      </c>
      <c r="E15" s="113">
        <v>1</v>
      </c>
      <c r="F15" s="113">
        <v>1</v>
      </c>
      <c r="G15" s="113">
        <v>0</v>
      </c>
      <c r="H15" s="113">
        <v>0</v>
      </c>
      <c r="I15" s="113">
        <v>0</v>
      </c>
      <c r="J15" s="113">
        <v>0</v>
      </c>
      <c r="K15" s="113">
        <v>0</v>
      </c>
      <c r="L15" s="113">
        <v>1</v>
      </c>
      <c r="M15" s="113">
        <f t="shared" si="0"/>
        <v>4</v>
      </c>
      <c r="N15" s="130">
        <f t="shared" si="1"/>
        <v>0.4</v>
      </c>
    </row>
    <row r="16" spans="1:14" ht="14.25" customHeight="1" x14ac:dyDescent="0.25">
      <c r="A16" s="149">
        <v>13</v>
      </c>
      <c r="B16" s="148" t="s">
        <v>357</v>
      </c>
      <c r="C16" s="113">
        <v>0</v>
      </c>
      <c r="D16" s="113">
        <v>0</v>
      </c>
      <c r="E16" s="113">
        <v>1</v>
      </c>
      <c r="F16" s="113">
        <v>0</v>
      </c>
      <c r="G16" s="113">
        <v>0</v>
      </c>
      <c r="H16" s="113">
        <v>1</v>
      </c>
      <c r="I16" s="113">
        <v>1</v>
      </c>
      <c r="J16" s="113">
        <v>1</v>
      </c>
      <c r="K16" s="113">
        <v>1</v>
      </c>
      <c r="L16" s="113">
        <v>0</v>
      </c>
      <c r="M16" s="113">
        <f t="shared" si="0"/>
        <v>5</v>
      </c>
      <c r="N16" s="130">
        <f t="shared" si="1"/>
        <v>0.5</v>
      </c>
    </row>
    <row r="17" spans="1:15" ht="14.25" customHeight="1" x14ac:dyDescent="0.25">
      <c r="A17" s="149">
        <v>14</v>
      </c>
      <c r="B17" s="148" t="s">
        <v>358</v>
      </c>
      <c r="C17" s="113">
        <v>0</v>
      </c>
      <c r="D17" s="113">
        <v>1</v>
      </c>
      <c r="E17" s="113">
        <v>1</v>
      </c>
      <c r="F17" s="113">
        <v>1</v>
      </c>
      <c r="G17" s="113">
        <v>1</v>
      </c>
      <c r="H17" s="113">
        <v>1</v>
      </c>
      <c r="I17" s="113">
        <v>1</v>
      </c>
      <c r="J17" s="113">
        <v>1</v>
      </c>
      <c r="K17" s="113">
        <v>1</v>
      </c>
      <c r="L17" s="113">
        <v>1</v>
      </c>
      <c r="M17" s="113">
        <f t="shared" si="0"/>
        <v>9</v>
      </c>
      <c r="N17" s="130">
        <f t="shared" si="1"/>
        <v>0.9</v>
      </c>
    </row>
    <row r="18" spans="1:15" ht="14.25" customHeight="1" x14ac:dyDescent="0.25">
      <c r="A18" s="149">
        <v>15</v>
      </c>
      <c r="B18" s="148" t="s">
        <v>359</v>
      </c>
      <c r="C18" s="113">
        <v>0</v>
      </c>
      <c r="D18" s="113">
        <v>1</v>
      </c>
      <c r="E18" s="113">
        <v>1</v>
      </c>
      <c r="F18" s="113">
        <v>1</v>
      </c>
      <c r="G18" s="113">
        <v>0</v>
      </c>
      <c r="H18" s="113">
        <v>1</v>
      </c>
      <c r="I18" s="113">
        <v>1</v>
      </c>
      <c r="J18" s="113">
        <v>1</v>
      </c>
      <c r="K18" s="113">
        <v>1</v>
      </c>
      <c r="L18" s="113">
        <v>0</v>
      </c>
      <c r="M18" s="113">
        <f t="shared" si="0"/>
        <v>7</v>
      </c>
      <c r="N18" s="130">
        <f t="shared" si="1"/>
        <v>0.7</v>
      </c>
    </row>
    <row r="19" spans="1:15" ht="14.25" customHeight="1" x14ac:dyDescent="0.25">
      <c r="A19" s="149">
        <v>16</v>
      </c>
      <c r="B19" s="148" t="s">
        <v>360</v>
      </c>
      <c r="C19" s="113">
        <v>0</v>
      </c>
      <c r="D19" s="113">
        <v>1</v>
      </c>
      <c r="E19" s="113">
        <v>1</v>
      </c>
      <c r="F19" s="113">
        <v>0</v>
      </c>
      <c r="G19" s="113">
        <v>0</v>
      </c>
      <c r="H19" s="113">
        <v>1</v>
      </c>
      <c r="I19" s="113">
        <v>1</v>
      </c>
      <c r="J19" s="113">
        <v>1</v>
      </c>
      <c r="K19" s="113">
        <v>0</v>
      </c>
      <c r="L19" s="113">
        <v>0</v>
      </c>
      <c r="M19" s="113">
        <f t="shared" si="0"/>
        <v>5</v>
      </c>
      <c r="N19" s="130">
        <f t="shared" si="1"/>
        <v>0.5</v>
      </c>
    </row>
    <row r="20" spans="1:15" ht="14.25" customHeight="1" x14ac:dyDescent="0.25">
      <c r="A20" s="119"/>
      <c r="B20" s="141" t="s">
        <v>342</v>
      </c>
      <c r="C20" s="113">
        <f t="shared" ref="C20:L20" si="2">SUM(C4:C19)</f>
        <v>7</v>
      </c>
      <c r="D20" s="113">
        <f t="shared" si="2"/>
        <v>12</v>
      </c>
      <c r="E20" s="113">
        <f t="shared" si="2"/>
        <v>14</v>
      </c>
      <c r="F20" s="113">
        <f t="shared" si="2"/>
        <v>12</v>
      </c>
      <c r="G20" s="113">
        <f t="shared" si="2"/>
        <v>10</v>
      </c>
      <c r="H20" s="113">
        <f t="shared" si="2"/>
        <v>13</v>
      </c>
      <c r="I20" s="113">
        <f t="shared" si="2"/>
        <v>14</v>
      </c>
      <c r="J20" s="113">
        <f t="shared" si="2"/>
        <v>13</v>
      </c>
      <c r="K20" s="113">
        <f t="shared" si="2"/>
        <v>12</v>
      </c>
      <c r="L20" s="113">
        <f t="shared" si="2"/>
        <v>11</v>
      </c>
      <c r="M20" s="119"/>
      <c r="N20" s="142"/>
      <c r="O20" s="143"/>
    </row>
    <row r="21" spans="1:15" ht="14.25" customHeight="1" x14ac:dyDescent="0.25"/>
    <row r="22" spans="1:15" ht="14.25" customHeight="1" x14ac:dyDescent="0.25"/>
    <row r="23" spans="1:15" ht="14.25" customHeight="1" x14ac:dyDescent="0.25"/>
    <row r="24" spans="1:15" ht="14.25" customHeight="1" x14ac:dyDescent="0.25"/>
    <row r="25" spans="1:15" ht="14.25" customHeight="1" x14ac:dyDescent="0.25"/>
    <row r="26" spans="1:15" ht="14.25" customHeight="1" x14ac:dyDescent="0.25"/>
    <row r="27" spans="1:15" ht="14.25" customHeight="1" x14ac:dyDescent="0.25"/>
    <row r="28" spans="1:15" ht="14.25" customHeight="1" x14ac:dyDescent="0.25"/>
    <row r="29" spans="1:15" ht="14.25" customHeight="1" x14ac:dyDescent="0.25"/>
    <row r="30" spans="1:15" ht="14.25" customHeight="1" x14ac:dyDescent="0.25"/>
    <row r="31" spans="1:15" ht="14.25" customHeight="1" x14ac:dyDescent="0.25"/>
    <row r="32" spans="1: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N2"/>
  </mergeCells>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00"/>
  <sheetViews>
    <sheetView workbookViewId="0"/>
  </sheetViews>
  <sheetFormatPr baseColWidth="10" defaultColWidth="14.42578125" defaultRowHeight="15" customHeight="1" x14ac:dyDescent="0.25"/>
  <cols>
    <col min="1" max="1" width="12.140625" customWidth="1"/>
    <col min="2" max="2" width="29.140625" customWidth="1"/>
    <col min="3" max="3" width="13" customWidth="1"/>
    <col min="4" max="6" width="12.140625" customWidth="1"/>
    <col min="7" max="7" width="13.5703125" customWidth="1"/>
    <col min="8" max="9" width="12.140625" customWidth="1"/>
    <col min="10" max="10" width="13.7109375" customWidth="1"/>
    <col min="11" max="14" width="12.140625" customWidth="1"/>
    <col min="15" max="15" width="20.85546875" customWidth="1"/>
  </cols>
  <sheetData>
    <row r="1" spans="1:14" ht="14.25" customHeight="1" x14ac:dyDescent="0.25"/>
    <row r="2" spans="1:14" ht="14.25" customHeight="1" x14ac:dyDescent="0.25">
      <c r="A2" s="378" t="s">
        <v>671</v>
      </c>
      <c r="B2" s="355"/>
      <c r="C2" s="355"/>
      <c r="D2" s="355"/>
      <c r="E2" s="355"/>
      <c r="F2" s="355"/>
      <c r="G2" s="355"/>
      <c r="H2" s="355"/>
      <c r="I2" s="355"/>
      <c r="J2" s="355"/>
      <c r="K2" s="355"/>
      <c r="L2" s="355"/>
      <c r="M2" s="355"/>
      <c r="N2" s="356"/>
    </row>
    <row r="3" spans="1:14" ht="34.5" customHeight="1" x14ac:dyDescent="0.25">
      <c r="A3" s="133" t="s">
        <v>340</v>
      </c>
      <c r="B3" s="134" t="s">
        <v>341</v>
      </c>
      <c r="C3" s="270" t="s">
        <v>215</v>
      </c>
      <c r="D3" s="270" t="s">
        <v>216</v>
      </c>
      <c r="E3" s="270" t="s">
        <v>217</v>
      </c>
      <c r="F3" s="270" t="s">
        <v>218</v>
      </c>
      <c r="G3" s="270" t="s">
        <v>219</v>
      </c>
      <c r="H3" s="270" t="s">
        <v>220</v>
      </c>
      <c r="I3" s="270" t="s">
        <v>221</v>
      </c>
      <c r="J3" s="270" t="s">
        <v>222</v>
      </c>
      <c r="K3" s="270" t="s">
        <v>223</v>
      </c>
      <c r="L3" s="270" t="s">
        <v>224</v>
      </c>
      <c r="M3" s="136" t="s">
        <v>342</v>
      </c>
      <c r="N3" s="136" t="s">
        <v>343</v>
      </c>
    </row>
    <row r="4" spans="1:14" ht="14.25" customHeight="1" x14ac:dyDescent="0.25">
      <c r="A4" s="147">
        <v>1</v>
      </c>
      <c r="B4" s="148" t="s">
        <v>344</v>
      </c>
      <c r="C4" s="139">
        <v>1</v>
      </c>
      <c r="D4" s="139">
        <v>1</v>
      </c>
      <c r="E4" s="139">
        <v>1</v>
      </c>
      <c r="F4" s="139">
        <v>1</v>
      </c>
      <c r="G4" s="139">
        <v>1</v>
      </c>
      <c r="H4" s="139">
        <v>1</v>
      </c>
      <c r="I4" s="139">
        <v>1</v>
      </c>
      <c r="J4" s="139">
        <v>1</v>
      </c>
      <c r="K4" s="139">
        <v>1</v>
      </c>
      <c r="L4" s="139">
        <v>1</v>
      </c>
      <c r="M4" s="113">
        <f t="shared" ref="M4:M19" si="0">SUM(C4:L4)</f>
        <v>10</v>
      </c>
      <c r="N4" s="130">
        <f t="shared" ref="N4:N19" si="1">M4/10</f>
        <v>1</v>
      </c>
    </row>
    <row r="5" spans="1:14" ht="14.25" customHeight="1" x14ac:dyDescent="0.25">
      <c r="A5" s="149">
        <v>2</v>
      </c>
      <c r="B5" s="148" t="s">
        <v>345</v>
      </c>
      <c r="C5" s="139">
        <v>1</v>
      </c>
      <c r="D5" s="139">
        <v>1</v>
      </c>
      <c r="E5" s="139">
        <v>1</v>
      </c>
      <c r="F5" s="139">
        <v>1</v>
      </c>
      <c r="G5" s="139">
        <v>1</v>
      </c>
      <c r="H5" s="139">
        <v>1</v>
      </c>
      <c r="I5" s="139">
        <v>1</v>
      </c>
      <c r="J5" s="139">
        <v>1</v>
      </c>
      <c r="K5" s="139">
        <v>1</v>
      </c>
      <c r="L5" s="139">
        <v>1</v>
      </c>
      <c r="M5" s="113">
        <f t="shared" si="0"/>
        <v>10</v>
      </c>
      <c r="N5" s="130">
        <f t="shared" si="1"/>
        <v>1</v>
      </c>
    </row>
    <row r="6" spans="1:14" ht="14.25" customHeight="1" x14ac:dyDescent="0.25">
      <c r="A6" s="149">
        <v>3</v>
      </c>
      <c r="B6" s="148" t="s">
        <v>346</v>
      </c>
      <c r="C6" s="139">
        <v>1</v>
      </c>
      <c r="D6" s="139">
        <v>1</v>
      </c>
      <c r="E6" s="139">
        <v>1</v>
      </c>
      <c r="F6" s="139">
        <v>1</v>
      </c>
      <c r="G6" s="139">
        <v>1</v>
      </c>
      <c r="H6" s="139">
        <v>1</v>
      </c>
      <c r="I6" s="139">
        <v>1</v>
      </c>
      <c r="J6" s="139">
        <v>1</v>
      </c>
      <c r="K6" s="139">
        <v>1</v>
      </c>
      <c r="L6" s="139">
        <v>1</v>
      </c>
      <c r="M6" s="113">
        <f t="shared" si="0"/>
        <v>10</v>
      </c>
      <c r="N6" s="130">
        <f t="shared" si="1"/>
        <v>1</v>
      </c>
    </row>
    <row r="7" spans="1:14" ht="14.25" customHeight="1" x14ac:dyDescent="0.25">
      <c r="A7" s="147">
        <v>4</v>
      </c>
      <c r="B7" s="148" t="s">
        <v>347</v>
      </c>
      <c r="C7" s="139">
        <v>1</v>
      </c>
      <c r="D7" s="139">
        <v>1</v>
      </c>
      <c r="E7" s="139">
        <v>1</v>
      </c>
      <c r="F7" s="139">
        <v>1</v>
      </c>
      <c r="G7" s="139">
        <v>1</v>
      </c>
      <c r="H7" s="139">
        <v>1</v>
      </c>
      <c r="I7" s="139">
        <v>1</v>
      </c>
      <c r="J7" s="139">
        <v>1</v>
      </c>
      <c r="K7" s="139">
        <v>1</v>
      </c>
      <c r="L7" s="139">
        <v>1</v>
      </c>
      <c r="M7" s="113">
        <f t="shared" si="0"/>
        <v>10</v>
      </c>
      <c r="N7" s="130">
        <f t="shared" si="1"/>
        <v>1</v>
      </c>
    </row>
    <row r="8" spans="1:14" ht="14.25" customHeight="1" x14ac:dyDescent="0.25">
      <c r="A8" s="147">
        <v>5</v>
      </c>
      <c r="B8" s="148" t="s">
        <v>348</v>
      </c>
      <c r="C8" s="139">
        <v>1</v>
      </c>
      <c r="D8" s="139">
        <v>1</v>
      </c>
      <c r="E8" s="139">
        <v>1</v>
      </c>
      <c r="F8" s="139">
        <v>1</v>
      </c>
      <c r="G8" s="139">
        <v>1</v>
      </c>
      <c r="H8" s="139">
        <v>1</v>
      </c>
      <c r="I8" s="139">
        <v>1</v>
      </c>
      <c r="J8" s="139">
        <v>1</v>
      </c>
      <c r="K8" s="139">
        <v>1</v>
      </c>
      <c r="L8" s="139">
        <v>1</v>
      </c>
      <c r="M8" s="113">
        <f t="shared" si="0"/>
        <v>10</v>
      </c>
      <c r="N8" s="130">
        <f t="shared" si="1"/>
        <v>1</v>
      </c>
    </row>
    <row r="9" spans="1:14" ht="14.25" customHeight="1" x14ac:dyDescent="0.25">
      <c r="A9" s="147">
        <v>6</v>
      </c>
      <c r="B9" s="150" t="s">
        <v>349</v>
      </c>
      <c r="C9" s="139">
        <v>1</v>
      </c>
      <c r="D9" s="139">
        <v>1</v>
      </c>
      <c r="E9" s="139">
        <v>1</v>
      </c>
      <c r="F9" s="139">
        <v>1</v>
      </c>
      <c r="G9" s="139">
        <v>1</v>
      </c>
      <c r="H9" s="139">
        <v>1</v>
      </c>
      <c r="I9" s="139">
        <v>1</v>
      </c>
      <c r="J9" s="139">
        <v>1</v>
      </c>
      <c r="K9" s="139">
        <v>1</v>
      </c>
      <c r="L9" s="139">
        <v>1</v>
      </c>
      <c r="M9" s="113">
        <f t="shared" si="0"/>
        <v>10</v>
      </c>
      <c r="N9" s="130">
        <f t="shared" si="1"/>
        <v>1</v>
      </c>
    </row>
    <row r="10" spans="1:14" ht="14.25" customHeight="1" x14ac:dyDescent="0.25">
      <c r="A10" s="147">
        <v>7</v>
      </c>
      <c r="B10" s="148" t="s">
        <v>350</v>
      </c>
      <c r="C10" s="139">
        <v>0</v>
      </c>
      <c r="D10" s="139">
        <v>0</v>
      </c>
      <c r="E10" s="139">
        <v>0</v>
      </c>
      <c r="F10" s="139">
        <v>0</v>
      </c>
      <c r="G10" s="139">
        <v>0</v>
      </c>
      <c r="H10" s="139">
        <v>0</v>
      </c>
      <c r="I10" s="139">
        <v>0</v>
      </c>
      <c r="J10" s="139">
        <v>0</v>
      </c>
      <c r="K10" s="139">
        <v>1</v>
      </c>
      <c r="L10" s="139">
        <v>0</v>
      </c>
      <c r="M10" s="113">
        <f t="shared" si="0"/>
        <v>1</v>
      </c>
      <c r="N10" s="130">
        <f t="shared" si="1"/>
        <v>0.1</v>
      </c>
    </row>
    <row r="11" spans="1:14" ht="14.25" customHeight="1" x14ac:dyDescent="0.25">
      <c r="A11" s="147">
        <v>8</v>
      </c>
      <c r="B11" s="148" t="s">
        <v>351</v>
      </c>
      <c r="C11" s="139">
        <v>1</v>
      </c>
      <c r="D11" s="139">
        <v>1</v>
      </c>
      <c r="E11" s="139">
        <v>1</v>
      </c>
      <c r="F11" s="139">
        <v>1</v>
      </c>
      <c r="G11" s="139">
        <v>1</v>
      </c>
      <c r="H11" s="139">
        <v>1</v>
      </c>
      <c r="I11" s="139">
        <v>1</v>
      </c>
      <c r="J11" s="139">
        <v>1</v>
      </c>
      <c r="K11" s="139">
        <v>1</v>
      </c>
      <c r="L11" s="139">
        <v>1</v>
      </c>
      <c r="M11" s="113">
        <f t="shared" si="0"/>
        <v>10</v>
      </c>
      <c r="N11" s="130">
        <f t="shared" si="1"/>
        <v>1</v>
      </c>
    </row>
    <row r="12" spans="1:14" ht="14.25" customHeight="1" x14ac:dyDescent="0.25">
      <c r="A12" s="147">
        <v>9</v>
      </c>
      <c r="B12" s="148" t="s">
        <v>353</v>
      </c>
      <c r="C12" s="139">
        <v>1</v>
      </c>
      <c r="D12" s="139">
        <v>1</v>
      </c>
      <c r="E12" s="139">
        <v>1</v>
      </c>
      <c r="F12" s="139">
        <v>1</v>
      </c>
      <c r="G12" s="139">
        <v>1</v>
      </c>
      <c r="H12" s="139">
        <v>1</v>
      </c>
      <c r="I12" s="139">
        <v>1</v>
      </c>
      <c r="J12" s="139">
        <v>0</v>
      </c>
      <c r="K12" s="139">
        <v>1</v>
      </c>
      <c r="L12" s="139">
        <v>1</v>
      </c>
      <c r="M12" s="113">
        <f t="shared" si="0"/>
        <v>9</v>
      </c>
      <c r="N12" s="130">
        <f t="shared" si="1"/>
        <v>0.9</v>
      </c>
    </row>
    <row r="13" spans="1:14" ht="14.25" customHeight="1" x14ac:dyDescent="0.25">
      <c r="A13" s="147">
        <v>10</v>
      </c>
      <c r="B13" s="148" t="s">
        <v>354</v>
      </c>
      <c r="C13" s="139">
        <v>0</v>
      </c>
      <c r="D13" s="139">
        <v>0</v>
      </c>
      <c r="E13" s="139">
        <v>0</v>
      </c>
      <c r="F13" s="139">
        <v>0</v>
      </c>
      <c r="G13" s="139">
        <v>0</v>
      </c>
      <c r="H13" s="139">
        <v>0</v>
      </c>
      <c r="I13" s="139">
        <v>0</v>
      </c>
      <c r="J13" s="139">
        <v>0</v>
      </c>
      <c r="K13" s="139">
        <v>0</v>
      </c>
      <c r="L13" s="139">
        <v>0</v>
      </c>
      <c r="M13" s="113">
        <f t="shared" si="0"/>
        <v>0</v>
      </c>
      <c r="N13" s="130">
        <f t="shared" si="1"/>
        <v>0</v>
      </c>
    </row>
    <row r="14" spans="1:14" ht="14.25" customHeight="1" x14ac:dyDescent="0.25">
      <c r="A14" s="147">
        <v>11</v>
      </c>
      <c r="B14" s="148" t="s">
        <v>355</v>
      </c>
      <c r="C14" s="139">
        <v>1</v>
      </c>
      <c r="D14" s="139">
        <v>1</v>
      </c>
      <c r="E14" s="139">
        <v>1</v>
      </c>
      <c r="F14" s="139">
        <v>1</v>
      </c>
      <c r="G14" s="139">
        <v>1</v>
      </c>
      <c r="H14" s="139">
        <v>1</v>
      </c>
      <c r="I14" s="139">
        <v>1</v>
      </c>
      <c r="J14" s="139">
        <v>1</v>
      </c>
      <c r="K14" s="139">
        <v>1</v>
      </c>
      <c r="L14" s="139">
        <v>1</v>
      </c>
      <c r="M14" s="113">
        <f t="shared" si="0"/>
        <v>10</v>
      </c>
      <c r="N14" s="130">
        <f t="shared" si="1"/>
        <v>1</v>
      </c>
    </row>
    <row r="15" spans="1:14" ht="14.25" customHeight="1" x14ac:dyDescent="0.25">
      <c r="A15" s="147">
        <v>12</v>
      </c>
      <c r="B15" s="148" t="s">
        <v>356</v>
      </c>
      <c r="C15" s="113">
        <v>1</v>
      </c>
      <c r="D15" s="113">
        <v>0</v>
      </c>
      <c r="E15" s="113">
        <v>1</v>
      </c>
      <c r="F15" s="113">
        <v>1</v>
      </c>
      <c r="G15" s="113">
        <v>0</v>
      </c>
      <c r="H15" s="113">
        <v>0</v>
      </c>
      <c r="I15" s="113">
        <v>0</v>
      </c>
      <c r="J15" s="113">
        <v>0</v>
      </c>
      <c r="K15" s="113">
        <v>0</v>
      </c>
      <c r="L15" s="113">
        <v>0</v>
      </c>
      <c r="M15" s="113">
        <f t="shared" si="0"/>
        <v>3</v>
      </c>
      <c r="N15" s="130">
        <f t="shared" si="1"/>
        <v>0.3</v>
      </c>
    </row>
    <row r="16" spans="1:14" ht="14.25" customHeight="1" x14ac:dyDescent="0.25">
      <c r="A16" s="149">
        <v>13</v>
      </c>
      <c r="B16" s="148" t="s">
        <v>357</v>
      </c>
      <c r="C16" s="113">
        <v>1</v>
      </c>
      <c r="D16" s="113">
        <v>1</v>
      </c>
      <c r="E16" s="113">
        <v>1</v>
      </c>
      <c r="F16" s="113">
        <v>0</v>
      </c>
      <c r="G16" s="113">
        <v>1</v>
      </c>
      <c r="H16" s="113">
        <v>0</v>
      </c>
      <c r="I16" s="113">
        <v>1</v>
      </c>
      <c r="J16" s="113">
        <v>1</v>
      </c>
      <c r="K16" s="113">
        <v>1</v>
      </c>
      <c r="L16" s="113">
        <v>1</v>
      </c>
      <c r="M16" s="113">
        <f t="shared" si="0"/>
        <v>8</v>
      </c>
      <c r="N16" s="130">
        <f t="shared" si="1"/>
        <v>0.8</v>
      </c>
    </row>
    <row r="17" spans="1:15" ht="14.25" customHeight="1" x14ac:dyDescent="0.25">
      <c r="A17" s="149">
        <v>14</v>
      </c>
      <c r="B17" s="148" t="s">
        <v>358</v>
      </c>
      <c r="C17" s="113">
        <v>1</v>
      </c>
      <c r="D17" s="113">
        <v>1</v>
      </c>
      <c r="E17" s="113">
        <v>1</v>
      </c>
      <c r="F17" s="113">
        <v>1</v>
      </c>
      <c r="G17" s="113">
        <v>1</v>
      </c>
      <c r="H17" s="113">
        <v>0</v>
      </c>
      <c r="I17" s="113">
        <v>1</v>
      </c>
      <c r="J17" s="113">
        <v>1</v>
      </c>
      <c r="K17" s="113">
        <v>1</v>
      </c>
      <c r="L17" s="113">
        <v>1</v>
      </c>
      <c r="M17" s="113">
        <f t="shared" si="0"/>
        <v>9</v>
      </c>
      <c r="N17" s="130">
        <f t="shared" si="1"/>
        <v>0.9</v>
      </c>
    </row>
    <row r="18" spans="1:15" ht="14.25" customHeight="1" x14ac:dyDescent="0.25">
      <c r="A18" s="149">
        <v>15</v>
      </c>
      <c r="B18" s="148" t="s">
        <v>359</v>
      </c>
      <c r="C18" s="113">
        <v>1</v>
      </c>
      <c r="D18" s="113">
        <v>1</v>
      </c>
      <c r="E18" s="113">
        <v>1</v>
      </c>
      <c r="F18" s="113">
        <v>1</v>
      </c>
      <c r="G18" s="113">
        <v>0</v>
      </c>
      <c r="H18" s="113">
        <v>0</v>
      </c>
      <c r="I18" s="113">
        <v>1</v>
      </c>
      <c r="J18" s="113">
        <v>1</v>
      </c>
      <c r="K18" s="113">
        <v>1</v>
      </c>
      <c r="L18" s="113">
        <v>0</v>
      </c>
      <c r="M18" s="113">
        <f t="shared" si="0"/>
        <v>7</v>
      </c>
      <c r="N18" s="130">
        <f t="shared" si="1"/>
        <v>0.7</v>
      </c>
    </row>
    <row r="19" spans="1:15" ht="14.25" customHeight="1" x14ac:dyDescent="0.25">
      <c r="A19" s="149">
        <v>16</v>
      </c>
      <c r="B19" s="148" t="s">
        <v>360</v>
      </c>
      <c r="C19" s="113">
        <v>0</v>
      </c>
      <c r="D19" s="113">
        <v>0</v>
      </c>
      <c r="E19" s="113">
        <v>0</v>
      </c>
      <c r="F19" s="113">
        <v>1</v>
      </c>
      <c r="G19" s="113">
        <v>0</v>
      </c>
      <c r="H19" s="113">
        <v>0</v>
      </c>
      <c r="I19" s="113">
        <v>1</v>
      </c>
      <c r="J19" s="113">
        <v>0</v>
      </c>
      <c r="K19" s="113">
        <v>0</v>
      </c>
      <c r="L19" s="113">
        <v>0</v>
      </c>
      <c r="M19" s="113">
        <f t="shared" si="0"/>
        <v>2</v>
      </c>
      <c r="N19" s="130">
        <f t="shared" si="1"/>
        <v>0.2</v>
      </c>
    </row>
    <row r="20" spans="1:15" ht="14.25" customHeight="1" x14ac:dyDescent="0.25">
      <c r="A20" s="119"/>
      <c r="B20" s="141" t="s">
        <v>342</v>
      </c>
      <c r="C20" s="113">
        <f t="shared" ref="C20:L20" si="2">SUM(C4:C19)</f>
        <v>13</v>
      </c>
      <c r="D20" s="113">
        <f t="shared" si="2"/>
        <v>12</v>
      </c>
      <c r="E20" s="113">
        <f t="shared" si="2"/>
        <v>13</v>
      </c>
      <c r="F20" s="113">
        <f t="shared" si="2"/>
        <v>13</v>
      </c>
      <c r="G20" s="113">
        <f t="shared" si="2"/>
        <v>11</v>
      </c>
      <c r="H20" s="113">
        <f t="shared" si="2"/>
        <v>9</v>
      </c>
      <c r="I20" s="113">
        <f t="shared" si="2"/>
        <v>13</v>
      </c>
      <c r="J20" s="113">
        <f t="shared" si="2"/>
        <v>11</v>
      </c>
      <c r="K20" s="113">
        <f t="shared" si="2"/>
        <v>13</v>
      </c>
      <c r="L20" s="113">
        <f t="shared" si="2"/>
        <v>11</v>
      </c>
      <c r="M20" s="119"/>
      <c r="N20" s="142"/>
      <c r="O20" s="143"/>
    </row>
    <row r="21" spans="1:15" ht="14.25" customHeight="1" x14ac:dyDescent="0.25"/>
    <row r="22" spans="1:15" ht="14.25" customHeight="1" x14ac:dyDescent="0.25"/>
    <row r="23" spans="1:15" ht="14.25" customHeight="1" x14ac:dyDescent="0.25"/>
    <row r="24" spans="1:15" ht="14.25" customHeight="1" x14ac:dyDescent="0.25"/>
    <row r="25" spans="1:15" ht="14.25" customHeight="1" x14ac:dyDescent="0.25"/>
    <row r="26" spans="1:15" ht="14.25" customHeight="1" x14ac:dyDescent="0.25"/>
    <row r="27" spans="1:15" ht="14.25" customHeight="1" x14ac:dyDescent="0.25"/>
    <row r="28" spans="1:15" ht="14.25" customHeight="1" x14ac:dyDescent="0.25"/>
    <row r="29" spans="1:15" ht="14.25" customHeight="1" x14ac:dyDescent="0.25"/>
    <row r="30" spans="1:15" ht="14.25" customHeight="1" x14ac:dyDescent="0.25"/>
    <row r="31" spans="1:15" ht="14.25" customHeight="1" x14ac:dyDescent="0.25"/>
    <row r="32" spans="1: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N2"/>
  </mergeCells>
  <pageMargins left="0.7" right="0.7" top="0.75" bottom="0.75" header="0" footer="0"/>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0"/>
  <sheetViews>
    <sheetView workbookViewId="0"/>
  </sheetViews>
  <sheetFormatPr baseColWidth="10" defaultColWidth="14.42578125" defaultRowHeight="15" customHeight="1" x14ac:dyDescent="0.25"/>
  <cols>
    <col min="1" max="1" width="12.140625" customWidth="1"/>
    <col min="2" max="2" width="40.42578125" customWidth="1"/>
    <col min="3" max="9" width="12.140625" customWidth="1"/>
    <col min="10" max="10" width="13.7109375" customWidth="1"/>
    <col min="11" max="12" width="12.140625" customWidth="1"/>
    <col min="13" max="13" width="20.85546875" customWidth="1"/>
  </cols>
  <sheetData>
    <row r="1" spans="1:12" ht="14.25" customHeight="1" x14ac:dyDescent="0.25"/>
    <row r="2" spans="1:12" ht="14.25" customHeight="1" x14ac:dyDescent="0.25">
      <c r="A2" s="378" t="s">
        <v>672</v>
      </c>
      <c r="B2" s="355"/>
      <c r="C2" s="355"/>
      <c r="D2" s="355"/>
      <c r="E2" s="355"/>
      <c r="F2" s="355"/>
      <c r="G2" s="355"/>
      <c r="H2" s="355"/>
      <c r="I2" s="355"/>
      <c r="J2" s="355"/>
      <c r="K2" s="355"/>
      <c r="L2" s="356"/>
    </row>
    <row r="3" spans="1:12" ht="14.25" customHeight="1" x14ac:dyDescent="0.25">
      <c r="A3" s="133" t="s">
        <v>340</v>
      </c>
      <c r="B3" s="134" t="s">
        <v>341</v>
      </c>
      <c r="C3" s="144" t="s">
        <v>133</v>
      </c>
      <c r="D3" s="144" t="s">
        <v>134</v>
      </c>
      <c r="E3" s="144" t="s">
        <v>135</v>
      </c>
      <c r="F3" s="144" t="s">
        <v>136</v>
      </c>
      <c r="G3" s="144" t="s">
        <v>137</v>
      </c>
      <c r="H3" s="144" t="s">
        <v>138</v>
      </c>
      <c r="I3" s="144" t="s">
        <v>139</v>
      </c>
      <c r="J3" s="144" t="s">
        <v>140</v>
      </c>
      <c r="K3" s="136" t="s">
        <v>342</v>
      </c>
      <c r="L3" s="136" t="s">
        <v>343</v>
      </c>
    </row>
    <row r="4" spans="1:12" ht="14.25" customHeight="1" x14ac:dyDescent="0.25">
      <c r="A4" s="147">
        <v>1</v>
      </c>
      <c r="B4" s="148" t="s">
        <v>344</v>
      </c>
      <c r="C4" s="139">
        <v>1</v>
      </c>
      <c r="D4" s="139">
        <v>1</v>
      </c>
      <c r="E4" s="139">
        <v>1</v>
      </c>
      <c r="F4" s="139">
        <v>1</v>
      </c>
      <c r="G4" s="139">
        <v>1</v>
      </c>
      <c r="H4" s="139">
        <v>1</v>
      </c>
      <c r="I4" s="139">
        <v>1</v>
      </c>
      <c r="J4" s="139">
        <v>1</v>
      </c>
      <c r="K4" s="113">
        <f t="shared" ref="K4:K18" si="0">SUM(C4:J4)</f>
        <v>8</v>
      </c>
      <c r="L4" s="130">
        <f t="shared" ref="L4:L18" si="1">K4/8</f>
        <v>1</v>
      </c>
    </row>
    <row r="5" spans="1:12" ht="14.25" customHeight="1" x14ac:dyDescent="0.25">
      <c r="A5" s="149">
        <v>2</v>
      </c>
      <c r="B5" s="148" t="s">
        <v>345</v>
      </c>
      <c r="C5" s="139">
        <v>1</v>
      </c>
      <c r="D5" s="139">
        <v>1</v>
      </c>
      <c r="E5" s="139">
        <v>1</v>
      </c>
      <c r="F5" s="139">
        <v>1</v>
      </c>
      <c r="G5" s="139">
        <v>1</v>
      </c>
      <c r="H5" s="139">
        <v>1</v>
      </c>
      <c r="I5" s="139">
        <v>1</v>
      </c>
      <c r="J5" s="139">
        <v>1</v>
      </c>
      <c r="K5" s="113">
        <f t="shared" si="0"/>
        <v>8</v>
      </c>
      <c r="L5" s="130">
        <f t="shared" si="1"/>
        <v>1</v>
      </c>
    </row>
    <row r="6" spans="1:12" ht="14.25" customHeight="1" x14ac:dyDescent="0.25">
      <c r="A6" s="149">
        <v>3</v>
      </c>
      <c r="B6" s="148" t="s">
        <v>346</v>
      </c>
      <c r="C6" s="139">
        <v>1</v>
      </c>
      <c r="D6" s="139">
        <v>1</v>
      </c>
      <c r="E6" s="139">
        <v>1</v>
      </c>
      <c r="F6" s="139">
        <v>1</v>
      </c>
      <c r="G6" s="139">
        <v>1</v>
      </c>
      <c r="H6" s="139">
        <v>1</v>
      </c>
      <c r="I6" s="139">
        <v>1</v>
      </c>
      <c r="J6" s="139">
        <v>1</v>
      </c>
      <c r="K6" s="113">
        <f t="shared" si="0"/>
        <v>8</v>
      </c>
      <c r="L6" s="130">
        <f t="shared" si="1"/>
        <v>1</v>
      </c>
    </row>
    <row r="7" spans="1:12" ht="14.25" customHeight="1" x14ac:dyDescent="0.25">
      <c r="A7" s="147">
        <v>4</v>
      </c>
      <c r="B7" s="148" t="s">
        <v>347</v>
      </c>
      <c r="C7" s="139">
        <v>1</v>
      </c>
      <c r="D7" s="139">
        <v>1</v>
      </c>
      <c r="E7" s="139">
        <v>1</v>
      </c>
      <c r="F7" s="139">
        <v>1</v>
      </c>
      <c r="G7" s="139">
        <v>1</v>
      </c>
      <c r="H7" s="139">
        <v>1</v>
      </c>
      <c r="I7" s="139">
        <v>1</v>
      </c>
      <c r="J7" s="139">
        <v>1</v>
      </c>
      <c r="K7" s="113">
        <f t="shared" si="0"/>
        <v>8</v>
      </c>
      <c r="L7" s="130">
        <f t="shared" si="1"/>
        <v>1</v>
      </c>
    </row>
    <row r="8" spans="1:12" ht="14.25" customHeight="1" x14ac:dyDescent="0.25">
      <c r="A8" s="147">
        <v>5</v>
      </c>
      <c r="B8" s="148" t="s">
        <v>348</v>
      </c>
      <c r="C8" s="139">
        <v>1</v>
      </c>
      <c r="D8" s="139">
        <v>1</v>
      </c>
      <c r="E8" s="139">
        <v>1</v>
      </c>
      <c r="F8" s="139">
        <v>1</v>
      </c>
      <c r="G8" s="139">
        <v>1</v>
      </c>
      <c r="H8" s="139">
        <v>1</v>
      </c>
      <c r="I8" s="139">
        <v>1</v>
      </c>
      <c r="J8" s="139">
        <v>1</v>
      </c>
      <c r="K8" s="113">
        <f t="shared" si="0"/>
        <v>8</v>
      </c>
      <c r="L8" s="130">
        <f t="shared" si="1"/>
        <v>1</v>
      </c>
    </row>
    <row r="9" spans="1:12" ht="14.25" customHeight="1" x14ac:dyDescent="0.25">
      <c r="A9" s="147">
        <v>6</v>
      </c>
      <c r="B9" s="150" t="s">
        <v>349</v>
      </c>
      <c r="C9" s="139">
        <v>1</v>
      </c>
      <c r="D9" s="139">
        <v>1</v>
      </c>
      <c r="E9" s="139">
        <v>1</v>
      </c>
      <c r="F9" s="139">
        <v>1</v>
      </c>
      <c r="G9" s="139">
        <v>1</v>
      </c>
      <c r="H9" s="139">
        <v>1</v>
      </c>
      <c r="I9" s="139">
        <v>1</v>
      </c>
      <c r="J9" s="139">
        <v>1</v>
      </c>
      <c r="K9" s="113">
        <f t="shared" si="0"/>
        <v>8</v>
      </c>
      <c r="L9" s="130">
        <f t="shared" si="1"/>
        <v>1</v>
      </c>
    </row>
    <row r="10" spans="1:12" ht="14.25" customHeight="1" x14ac:dyDescent="0.25">
      <c r="A10" s="147">
        <v>7</v>
      </c>
      <c r="B10" s="148" t="s">
        <v>350</v>
      </c>
      <c r="C10" s="139">
        <v>1</v>
      </c>
      <c r="D10" s="139">
        <v>1</v>
      </c>
      <c r="E10" s="139">
        <v>1</v>
      </c>
      <c r="F10" s="139">
        <v>1</v>
      </c>
      <c r="G10" s="139">
        <v>1</v>
      </c>
      <c r="H10" s="139">
        <v>1</v>
      </c>
      <c r="I10" s="139">
        <v>1</v>
      </c>
      <c r="J10" s="139">
        <v>1</v>
      </c>
      <c r="K10" s="113">
        <f t="shared" si="0"/>
        <v>8</v>
      </c>
      <c r="L10" s="130">
        <f t="shared" si="1"/>
        <v>1</v>
      </c>
    </row>
    <row r="11" spans="1:12" ht="14.25" customHeight="1" x14ac:dyDescent="0.25">
      <c r="A11" s="147">
        <v>8</v>
      </c>
      <c r="B11" s="148" t="s">
        <v>353</v>
      </c>
      <c r="C11" s="139">
        <v>1</v>
      </c>
      <c r="D11" s="139">
        <v>1</v>
      </c>
      <c r="E11" s="139">
        <v>1</v>
      </c>
      <c r="F11" s="139">
        <v>1</v>
      </c>
      <c r="G11" s="139">
        <v>1</v>
      </c>
      <c r="H11" s="139">
        <v>1</v>
      </c>
      <c r="I11" s="139">
        <v>1</v>
      </c>
      <c r="J11" s="139">
        <v>1</v>
      </c>
      <c r="K11" s="113">
        <f t="shared" si="0"/>
        <v>8</v>
      </c>
      <c r="L11" s="130">
        <f t="shared" si="1"/>
        <v>1</v>
      </c>
    </row>
    <row r="12" spans="1:12" ht="14.25" customHeight="1" x14ac:dyDescent="0.25">
      <c r="A12" s="147">
        <v>9</v>
      </c>
      <c r="B12" s="148" t="s">
        <v>354</v>
      </c>
      <c r="C12" s="139">
        <v>0</v>
      </c>
      <c r="D12" s="139">
        <v>0</v>
      </c>
      <c r="E12" s="139">
        <v>0</v>
      </c>
      <c r="F12" s="139">
        <v>1</v>
      </c>
      <c r="G12" s="139">
        <v>1</v>
      </c>
      <c r="H12" s="139">
        <v>0</v>
      </c>
      <c r="I12" s="139">
        <v>0</v>
      </c>
      <c r="J12" s="139">
        <v>0</v>
      </c>
      <c r="K12" s="113">
        <f t="shared" si="0"/>
        <v>2</v>
      </c>
      <c r="L12" s="130">
        <f t="shared" si="1"/>
        <v>0.25</v>
      </c>
    </row>
    <row r="13" spans="1:12" ht="14.25" customHeight="1" x14ac:dyDescent="0.25">
      <c r="A13" s="147">
        <v>10</v>
      </c>
      <c r="B13" s="148" t="s">
        <v>355</v>
      </c>
      <c r="C13" s="113">
        <v>0</v>
      </c>
      <c r="D13" s="139">
        <v>0</v>
      </c>
      <c r="E13" s="139">
        <v>1</v>
      </c>
      <c r="F13" s="139">
        <v>0</v>
      </c>
      <c r="G13" s="139">
        <v>0</v>
      </c>
      <c r="H13" s="113">
        <v>0</v>
      </c>
      <c r="I13" s="139">
        <v>1</v>
      </c>
      <c r="J13" s="139">
        <v>1</v>
      </c>
      <c r="K13" s="113">
        <f t="shared" si="0"/>
        <v>3</v>
      </c>
      <c r="L13" s="130">
        <f t="shared" si="1"/>
        <v>0.375</v>
      </c>
    </row>
    <row r="14" spans="1:12" ht="14.25" customHeight="1" x14ac:dyDescent="0.25">
      <c r="A14" s="147">
        <v>11</v>
      </c>
      <c r="B14" s="148" t="s">
        <v>356</v>
      </c>
      <c r="C14" s="113">
        <v>1</v>
      </c>
      <c r="D14" s="113">
        <v>1</v>
      </c>
      <c r="E14" s="113">
        <v>1</v>
      </c>
      <c r="F14" s="113">
        <v>1</v>
      </c>
      <c r="G14" s="113">
        <v>1</v>
      </c>
      <c r="H14" s="113">
        <v>0</v>
      </c>
      <c r="I14" s="113">
        <v>1</v>
      </c>
      <c r="J14" s="113">
        <v>1</v>
      </c>
      <c r="K14" s="113">
        <f t="shared" si="0"/>
        <v>7</v>
      </c>
      <c r="L14" s="130">
        <f t="shared" si="1"/>
        <v>0.875</v>
      </c>
    </row>
    <row r="15" spans="1:12" ht="14.25" customHeight="1" x14ac:dyDescent="0.25">
      <c r="A15" s="149">
        <v>12</v>
      </c>
      <c r="B15" s="148" t="s">
        <v>357</v>
      </c>
      <c r="C15" s="113">
        <v>1</v>
      </c>
      <c r="D15" s="113">
        <v>1</v>
      </c>
      <c r="E15" s="113">
        <v>1</v>
      </c>
      <c r="F15" s="113">
        <v>1</v>
      </c>
      <c r="G15" s="113">
        <v>0</v>
      </c>
      <c r="H15" s="113">
        <v>0</v>
      </c>
      <c r="I15" s="113">
        <v>0</v>
      </c>
      <c r="J15" s="113">
        <v>1</v>
      </c>
      <c r="K15" s="113">
        <f t="shared" si="0"/>
        <v>5</v>
      </c>
      <c r="L15" s="130">
        <f t="shared" si="1"/>
        <v>0.625</v>
      </c>
    </row>
    <row r="16" spans="1:12" ht="14.25" customHeight="1" x14ac:dyDescent="0.25">
      <c r="A16" s="149">
        <v>13</v>
      </c>
      <c r="B16" s="148" t="s">
        <v>358</v>
      </c>
      <c r="C16" s="113">
        <v>1</v>
      </c>
      <c r="D16" s="113">
        <v>1</v>
      </c>
      <c r="E16" s="113">
        <v>1</v>
      </c>
      <c r="F16" s="113">
        <v>1</v>
      </c>
      <c r="G16" s="113">
        <v>1</v>
      </c>
      <c r="H16" s="113">
        <v>1</v>
      </c>
      <c r="I16" s="113">
        <v>1</v>
      </c>
      <c r="J16" s="113">
        <v>1</v>
      </c>
      <c r="K16" s="113">
        <f t="shared" si="0"/>
        <v>8</v>
      </c>
      <c r="L16" s="130">
        <f t="shared" si="1"/>
        <v>1</v>
      </c>
    </row>
    <row r="17" spans="1:13" ht="14.25" customHeight="1" x14ac:dyDescent="0.25">
      <c r="A17" s="149">
        <v>14</v>
      </c>
      <c r="B17" s="148" t="s">
        <v>359</v>
      </c>
      <c r="C17" s="113">
        <v>1</v>
      </c>
      <c r="D17" s="113">
        <v>1</v>
      </c>
      <c r="E17" s="113">
        <v>1</v>
      </c>
      <c r="F17" s="113">
        <v>0</v>
      </c>
      <c r="G17" s="113">
        <v>1</v>
      </c>
      <c r="H17" s="113">
        <v>1</v>
      </c>
      <c r="I17" s="113">
        <v>0</v>
      </c>
      <c r="J17" s="113">
        <v>1</v>
      </c>
      <c r="K17" s="113">
        <f t="shared" si="0"/>
        <v>6</v>
      </c>
      <c r="L17" s="130">
        <f t="shared" si="1"/>
        <v>0.75</v>
      </c>
    </row>
    <row r="18" spans="1:13" ht="14.25" customHeight="1" x14ac:dyDescent="0.25">
      <c r="A18" s="149">
        <v>15</v>
      </c>
      <c r="B18" s="148" t="s">
        <v>360</v>
      </c>
      <c r="C18" s="113">
        <v>0</v>
      </c>
      <c r="D18" s="113">
        <v>0</v>
      </c>
      <c r="E18" s="113">
        <v>0</v>
      </c>
      <c r="F18" s="113">
        <v>0</v>
      </c>
      <c r="G18" s="113">
        <v>0</v>
      </c>
      <c r="H18" s="113">
        <v>0</v>
      </c>
      <c r="I18" s="113">
        <v>1</v>
      </c>
      <c r="J18" s="113">
        <v>0</v>
      </c>
      <c r="K18" s="113">
        <f t="shared" si="0"/>
        <v>1</v>
      </c>
      <c r="L18" s="130">
        <f t="shared" si="1"/>
        <v>0.125</v>
      </c>
    </row>
    <row r="19" spans="1:13" ht="14.25" customHeight="1" x14ac:dyDescent="0.25">
      <c r="A19" s="119"/>
      <c r="B19" s="141" t="s">
        <v>342</v>
      </c>
      <c r="C19" s="113">
        <f t="shared" ref="C19:J19" si="2">SUM(C4:C18)</f>
        <v>12</v>
      </c>
      <c r="D19" s="113">
        <f t="shared" si="2"/>
        <v>12</v>
      </c>
      <c r="E19" s="113">
        <f t="shared" si="2"/>
        <v>13</v>
      </c>
      <c r="F19" s="113">
        <f t="shared" si="2"/>
        <v>12</v>
      </c>
      <c r="G19" s="113">
        <f t="shared" si="2"/>
        <v>12</v>
      </c>
      <c r="H19" s="113">
        <f t="shared" si="2"/>
        <v>10</v>
      </c>
      <c r="I19" s="113">
        <f t="shared" si="2"/>
        <v>12</v>
      </c>
      <c r="J19" s="113">
        <f t="shared" si="2"/>
        <v>13</v>
      </c>
      <c r="K19" s="119"/>
      <c r="L19" s="142"/>
      <c r="M19" s="143"/>
    </row>
    <row r="20" spans="1:13" ht="14.25" customHeight="1" x14ac:dyDescent="0.25"/>
    <row r="21" spans="1:13" ht="14.25" customHeight="1" x14ac:dyDescent="0.25"/>
    <row r="22" spans="1:13" ht="14.25" customHeight="1" x14ac:dyDescent="0.25"/>
    <row r="23" spans="1:13" ht="14.25" customHeight="1" x14ac:dyDescent="0.25"/>
    <row r="24" spans="1:13" ht="14.25" customHeight="1" x14ac:dyDescent="0.25"/>
    <row r="25" spans="1:13" ht="14.25" customHeight="1" x14ac:dyDescent="0.25"/>
    <row r="26" spans="1:13" ht="14.25" customHeight="1" x14ac:dyDescent="0.25"/>
    <row r="27" spans="1:13" ht="14.25" customHeight="1" x14ac:dyDescent="0.25"/>
    <row r="28" spans="1:13" ht="14.25" customHeight="1" x14ac:dyDescent="0.25"/>
    <row r="29" spans="1:13" ht="14.25" customHeight="1" x14ac:dyDescent="0.25"/>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L2"/>
  </mergeCells>
  <pageMargins left="0.7" right="0.7" top="0.75" bottom="0.75" header="0" footer="0"/>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heetViews>
  <sheetFormatPr baseColWidth="10" defaultColWidth="14.42578125" defaultRowHeight="15" customHeight="1" x14ac:dyDescent="0.25"/>
  <cols>
    <col min="1" max="1" width="12.140625" customWidth="1"/>
    <col min="2" max="2" width="40.42578125" customWidth="1"/>
    <col min="3" max="6" width="12.140625" customWidth="1"/>
    <col min="7" max="7" width="20.85546875" customWidth="1"/>
  </cols>
  <sheetData>
    <row r="1" spans="1:6" ht="14.25" customHeight="1" x14ac:dyDescent="0.25"/>
    <row r="2" spans="1:6" ht="14.25" customHeight="1" x14ac:dyDescent="0.25">
      <c r="A2" s="378" t="s">
        <v>673</v>
      </c>
      <c r="B2" s="355"/>
      <c r="C2" s="355"/>
      <c r="D2" s="355"/>
      <c r="E2" s="355"/>
      <c r="F2" s="356"/>
    </row>
    <row r="3" spans="1:6" ht="14.25" customHeight="1" x14ac:dyDescent="0.25">
      <c r="A3" s="133" t="s">
        <v>340</v>
      </c>
      <c r="B3" s="134" t="s">
        <v>341</v>
      </c>
      <c r="C3" s="144" t="s">
        <v>614</v>
      </c>
      <c r="D3" s="144" t="s">
        <v>141</v>
      </c>
      <c r="E3" s="136" t="s">
        <v>342</v>
      </c>
      <c r="F3" s="136" t="s">
        <v>343</v>
      </c>
    </row>
    <row r="4" spans="1:6" ht="14.25" customHeight="1" x14ac:dyDescent="0.25">
      <c r="A4" s="147">
        <v>1</v>
      </c>
      <c r="B4" s="148" t="s">
        <v>344</v>
      </c>
      <c r="C4" s="139">
        <v>1</v>
      </c>
      <c r="D4" s="139">
        <v>1</v>
      </c>
      <c r="E4" s="113">
        <f t="shared" ref="E4:E17" si="0">SUM(C4:D4)</f>
        <v>2</v>
      </c>
      <c r="F4" s="130">
        <f t="shared" ref="F4:F17" si="1">E4/2</f>
        <v>1</v>
      </c>
    </row>
    <row r="5" spans="1:6" ht="14.25" customHeight="1" x14ac:dyDescent="0.25">
      <c r="A5" s="149">
        <v>2</v>
      </c>
      <c r="B5" s="148" t="s">
        <v>345</v>
      </c>
      <c r="C5" s="139">
        <v>1</v>
      </c>
      <c r="D5" s="139">
        <v>1</v>
      </c>
      <c r="E5" s="113">
        <f t="shared" si="0"/>
        <v>2</v>
      </c>
      <c r="F5" s="130">
        <f t="shared" si="1"/>
        <v>1</v>
      </c>
    </row>
    <row r="6" spans="1:6" ht="14.25" customHeight="1" x14ac:dyDescent="0.25">
      <c r="A6" s="149">
        <v>3</v>
      </c>
      <c r="B6" s="148" t="s">
        <v>346</v>
      </c>
      <c r="C6" s="139">
        <v>1</v>
      </c>
      <c r="D6" s="139">
        <v>1</v>
      </c>
      <c r="E6" s="113">
        <f t="shared" si="0"/>
        <v>2</v>
      </c>
      <c r="F6" s="130">
        <f t="shared" si="1"/>
        <v>1</v>
      </c>
    </row>
    <row r="7" spans="1:6" ht="14.25" customHeight="1" x14ac:dyDescent="0.25">
      <c r="A7" s="147">
        <v>4</v>
      </c>
      <c r="B7" s="148" t="s">
        <v>347</v>
      </c>
      <c r="C7" s="139">
        <v>1</v>
      </c>
      <c r="D7" s="139">
        <v>1</v>
      </c>
      <c r="E7" s="113">
        <f t="shared" si="0"/>
        <v>2</v>
      </c>
      <c r="F7" s="130">
        <f t="shared" si="1"/>
        <v>1</v>
      </c>
    </row>
    <row r="8" spans="1:6" ht="14.25" customHeight="1" x14ac:dyDescent="0.25">
      <c r="A8" s="147">
        <v>5</v>
      </c>
      <c r="B8" s="148" t="s">
        <v>348</v>
      </c>
      <c r="C8" s="139">
        <v>1</v>
      </c>
      <c r="D8" s="139">
        <v>1</v>
      </c>
      <c r="E8" s="113">
        <f t="shared" si="0"/>
        <v>2</v>
      </c>
      <c r="F8" s="130">
        <f t="shared" si="1"/>
        <v>1</v>
      </c>
    </row>
    <row r="9" spans="1:6" ht="14.25" customHeight="1" x14ac:dyDescent="0.25">
      <c r="A9" s="147">
        <v>6</v>
      </c>
      <c r="B9" s="150" t="s">
        <v>349</v>
      </c>
      <c r="C9" s="139">
        <v>1</v>
      </c>
      <c r="D9" s="139">
        <v>1</v>
      </c>
      <c r="E9" s="113">
        <f t="shared" si="0"/>
        <v>2</v>
      </c>
      <c r="F9" s="130">
        <f t="shared" si="1"/>
        <v>1</v>
      </c>
    </row>
    <row r="10" spans="1:6" ht="14.25" customHeight="1" x14ac:dyDescent="0.25">
      <c r="A10" s="147">
        <v>7</v>
      </c>
      <c r="B10" s="148" t="s">
        <v>350</v>
      </c>
      <c r="C10" s="139">
        <v>1</v>
      </c>
      <c r="D10" s="139">
        <v>1</v>
      </c>
      <c r="E10" s="113">
        <f t="shared" si="0"/>
        <v>2</v>
      </c>
      <c r="F10" s="130">
        <f t="shared" si="1"/>
        <v>1</v>
      </c>
    </row>
    <row r="11" spans="1:6" ht="14.25" customHeight="1" x14ac:dyDescent="0.25">
      <c r="A11" s="147">
        <v>9</v>
      </c>
      <c r="B11" s="148" t="s">
        <v>353</v>
      </c>
      <c r="C11" s="139">
        <v>1</v>
      </c>
      <c r="D11" s="139">
        <v>1</v>
      </c>
      <c r="E11" s="113">
        <f t="shared" si="0"/>
        <v>2</v>
      </c>
      <c r="F11" s="130">
        <f t="shared" si="1"/>
        <v>1</v>
      </c>
    </row>
    <row r="12" spans="1:6" ht="14.25" customHeight="1" x14ac:dyDescent="0.25">
      <c r="A12" s="147">
        <v>9</v>
      </c>
      <c r="B12" s="148" t="s">
        <v>354</v>
      </c>
      <c r="C12" s="139">
        <v>1</v>
      </c>
      <c r="D12" s="139">
        <v>1</v>
      </c>
      <c r="E12" s="113">
        <f t="shared" si="0"/>
        <v>2</v>
      </c>
      <c r="F12" s="130">
        <f t="shared" si="1"/>
        <v>1</v>
      </c>
    </row>
    <row r="13" spans="1:6" ht="14.25" customHeight="1" x14ac:dyDescent="0.25">
      <c r="A13" s="147">
        <v>10</v>
      </c>
      <c r="B13" s="148" t="s">
        <v>356</v>
      </c>
      <c r="C13" s="113">
        <v>0</v>
      </c>
      <c r="D13" s="113">
        <v>0</v>
      </c>
      <c r="E13" s="113">
        <f t="shared" si="0"/>
        <v>0</v>
      </c>
      <c r="F13" s="130">
        <f t="shared" si="1"/>
        <v>0</v>
      </c>
    </row>
    <row r="14" spans="1:6" ht="14.25" customHeight="1" x14ac:dyDescent="0.25">
      <c r="A14" s="149">
        <v>11</v>
      </c>
      <c r="B14" s="148" t="s">
        <v>357</v>
      </c>
      <c r="C14" s="113">
        <v>1</v>
      </c>
      <c r="D14" s="113">
        <v>1</v>
      </c>
      <c r="E14" s="113">
        <f t="shared" si="0"/>
        <v>2</v>
      </c>
      <c r="F14" s="130">
        <f t="shared" si="1"/>
        <v>1</v>
      </c>
    </row>
    <row r="15" spans="1:6" ht="14.25" customHeight="1" x14ac:dyDescent="0.25">
      <c r="A15" s="149">
        <v>12</v>
      </c>
      <c r="B15" s="148" t="s">
        <v>358</v>
      </c>
      <c r="C15" s="113">
        <v>1</v>
      </c>
      <c r="D15" s="113">
        <v>1</v>
      </c>
      <c r="E15" s="113">
        <f t="shared" si="0"/>
        <v>2</v>
      </c>
      <c r="F15" s="130">
        <f t="shared" si="1"/>
        <v>1</v>
      </c>
    </row>
    <row r="16" spans="1:6" ht="14.25" customHeight="1" x14ac:dyDescent="0.25">
      <c r="A16" s="149">
        <v>13</v>
      </c>
      <c r="B16" s="148" t="s">
        <v>359</v>
      </c>
      <c r="C16" s="113">
        <v>1</v>
      </c>
      <c r="D16" s="113">
        <v>0</v>
      </c>
      <c r="E16" s="113">
        <f t="shared" si="0"/>
        <v>1</v>
      </c>
      <c r="F16" s="130">
        <f t="shared" si="1"/>
        <v>0.5</v>
      </c>
    </row>
    <row r="17" spans="1:7" ht="14.25" customHeight="1" x14ac:dyDescent="0.25">
      <c r="A17" s="149">
        <v>14</v>
      </c>
      <c r="B17" s="148" t="s">
        <v>360</v>
      </c>
      <c r="C17" s="113">
        <v>0</v>
      </c>
      <c r="D17" s="113">
        <v>1</v>
      </c>
      <c r="E17" s="113">
        <f t="shared" si="0"/>
        <v>1</v>
      </c>
      <c r="F17" s="130">
        <f t="shared" si="1"/>
        <v>0.5</v>
      </c>
    </row>
    <row r="18" spans="1:7" ht="14.25" customHeight="1" x14ac:dyDescent="0.25">
      <c r="A18" s="119"/>
      <c r="B18" s="141" t="s">
        <v>342</v>
      </c>
      <c r="C18" s="113">
        <f t="shared" ref="C18:D18" si="2">SUM(C4:C17)</f>
        <v>12</v>
      </c>
      <c r="D18" s="113">
        <f t="shared" si="2"/>
        <v>12</v>
      </c>
      <c r="E18" s="119"/>
      <c r="F18" s="142"/>
      <c r="G18" s="143"/>
    </row>
    <row r="19" spans="1:7" ht="14.25" customHeight="1" x14ac:dyDescent="0.25"/>
    <row r="20" spans="1:7" ht="14.25" customHeight="1" x14ac:dyDescent="0.25"/>
    <row r="21" spans="1:7" ht="14.25" customHeight="1" x14ac:dyDescent="0.25"/>
    <row r="22" spans="1:7" ht="14.25" customHeight="1" x14ac:dyDescent="0.25"/>
    <row r="23" spans="1:7" ht="14.25" customHeight="1" x14ac:dyDescent="0.25"/>
    <row r="24" spans="1:7" ht="14.25" customHeight="1" x14ac:dyDescent="0.25"/>
    <row r="25" spans="1:7" ht="14.25" customHeight="1" x14ac:dyDescent="0.25"/>
    <row r="26" spans="1:7" ht="14.25" customHeight="1" x14ac:dyDescent="0.25"/>
    <row r="27" spans="1:7" ht="14.25" customHeight="1" x14ac:dyDescent="0.25"/>
    <row r="28" spans="1:7" ht="14.25" customHeight="1" x14ac:dyDescent="0.25"/>
    <row r="29" spans="1:7" ht="14.25" customHeight="1" x14ac:dyDescent="0.25"/>
    <row r="30" spans="1:7" ht="14.25" customHeight="1" x14ac:dyDescent="0.25"/>
    <row r="31" spans="1:7" ht="14.25" customHeight="1" x14ac:dyDescent="0.25"/>
    <row r="32" spans="1:7"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F2"/>
  </mergeCells>
  <pageMargins left="0.7" right="0.7" top="0.75" bottom="0.75" header="0" footer="0"/>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0"/>
  <sheetViews>
    <sheetView workbookViewId="0"/>
  </sheetViews>
  <sheetFormatPr baseColWidth="10" defaultColWidth="14.42578125" defaultRowHeight="15" customHeight="1" x14ac:dyDescent="0.25"/>
  <cols>
    <col min="1" max="1" width="12.140625" customWidth="1"/>
    <col min="2" max="2" width="40.42578125" customWidth="1"/>
    <col min="3" max="3" width="13.42578125" customWidth="1"/>
    <col min="4" max="5" width="12.140625" customWidth="1"/>
    <col min="6" max="6" width="20.85546875" customWidth="1"/>
  </cols>
  <sheetData>
    <row r="1" spans="1:5" ht="14.25" customHeight="1" x14ac:dyDescent="0.25"/>
    <row r="2" spans="1:5" ht="14.25" customHeight="1" x14ac:dyDescent="0.25">
      <c r="A2" s="378" t="s">
        <v>674</v>
      </c>
      <c r="B2" s="355"/>
      <c r="C2" s="355"/>
      <c r="D2" s="355"/>
      <c r="E2" s="356"/>
    </row>
    <row r="3" spans="1:5" ht="14.25" customHeight="1" x14ac:dyDescent="0.25">
      <c r="A3" s="133" t="s">
        <v>340</v>
      </c>
      <c r="B3" s="134"/>
      <c r="C3" s="144" t="s">
        <v>75</v>
      </c>
      <c r="D3" s="136" t="s">
        <v>342</v>
      </c>
      <c r="E3" s="136" t="s">
        <v>343</v>
      </c>
    </row>
    <row r="4" spans="1:5" ht="14.25" customHeight="1" x14ac:dyDescent="0.25">
      <c r="A4" s="147">
        <v>1</v>
      </c>
      <c r="B4" s="148" t="s">
        <v>344</v>
      </c>
      <c r="C4" s="139">
        <v>1</v>
      </c>
      <c r="D4" s="113">
        <f t="shared" ref="D4:D17" si="0">SUM(C4)</f>
        <v>1</v>
      </c>
      <c r="E4" s="130">
        <f t="shared" ref="E4:E17" si="1">D4/2</f>
        <v>0.5</v>
      </c>
    </row>
    <row r="5" spans="1:5" ht="14.25" customHeight="1" x14ac:dyDescent="0.25">
      <c r="A5" s="149">
        <v>2</v>
      </c>
      <c r="B5" s="148" t="s">
        <v>345</v>
      </c>
      <c r="C5" s="139">
        <v>1</v>
      </c>
      <c r="D5" s="113">
        <f t="shared" si="0"/>
        <v>1</v>
      </c>
      <c r="E5" s="130">
        <f t="shared" si="1"/>
        <v>0.5</v>
      </c>
    </row>
    <row r="6" spans="1:5" ht="14.25" customHeight="1" x14ac:dyDescent="0.25">
      <c r="A6" s="149">
        <v>3</v>
      </c>
      <c r="B6" s="148" t="s">
        <v>346</v>
      </c>
      <c r="C6" s="139">
        <v>1</v>
      </c>
      <c r="D6" s="113">
        <f t="shared" si="0"/>
        <v>1</v>
      </c>
      <c r="E6" s="130">
        <f t="shared" si="1"/>
        <v>0.5</v>
      </c>
    </row>
    <row r="7" spans="1:5" ht="14.25" customHeight="1" x14ac:dyDescent="0.25">
      <c r="A7" s="147">
        <v>4</v>
      </c>
      <c r="B7" s="148" t="s">
        <v>347</v>
      </c>
      <c r="C7" s="139">
        <v>1</v>
      </c>
      <c r="D7" s="113">
        <f t="shared" si="0"/>
        <v>1</v>
      </c>
      <c r="E7" s="130">
        <f t="shared" si="1"/>
        <v>0.5</v>
      </c>
    </row>
    <row r="8" spans="1:5" ht="14.25" customHeight="1" x14ac:dyDescent="0.25">
      <c r="A8" s="147">
        <v>5</v>
      </c>
      <c r="B8" s="148" t="s">
        <v>348</v>
      </c>
      <c r="C8" s="139">
        <v>1</v>
      </c>
      <c r="D8" s="113">
        <f t="shared" si="0"/>
        <v>1</v>
      </c>
      <c r="E8" s="130">
        <f t="shared" si="1"/>
        <v>0.5</v>
      </c>
    </row>
    <row r="9" spans="1:5" ht="14.25" customHeight="1" x14ac:dyDescent="0.25">
      <c r="A9" s="147">
        <v>6</v>
      </c>
      <c r="B9" s="150" t="s">
        <v>349</v>
      </c>
      <c r="C9" s="139">
        <v>1</v>
      </c>
      <c r="D9" s="113">
        <f t="shared" si="0"/>
        <v>1</v>
      </c>
      <c r="E9" s="130">
        <f t="shared" si="1"/>
        <v>0.5</v>
      </c>
    </row>
    <row r="10" spans="1:5" ht="14.25" customHeight="1" x14ac:dyDescent="0.25">
      <c r="A10" s="147">
        <v>7</v>
      </c>
      <c r="B10" s="148" t="s">
        <v>350</v>
      </c>
      <c r="C10" s="139">
        <v>1</v>
      </c>
      <c r="D10" s="113">
        <f t="shared" si="0"/>
        <v>1</v>
      </c>
      <c r="E10" s="130">
        <f t="shared" si="1"/>
        <v>0.5</v>
      </c>
    </row>
    <row r="11" spans="1:5" ht="14.25" customHeight="1" x14ac:dyDescent="0.25">
      <c r="A11" s="147">
        <v>9</v>
      </c>
      <c r="B11" s="148" t="s">
        <v>353</v>
      </c>
      <c r="C11" s="139">
        <v>1</v>
      </c>
      <c r="D11" s="113">
        <f t="shared" si="0"/>
        <v>1</v>
      </c>
      <c r="E11" s="130">
        <f t="shared" si="1"/>
        <v>0.5</v>
      </c>
    </row>
    <row r="12" spans="1:5" ht="14.25" customHeight="1" x14ac:dyDescent="0.25">
      <c r="A12" s="147">
        <v>9</v>
      </c>
      <c r="B12" s="148" t="s">
        <v>363</v>
      </c>
      <c r="C12" s="139">
        <v>1</v>
      </c>
      <c r="D12" s="113">
        <f t="shared" si="0"/>
        <v>1</v>
      </c>
      <c r="E12" s="130">
        <f t="shared" si="1"/>
        <v>0.5</v>
      </c>
    </row>
    <row r="13" spans="1:5" ht="14.25" customHeight="1" x14ac:dyDescent="0.25">
      <c r="A13" s="147">
        <v>10</v>
      </c>
      <c r="B13" s="148" t="s">
        <v>356</v>
      </c>
      <c r="C13" s="113">
        <v>1</v>
      </c>
      <c r="D13" s="113">
        <f t="shared" si="0"/>
        <v>1</v>
      </c>
      <c r="E13" s="130">
        <f t="shared" si="1"/>
        <v>0.5</v>
      </c>
    </row>
    <row r="14" spans="1:5" ht="14.25" customHeight="1" x14ac:dyDescent="0.25">
      <c r="A14" s="149">
        <v>11</v>
      </c>
      <c r="B14" s="148" t="s">
        <v>357</v>
      </c>
      <c r="C14" s="113">
        <v>1</v>
      </c>
      <c r="D14" s="113">
        <f t="shared" si="0"/>
        <v>1</v>
      </c>
      <c r="E14" s="130">
        <f t="shared" si="1"/>
        <v>0.5</v>
      </c>
    </row>
    <row r="15" spans="1:5" ht="14.25" customHeight="1" x14ac:dyDescent="0.25">
      <c r="A15" s="149">
        <v>12</v>
      </c>
      <c r="B15" s="148" t="s">
        <v>358</v>
      </c>
      <c r="C15" s="113">
        <v>1</v>
      </c>
      <c r="D15" s="113">
        <f t="shared" si="0"/>
        <v>1</v>
      </c>
      <c r="E15" s="130">
        <f t="shared" si="1"/>
        <v>0.5</v>
      </c>
    </row>
    <row r="16" spans="1:5" ht="14.25" customHeight="1" x14ac:dyDescent="0.25">
      <c r="A16" s="149">
        <v>13</v>
      </c>
      <c r="B16" s="148" t="s">
        <v>359</v>
      </c>
      <c r="C16" s="113">
        <v>1</v>
      </c>
      <c r="D16" s="113">
        <f t="shared" si="0"/>
        <v>1</v>
      </c>
      <c r="E16" s="130">
        <f t="shared" si="1"/>
        <v>0.5</v>
      </c>
    </row>
    <row r="17" spans="1:6" ht="14.25" customHeight="1" x14ac:dyDescent="0.25">
      <c r="A17" s="149">
        <v>14</v>
      </c>
      <c r="B17" s="148" t="s">
        <v>360</v>
      </c>
      <c r="C17" s="113">
        <v>0</v>
      </c>
      <c r="D17" s="113">
        <f t="shared" si="0"/>
        <v>0</v>
      </c>
      <c r="E17" s="130">
        <f t="shared" si="1"/>
        <v>0</v>
      </c>
    </row>
    <row r="18" spans="1:6" ht="14.25" customHeight="1" x14ac:dyDescent="0.25">
      <c r="A18" s="119"/>
      <c r="B18" s="141" t="s">
        <v>342</v>
      </c>
      <c r="C18" s="113">
        <f>SUM(C4:C17)</f>
        <v>13</v>
      </c>
      <c r="D18" s="119"/>
      <c r="E18" s="142"/>
      <c r="F18" s="143"/>
    </row>
    <row r="19" spans="1:6" ht="14.25" customHeight="1" x14ac:dyDescent="0.25"/>
    <row r="20" spans="1:6" ht="14.25" customHeight="1" x14ac:dyDescent="0.25"/>
    <row r="21" spans="1:6" ht="14.25" customHeight="1" x14ac:dyDescent="0.25"/>
    <row r="22" spans="1:6" ht="14.25" customHeight="1" x14ac:dyDescent="0.25"/>
    <row r="23" spans="1:6" ht="14.25" customHeight="1" x14ac:dyDescent="0.25"/>
    <row r="24" spans="1:6" ht="14.25" customHeight="1" x14ac:dyDescent="0.25"/>
    <row r="25" spans="1:6" ht="14.25" customHeight="1" x14ac:dyDescent="0.25"/>
    <row r="26" spans="1:6" ht="14.25" customHeight="1" x14ac:dyDescent="0.25"/>
    <row r="27" spans="1:6" ht="14.25" customHeight="1" x14ac:dyDescent="0.25"/>
    <row r="28" spans="1:6" ht="14.25" customHeight="1" x14ac:dyDescent="0.25"/>
    <row r="29" spans="1:6" ht="14.25" customHeight="1" x14ac:dyDescent="0.25"/>
    <row r="30" spans="1:6" ht="14.25" customHeight="1" x14ac:dyDescent="0.25"/>
    <row r="31" spans="1:6" ht="14.25" customHeight="1" x14ac:dyDescent="0.25"/>
    <row r="32" spans="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E2"/>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000"/>
  <sheetViews>
    <sheetView workbookViewId="0"/>
  </sheetViews>
  <sheetFormatPr baseColWidth="10" defaultColWidth="14.42578125" defaultRowHeight="15" customHeight="1" x14ac:dyDescent="0.25"/>
  <cols>
    <col min="1" max="2" width="42.85546875" customWidth="1"/>
    <col min="3" max="3" width="49.42578125" customWidth="1"/>
    <col min="4" max="4" width="47.7109375" customWidth="1"/>
    <col min="5" max="16" width="42.85546875" customWidth="1"/>
    <col min="17" max="17" width="47.7109375" hidden="1" customWidth="1"/>
    <col min="18" max="18" width="47.42578125" hidden="1" customWidth="1"/>
    <col min="19" max="19" width="47.140625" hidden="1" customWidth="1"/>
    <col min="20" max="20" width="47.42578125" hidden="1" customWidth="1"/>
    <col min="21" max="21" width="48" hidden="1" customWidth="1"/>
    <col min="22" max="22" width="51.140625" hidden="1" customWidth="1"/>
    <col min="23" max="23" width="53.140625" hidden="1" customWidth="1"/>
    <col min="24" max="24" width="52.5703125" hidden="1" customWidth="1"/>
    <col min="25" max="25" width="54" hidden="1" customWidth="1"/>
    <col min="26" max="26" width="56.28515625" hidden="1" customWidth="1"/>
    <col min="27" max="27" width="40.28515625" hidden="1" customWidth="1"/>
    <col min="28" max="28" width="37.7109375" hidden="1" customWidth="1"/>
    <col min="29" max="29" width="37.140625" hidden="1" customWidth="1"/>
    <col min="30" max="30" width="33.28515625" hidden="1" customWidth="1"/>
    <col min="31" max="31" width="37.42578125" hidden="1" customWidth="1"/>
    <col min="32" max="32" width="37.7109375" hidden="1" customWidth="1"/>
    <col min="33" max="33" width="40.28515625" hidden="1" customWidth="1"/>
    <col min="34" max="34" width="37.7109375" hidden="1" customWidth="1"/>
    <col min="35" max="35" width="34.28515625" hidden="1" customWidth="1"/>
    <col min="36" max="36" width="36" hidden="1" customWidth="1"/>
    <col min="37" max="37" width="38.28515625" hidden="1" customWidth="1"/>
    <col min="38" max="38" width="40.5703125" hidden="1" customWidth="1"/>
    <col min="39" max="39" width="30.28515625" hidden="1" customWidth="1"/>
    <col min="40" max="41" width="34.5703125" hidden="1" customWidth="1"/>
    <col min="42" max="43" width="35.42578125" hidden="1" customWidth="1"/>
    <col min="44" max="44" width="29.42578125" hidden="1" customWidth="1"/>
    <col min="45" max="46" width="33.7109375" hidden="1" customWidth="1"/>
    <col min="47" max="47" width="33.42578125" hidden="1" customWidth="1"/>
    <col min="48" max="48" width="38" hidden="1" customWidth="1"/>
    <col min="49" max="49" width="37.42578125" hidden="1" customWidth="1"/>
    <col min="50" max="50" width="39.140625" hidden="1" customWidth="1"/>
    <col min="51" max="51" width="42" hidden="1" customWidth="1"/>
    <col min="52" max="52" width="42.28515625" hidden="1" customWidth="1"/>
    <col min="53" max="53" width="38" hidden="1" customWidth="1"/>
    <col min="54" max="54" width="36.28515625" hidden="1" customWidth="1"/>
    <col min="55" max="55" width="31.7109375" hidden="1" customWidth="1"/>
    <col min="56" max="56" width="42" hidden="1" customWidth="1"/>
    <col min="57" max="57" width="40.85546875" hidden="1" customWidth="1"/>
    <col min="58" max="58" width="41.140625" hidden="1" customWidth="1"/>
    <col min="59" max="59" width="34.5703125" hidden="1" customWidth="1"/>
    <col min="60" max="60" width="44" hidden="1" customWidth="1"/>
    <col min="61" max="61" width="36.5703125" hidden="1" customWidth="1"/>
    <col min="62" max="62" width="34.5703125" hidden="1" customWidth="1"/>
    <col min="63" max="63" width="35.42578125" hidden="1" customWidth="1"/>
    <col min="64" max="64" width="50.5703125" hidden="1" customWidth="1"/>
    <col min="65" max="65" width="43.140625" customWidth="1"/>
    <col min="66" max="66" width="38.5703125" customWidth="1"/>
  </cols>
  <sheetData>
    <row r="1" spans="1:66" ht="54" customHeight="1" x14ac:dyDescent="0.25">
      <c r="A1" s="361" t="s">
        <v>225</v>
      </c>
      <c r="B1" s="355"/>
      <c r="C1" s="355"/>
      <c r="D1" s="355"/>
      <c r="E1" s="355"/>
      <c r="F1" s="355"/>
      <c r="G1" s="355"/>
      <c r="H1" s="355"/>
      <c r="I1" s="355"/>
      <c r="J1" s="355"/>
      <c r="K1" s="355"/>
      <c r="L1" s="355"/>
      <c r="M1" s="355"/>
      <c r="N1" s="355"/>
      <c r="O1" s="355"/>
      <c r="P1" s="356"/>
      <c r="Q1" s="364" t="s">
        <v>226</v>
      </c>
      <c r="R1" s="355"/>
      <c r="S1" s="355"/>
      <c r="T1" s="355"/>
      <c r="U1" s="355"/>
      <c r="V1" s="355"/>
      <c r="W1" s="355"/>
      <c r="X1" s="355"/>
      <c r="Y1" s="355"/>
      <c r="Z1" s="355"/>
      <c r="AA1" s="355"/>
      <c r="AB1" s="355"/>
      <c r="AC1" s="355"/>
      <c r="AD1" s="355"/>
      <c r="AE1" s="355"/>
      <c r="AF1" s="356"/>
      <c r="AG1" s="365" t="s">
        <v>227</v>
      </c>
      <c r="AH1" s="355"/>
      <c r="AI1" s="355"/>
      <c r="AJ1" s="355"/>
      <c r="AK1" s="355"/>
      <c r="AL1" s="355"/>
      <c r="AM1" s="355"/>
      <c r="AN1" s="355"/>
      <c r="AO1" s="355"/>
      <c r="AP1" s="355"/>
      <c r="AQ1" s="355"/>
      <c r="AR1" s="355"/>
      <c r="AS1" s="355"/>
      <c r="AT1" s="355"/>
      <c r="AU1" s="355"/>
      <c r="AV1" s="356"/>
      <c r="AW1" s="363" t="s">
        <v>228</v>
      </c>
      <c r="AX1" s="355"/>
      <c r="AY1" s="355"/>
      <c r="AZ1" s="355"/>
      <c r="BA1" s="355"/>
      <c r="BB1" s="355"/>
      <c r="BC1" s="355"/>
      <c r="BD1" s="355"/>
      <c r="BE1" s="355"/>
      <c r="BF1" s="355"/>
      <c r="BG1" s="355"/>
      <c r="BH1" s="355"/>
      <c r="BI1" s="355"/>
      <c r="BJ1" s="355"/>
      <c r="BK1" s="355"/>
      <c r="BL1" s="356"/>
      <c r="BM1" s="358" t="s">
        <v>229</v>
      </c>
      <c r="BN1" s="358" t="s">
        <v>230</v>
      </c>
    </row>
    <row r="2" spans="1:66" ht="70.5" customHeight="1" x14ac:dyDescent="0.25">
      <c r="A2" s="361" t="s">
        <v>231</v>
      </c>
      <c r="B2" s="355"/>
      <c r="C2" s="355"/>
      <c r="D2" s="355"/>
      <c r="E2" s="355"/>
      <c r="F2" s="355"/>
      <c r="G2" s="355"/>
      <c r="H2" s="355"/>
      <c r="I2" s="355"/>
      <c r="J2" s="355"/>
      <c r="K2" s="355"/>
      <c r="L2" s="356"/>
      <c r="M2" s="366" t="s">
        <v>232</v>
      </c>
      <c r="N2" s="355"/>
      <c r="O2" s="355"/>
      <c r="P2" s="356"/>
      <c r="Q2" s="364" t="s">
        <v>231</v>
      </c>
      <c r="R2" s="355"/>
      <c r="S2" s="355"/>
      <c r="T2" s="355"/>
      <c r="U2" s="355"/>
      <c r="V2" s="355"/>
      <c r="W2" s="355"/>
      <c r="X2" s="355"/>
      <c r="Y2" s="355"/>
      <c r="Z2" s="355"/>
      <c r="AA2" s="355"/>
      <c r="AB2" s="356"/>
      <c r="AC2" s="367" t="s">
        <v>232</v>
      </c>
      <c r="AD2" s="355"/>
      <c r="AE2" s="355"/>
      <c r="AF2" s="356"/>
      <c r="AG2" s="365" t="s">
        <v>231</v>
      </c>
      <c r="AH2" s="355"/>
      <c r="AI2" s="355"/>
      <c r="AJ2" s="355"/>
      <c r="AK2" s="355"/>
      <c r="AL2" s="355"/>
      <c r="AM2" s="355"/>
      <c r="AN2" s="355"/>
      <c r="AO2" s="355"/>
      <c r="AP2" s="355"/>
      <c r="AQ2" s="355"/>
      <c r="AR2" s="356"/>
      <c r="AS2" s="368" t="s">
        <v>232</v>
      </c>
      <c r="AT2" s="355"/>
      <c r="AU2" s="355"/>
      <c r="AV2" s="356"/>
      <c r="AW2" s="363" t="s">
        <v>231</v>
      </c>
      <c r="AX2" s="355"/>
      <c r="AY2" s="355"/>
      <c r="AZ2" s="355"/>
      <c r="BA2" s="355"/>
      <c r="BB2" s="355"/>
      <c r="BC2" s="355"/>
      <c r="BD2" s="355"/>
      <c r="BE2" s="355"/>
      <c r="BF2" s="355"/>
      <c r="BG2" s="355"/>
      <c r="BH2" s="356"/>
      <c r="BI2" s="362" t="s">
        <v>232</v>
      </c>
      <c r="BJ2" s="355"/>
      <c r="BK2" s="355"/>
      <c r="BL2" s="356"/>
      <c r="BM2" s="359"/>
      <c r="BN2" s="359"/>
    </row>
    <row r="3" spans="1:66" ht="157.5" customHeight="1" x14ac:dyDescent="0.25">
      <c r="A3" s="92" t="s">
        <v>233</v>
      </c>
      <c r="B3" s="92" t="s">
        <v>234</v>
      </c>
      <c r="C3" s="92" t="s">
        <v>235</v>
      </c>
      <c r="D3" s="92" t="s">
        <v>236</v>
      </c>
      <c r="E3" s="92" t="s">
        <v>237</v>
      </c>
      <c r="F3" s="93" t="s">
        <v>238</v>
      </c>
      <c r="G3" s="92" t="s">
        <v>239</v>
      </c>
      <c r="H3" s="92" t="s">
        <v>240</v>
      </c>
      <c r="I3" s="92" t="s">
        <v>241</v>
      </c>
      <c r="J3" s="92" t="s">
        <v>242</v>
      </c>
      <c r="K3" s="93" t="s">
        <v>25</v>
      </c>
      <c r="L3" s="93" t="s">
        <v>243</v>
      </c>
      <c r="M3" s="93" t="s">
        <v>244</v>
      </c>
      <c r="N3" s="93" t="s">
        <v>245</v>
      </c>
      <c r="O3" s="93" t="s">
        <v>246</v>
      </c>
      <c r="P3" s="93" t="s">
        <v>247</v>
      </c>
      <c r="Q3" s="94" t="s">
        <v>248</v>
      </c>
      <c r="R3" s="94" t="s">
        <v>249</v>
      </c>
      <c r="S3" s="94" t="s">
        <v>235</v>
      </c>
      <c r="T3" s="94" t="s">
        <v>236</v>
      </c>
      <c r="U3" s="94" t="s">
        <v>237</v>
      </c>
      <c r="V3" s="95" t="s">
        <v>238</v>
      </c>
      <c r="W3" s="94" t="s">
        <v>239</v>
      </c>
      <c r="X3" s="94" t="s">
        <v>240</v>
      </c>
      <c r="Y3" s="94" t="s">
        <v>241</v>
      </c>
      <c r="Z3" s="94" t="s">
        <v>250</v>
      </c>
      <c r="AA3" s="95" t="s">
        <v>25</v>
      </c>
      <c r="AB3" s="95" t="s">
        <v>243</v>
      </c>
      <c r="AC3" s="95" t="s">
        <v>251</v>
      </c>
      <c r="AD3" s="95" t="s">
        <v>252</v>
      </c>
      <c r="AE3" s="95" t="s">
        <v>253</v>
      </c>
      <c r="AF3" s="95" t="s">
        <v>254</v>
      </c>
      <c r="AG3" s="96" t="s">
        <v>248</v>
      </c>
      <c r="AH3" s="96" t="s">
        <v>249</v>
      </c>
      <c r="AI3" s="96" t="s">
        <v>235</v>
      </c>
      <c r="AJ3" s="96" t="s">
        <v>236</v>
      </c>
      <c r="AK3" s="96" t="s">
        <v>237</v>
      </c>
      <c r="AL3" s="97" t="s">
        <v>238</v>
      </c>
      <c r="AM3" s="96" t="s">
        <v>239</v>
      </c>
      <c r="AN3" s="96" t="s">
        <v>240</v>
      </c>
      <c r="AO3" s="96" t="s">
        <v>241</v>
      </c>
      <c r="AP3" s="96" t="s">
        <v>250</v>
      </c>
      <c r="AQ3" s="97" t="s">
        <v>25</v>
      </c>
      <c r="AR3" s="97" t="s">
        <v>243</v>
      </c>
      <c r="AS3" s="97" t="s">
        <v>255</v>
      </c>
      <c r="AT3" s="97" t="s">
        <v>256</v>
      </c>
      <c r="AU3" s="97" t="s">
        <v>257</v>
      </c>
      <c r="AV3" s="97" t="s">
        <v>258</v>
      </c>
      <c r="AW3" s="98" t="s">
        <v>248</v>
      </c>
      <c r="AX3" s="98" t="s">
        <v>249</v>
      </c>
      <c r="AY3" s="98" t="s">
        <v>235</v>
      </c>
      <c r="AZ3" s="98" t="s">
        <v>236</v>
      </c>
      <c r="BA3" s="98" t="s">
        <v>237</v>
      </c>
      <c r="BB3" s="99" t="s">
        <v>238</v>
      </c>
      <c r="BC3" s="98" t="s">
        <v>239</v>
      </c>
      <c r="BD3" s="98" t="s">
        <v>240</v>
      </c>
      <c r="BE3" s="98" t="s">
        <v>241</v>
      </c>
      <c r="BF3" s="98" t="s">
        <v>250</v>
      </c>
      <c r="BG3" s="99" t="s">
        <v>25</v>
      </c>
      <c r="BH3" s="99" t="s">
        <v>243</v>
      </c>
      <c r="BI3" s="99" t="s">
        <v>259</v>
      </c>
      <c r="BJ3" s="99" t="s">
        <v>260</v>
      </c>
      <c r="BK3" s="99" t="s">
        <v>261</v>
      </c>
      <c r="BL3" s="99" t="s">
        <v>262</v>
      </c>
      <c r="BM3" s="360"/>
      <c r="BN3" s="360"/>
    </row>
    <row r="4" spans="1:66" ht="132.75" customHeight="1" x14ac:dyDescent="0.25">
      <c r="A4" s="100"/>
      <c r="B4" s="100"/>
      <c r="C4" s="100"/>
      <c r="D4" s="100"/>
      <c r="E4" s="100"/>
      <c r="F4" s="100"/>
      <c r="G4" s="100"/>
      <c r="H4" s="100"/>
      <c r="I4" s="100"/>
      <c r="J4" s="100"/>
      <c r="K4" s="100"/>
      <c r="L4" s="100"/>
      <c r="M4" s="100"/>
      <c r="N4" s="100"/>
      <c r="O4" s="100"/>
      <c r="P4" s="100"/>
      <c r="Q4" s="101"/>
      <c r="R4" s="101"/>
      <c r="S4" s="101"/>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BM1:BM3"/>
    <mergeCell ref="BN1:BN3"/>
    <mergeCell ref="A2:L2"/>
    <mergeCell ref="BI2:BL2"/>
    <mergeCell ref="AW2:BH2"/>
    <mergeCell ref="A1:P1"/>
    <mergeCell ref="Q1:AF1"/>
    <mergeCell ref="AG1:AV1"/>
    <mergeCell ref="AW1:BL1"/>
    <mergeCell ref="M2:P2"/>
    <mergeCell ref="Q2:AB2"/>
    <mergeCell ref="AC2:AF2"/>
    <mergeCell ref="AG2:AR2"/>
    <mergeCell ref="AS2:AV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000"/>
  <sheetViews>
    <sheetView workbookViewId="0">
      <pane ySplit="3" topLeftCell="A4" activePane="bottomLeft" state="frozen"/>
      <selection pane="bottomLeft" activeCell="B5" sqref="B5"/>
    </sheetView>
  </sheetViews>
  <sheetFormatPr baseColWidth="10" defaultColWidth="14.42578125" defaultRowHeight="15" customHeight="1" x14ac:dyDescent="0.25"/>
  <cols>
    <col min="1" max="1" width="29.42578125" customWidth="1"/>
    <col min="2" max="2" width="35.7109375" customWidth="1"/>
    <col min="3" max="3" width="30.85546875" customWidth="1"/>
    <col min="4" max="4" width="33.5703125" customWidth="1"/>
    <col min="5" max="11" width="30.85546875" customWidth="1"/>
    <col min="12" max="12" width="37.85546875" customWidth="1"/>
    <col min="13" max="13" width="61.7109375" customWidth="1"/>
    <col min="14" max="14" width="27.5703125" customWidth="1"/>
    <col min="15" max="15" width="37.140625" customWidth="1"/>
    <col min="16" max="16" width="32.7109375" customWidth="1"/>
    <col min="17" max="18" width="28.140625" customWidth="1"/>
    <col min="19" max="19" width="40.140625" customWidth="1"/>
    <col min="20" max="22" width="38.7109375" customWidth="1"/>
    <col min="23" max="23" width="43.85546875" customWidth="1"/>
    <col min="24" max="24" width="54.7109375" customWidth="1"/>
    <col min="25" max="25" width="56" customWidth="1"/>
    <col min="26" max="26" width="46.42578125" customWidth="1"/>
    <col min="27" max="27" width="49.5703125" customWidth="1"/>
    <col min="28" max="28" width="39.28515625" customWidth="1"/>
    <col min="29" max="29" width="61.85546875" customWidth="1"/>
    <col min="30" max="30" width="38" customWidth="1"/>
    <col min="31" max="31" width="42.42578125" customWidth="1"/>
    <col min="32" max="32" width="48.7109375" customWidth="1"/>
    <col min="33" max="33" width="50.140625" customWidth="1"/>
    <col min="34" max="34" width="45.42578125" customWidth="1"/>
    <col min="35" max="35" width="47.28515625" customWidth="1"/>
    <col min="36" max="36" width="41.7109375" customWidth="1"/>
    <col min="37" max="37" width="45" customWidth="1"/>
    <col min="38" max="38" width="43.42578125" customWidth="1"/>
    <col min="39" max="39" width="65.7109375" customWidth="1"/>
    <col min="40" max="40" width="35.28515625" customWidth="1"/>
    <col min="41" max="41" width="44.42578125" customWidth="1"/>
    <col min="42" max="42" width="40.5703125" customWidth="1"/>
    <col min="43" max="43" width="51.5703125" customWidth="1"/>
    <col min="44" max="44" width="44.42578125" customWidth="1"/>
    <col min="45" max="45" width="49.42578125" customWidth="1"/>
    <col min="46" max="46" width="46.42578125" customWidth="1"/>
    <col min="47" max="47" width="47.7109375" customWidth="1"/>
    <col min="48" max="48" width="49.140625" customWidth="1"/>
    <col min="49" max="49" width="61.28515625" customWidth="1"/>
    <col min="50" max="50" width="33.140625" customWidth="1"/>
    <col min="51" max="51" width="31.85546875" customWidth="1"/>
    <col min="52" max="52" width="49.140625" customWidth="1"/>
    <col min="53" max="53" width="47.85546875" customWidth="1"/>
    <col min="54" max="54" width="44.42578125" customWidth="1"/>
    <col min="55" max="55" width="44" customWidth="1"/>
    <col min="56" max="56" width="48.42578125" customWidth="1"/>
    <col min="57" max="57" width="48.140625" customWidth="1"/>
    <col min="58" max="58" width="44.42578125" customWidth="1"/>
    <col min="59" max="59" width="61.5703125" customWidth="1"/>
    <col min="60" max="60" width="59.28515625" customWidth="1"/>
    <col min="61" max="61" width="43.5703125" customWidth="1"/>
    <col min="62" max="62" width="34.42578125" customWidth="1"/>
    <col min="63" max="63" width="42" customWidth="1"/>
    <col min="64" max="83" width="10.7109375" customWidth="1"/>
  </cols>
  <sheetData>
    <row r="1" spans="1:83" ht="30" customHeight="1" x14ac:dyDescent="0.25">
      <c r="A1" s="371" t="s">
        <v>263</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row>
    <row r="2" spans="1:83" ht="30" customHeight="1" x14ac:dyDescent="0.3">
      <c r="A2" s="373" t="s">
        <v>264</v>
      </c>
      <c r="B2" s="355"/>
      <c r="C2" s="355"/>
      <c r="D2" s="355"/>
      <c r="E2" s="355"/>
      <c r="F2" s="355"/>
      <c r="G2" s="355"/>
      <c r="H2" s="355"/>
      <c r="I2" s="355"/>
      <c r="J2" s="355"/>
      <c r="K2" s="355"/>
      <c r="L2" s="355"/>
      <c r="M2" s="355"/>
      <c r="N2" s="355"/>
      <c r="O2" s="355"/>
      <c r="P2" s="355"/>
      <c r="Q2" s="355"/>
      <c r="R2" s="355"/>
      <c r="S2" s="356"/>
      <c r="T2" s="374" t="s">
        <v>265</v>
      </c>
      <c r="U2" s="355"/>
      <c r="V2" s="355"/>
      <c r="W2" s="355"/>
      <c r="X2" s="355"/>
      <c r="Y2" s="355"/>
      <c r="Z2" s="355"/>
      <c r="AA2" s="355"/>
      <c r="AB2" s="355"/>
      <c r="AC2" s="356"/>
      <c r="AD2" s="375" t="s">
        <v>266</v>
      </c>
      <c r="AE2" s="355"/>
      <c r="AF2" s="355"/>
      <c r="AG2" s="355"/>
      <c r="AH2" s="355"/>
      <c r="AI2" s="355"/>
      <c r="AJ2" s="355"/>
      <c r="AK2" s="355"/>
      <c r="AL2" s="355"/>
      <c r="AM2" s="356"/>
      <c r="AN2" s="376" t="s">
        <v>267</v>
      </c>
      <c r="AO2" s="355"/>
      <c r="AP2" s="355"/>
      <c r="AQ2" s="355"/>
      <c r="AR2" s="355"/>
      <c r="AS2" s="355"/>
      <c r="AT2" s="355"/>
      <c r="AU2" s="355"/>
      <c r="AV2" s="355"/>
      <c r="AW2" s="356"/>
      <c r="AX2" s="377" t="s">
        <v>268</v>
      </c>
      <c r="AY2" s="355"/>
      <c r="AZ2" s="355"/>
      <c r="BA2" s="355"/>
      <c r="BB2" s="355"/>
      <c r="BC2" s="355"/>
      <c r="BD2" s="355"/>
      <c r="BE2" s="355"/>
      <c r="BF2" s="355"/>
      <c r="BG2" s="356"/>
      <c r="BH2" s="370" t="s">
        <v>269</v>
      </c>
      <c r="BI2" s="369" t="s">
        <v>270</v>
      </c>
      <c r="BJ2" s="370" t="s">
        <v>271</v>
      </c>
      <c r="BK2" s="370" t="s">
        <v>272</v>
      </c>
    </row>
    <row r="3" spans="1:83" ht="86.25" customHeight="1" x14ac:dyDescent="0.25">
      <c r="A3" s="103" t="s">
        <v>2</v>
      </c>
      <c r="B3" s="103" t="s">
        <v>3</v>
      </c>
      <c r="C3" s="103" t="s">
        <v>4</v>
      </c>
      <c r="D3" s="104" t="s">
        <v>5</v>
      </c>
      <c r="E3" s="104" t="s">
        <v>6</v>
      </c>
      <c r="F3" s="104" t="s">
        <v>7</v>
      </c>
      <c r="G3" s="104" t="s">
        <v>8</v>
      </c>
      <c r="H3" s="104" t="s">
        <v>9</v>
      </c>
      <c r="I3" s="104" t="s">
        <v>10</v>
      </c>
      <c r="J3" s="104" t="s">
        <v>11</v>
      </c>
      <c r="K3" s="104" t="s">
        <v>12</v>
      </c>
      <c r="L3" s="104" t="s">
        <v>13</v>
      </c>
      <c r="M3" s="104" t="s">
        <v>25</v>
      </c>
      <c r="N3" s="104" t="s">
        <v>273</v>
      </c>
      <c r="O3" s="104" t="s">
        <v>274</v>
      </c>
      <c r="P3" s="104" t="s">
        <v>275</v>
      </c>
      <c r="Q3" s="104" t="s">
        <v>276</v>
      </c>
      <c r="R3" s="104" t="s">
        <v>277</v>
      </c>
      <c r="S3" s="104" t="s">
        <v>278</v>
      </c>
      <c r="T3" s="105" t="s">
        <v>279</v>
      </c>
      <c r="U3" s="106" t="s">
        <v>280</v>
      </c>
      <c r="V3" s="106" t="s">
        <v>281</v>
      </c>
      <c r="W3" s="105" t="s">
        <v>282</v>
      </c>
      <c r="X3" s="105" t="s">
        <v>283</v>
      </c>
      <c r="Y3" s="105" t="s">
        <v>284</v>
      </c>
      <c r="Z3" s="105" t="s">
        <v>285</v>
      </c>
      <c r="AA3" s="105" t="s">
        <v>286</v>
      </c>
      <c r="AB3" s="105" t="s">
        <v>287</v>
      </c>
      <c r="AC3" s="105" t="s">
        <v>288</v>
      </c>
      <c r="AD3" s="107" t="s">
        <v>289</v>
      </c>
      <c r="AE3" s="108" t="s">
        <v>290</v>
      </c>
      <c r="AF3" s="108" t="s">
        <v>291</v>
      </c>
      <c r="AG3" s="107" t="s">
        <v>292</v>
      </c>
      <c r="AH3" s="107" t="s">
        <v>293</v>
      </c>
      <c r="AI3" s="107" t="s">
        <v>294</v>
      </c>
      <c r="AJ3" s="107" t="s">
        <v>295</v>
      </c>
      <c r="AK3" s="107" t="s">
        <v>296</v>
      </c>
      <c r="AL3" s="107" t="s">
        <v>297</v>
      </c>
      <c r="AM3" s="107" t="s">
        <v>298</v>
      </c>
      <c r="AN3" s="109" t="s">
        <v>299</v>
      </c>
      <c r="AO3" s="2" t="s">
        <v>300</v>
      </c>
      <c r="AP3" s="2" t="s">
        <v>301</v>
      </c>
      <c r="AQ3" s="109" t="s">
        <v>302</v>
      </c>
      <c r="AR3" s="109" t="s">
        <v>303</v>
      </c>
      <c r="AS3" s="109" t="s">
        <v>304</v>
      </c>
      <c r="AT3" s="109" t="s">
        <v>305</v>
      </c>
      <c r="AU3" s="109" t="s">
        <v>306</v>
      </c>
      <c r="AV3" s="109" t="s">
        <v>307</v>
      </c>
      <c r="AW3" s="109" t="s">
        <v>308</v>
      </c>
      <c r="AX3" s="110" t="s">
        <v>309</v>
      </c>
      <c r="AY3" s="3" t="s">
        <v>310</v>
      </c>
      <c r="AZ3" s="3" t="s">
        <v>311</v>
      </c>
      <c r="BA3" s="110" t="s">
        <v>312</v>
      </c>
      <c r="BB3" s="110" t="s">
        <v>313</v>
      </c>
      <c r="BC3" s="110" t="s">
        <v>314</v>
      </c>
      <c r="BD3" s="110" t="s">
        <v>315</v>
      </c>
      <c r="BE3" s="110" t="s">
        <v>316</v>
      </c>
      <c r="BF3" s="110" t="s">
        <v>317</v>
      </c>
      <c r="BG3" s="110" t="s">
        <v>318</v>
      </c>
      <c r="BH3" s="360"/>
      <c r="BI3" s="360"/>
      <c r="BJ3" s="360"/>
      <c r="BK3" s="360"/>
      <c r="BL3" s="111"/>
      <c r="BM3" s="111"/>
      <c r="BN3" s="111"/>
      <c r="BO3" s="111"/>
      <c r="BP3" s="111"/>
      <c r="BQ3" s="111"/>
      <c r="BR3" s="111"/>
      <c r="BS3" s="111"/>
      <c r="BT3" s="111"/>
      <c r="BU3" s="111"/>
      <c r="BV3" s="111"/>
      <c r="BW3" s="111"/>
      <c r="BX3" s="111"/>
      <c r="BY3" s="111"/>
      <c r="BZ3" s="111"/>
      <c r="CA3" s="111"/>
      <c r="CB3" s="111"/>
      <c r="CC3" s="111"/>
      <c r="CD3" s="111"/>
      <c r="CE3" s="111"/>
    </row>
    <row r="4" spans="1:83" ht="15.75" x14ac:dyDescent="0.25">
      <c r="A4" s="112" t="s">
        <v>47</v>
      </c>
      <c r="B4" s="112" t="s">
        <v>48</v>
      </c>
      <c r="C4" s="112" t="s">
        <v>49</v>
      </c>
      <c r="D4" s="112"/>
      <c r="E4" s="112"/>
      <c r="F4" s="112"/>
      <c r="G4" s="112"/>
      <c r="H4" s="112"/>
      <c r="I4" s="112"/>
      <c r="J4" s="112"/>
      <c r="K4" s="112"/>
      <c r="L4" s="112"/>
      <c r="M4" s="112"/>
      <c r="N4" s="113"/>
      <c r="O4" s="112"/>
      <c r="P4" s="112"/>
      <c r="Q4" s="112"/>
      <c r="R4" s="112"/>
      <c r="S4" s="112"/>
      <c r="T4" s="114">
        <v>0</v>
      </c>
      <c r="U4" s="114">
        <v>0</v>
      </c>
      <c r="V4" s="115" t="e">
        <f t="shared" ref="V4:V108" si="0">(U4/T4)</f>
        <v>#DIV/0!</v>
      </c>
      <c r="W4" s="115">
        <v>0</v>
      </c>
      <c r="X4" s="115">
        <v>0</v>
      </c>
      <c r="Y4" s="115">
        <v>0</v>
      </c>
      <c r="Z4" s="115">
        <v>0</v>
      </c>
      <c r="AA4" s="115">
        <v>0</v>
      </c>
      <c r="AB4" s="115">
        <v>0</v>
      </c>
      <c r="AC4" s="115">
        <f t="shared" ref="AC4:AC108" si="1">SUM(W4:AB4)/5</f>
        <v>0</v>
      </c>
      <c r="AD4" s="116">
        <v>0</v>
      </c>
      <c r="AE4" s="116">
        <v>0</v>
      </c>
      <c r="AF4" s="115" t="e">
        <f t="shared" ref="AF4:AF108" si="2">(AE4/AD4)</f>
        <v>#DIV/0!</v>
      </c>
      <c r="AG4" s="115">
        <v>0</v>
      </c>
      <c r="AH4" s="115">
        <v>0</v>
      </c>
      <c r="AI4" s="115">
        <v>0</v>
      </c>
      <c r="AJ4" s="115">
        <v>0</v>
      </c>
      <c r="AK4" s="115">
        <v>0</v>
      </c>
      <c r="AL4" s="115">
        <v>0</v>
      </c>
      <c r="AM4" s="115">
        <f t="shared" ref="AM4:AM108" si="3">SUM(AG4:AL4)/5</f>
        <v>0</v>
      </c>
      <c r="AN4" s="116">
        <v>0</v>
      </c>
      <c r="AO4" s="116">
        <v>0</v>
      </c>
      <c r="AP4" s="115" t="e">
        <f t="shared" ref="AP4:AP108" si="4">(AO4/AN4)</f>
        <v>#DIV/0!</v>
      </c>
      <c r="AQ4" s="115">
        <v>0</v>
      </c>
      <c r="AR4" s="115">
        <v>0</v>
      </c>
      <c r="AS4" s="115">
        <v>0</v>
      </c>
      <c r="AT4" s="115">
        <v>0</v>
      </c>
      <c r="AU4" s="115">
        <v>0</v>
      </c>
      <c r="AV4" s="115">
        <v>0</v>
      </c>
      <c r="AW4" s="115">
        <f t="shared" ref="AW4:AW108" si="5">SUM(AQ4:AV4)/5</f>
        <v>0</v>
      </c>
      <c r="AX4" s="116">
        <v>0</v>
      </c>
      <c r="AY4" s="116">
        <v>0</v>
      </c>
      <c r="AZ4" s="115" t="e">
        <f t="shared" ref="AZ4:AZ108" si="6">(AY4/AX4)</f>
        <v>#DIV/0!</v>
      </c>
      <c r="BA4" s="115">
        <v>0</v>
      </c>
      <c r="BB4" s="115">
        <v>0</v>
      </c>
      <c r="BC4" s="115">
        <v>0</v>
      </c>
      <c r="BD4" s="115">
        <v>0</v>
      </c>
      <c r="BE4" s="115">
        <v>0</v>
      </c>
      <c r="BF4" s="115">
        <v>0</v>
      </c>
      <c r="BG4" s="115">
        <f t="shared" ref="BG4:BG108" si="7">SUM(BA4:BF4)/5</f>
        <v>0</v>
      </c>
      <c r="BH4" s="117">
        <f t="shared" ref="BH4:BH108" si="8">(AC4+AM4+AW4+BG4)/4</f>
        <v>0</v>
      </c>
      <c r="BI4" s="118">
        <f t="shared" ref="BI4:BJ4" si="9">(T4+AD4+AN4+AX4)</f>
        <v>0</v>
      </c>
      <c r="BJ4" s="118">
        <f t="shared" si="9"/>
        <v>0</v>
      </c>
      <c r="BK4" s="117" t="e">
        <f t="shared" ref="BK4:BK108" si="10">(BJ4/BI4)</f>
        <v>#DIV/0!</v>
      </c>
      <c r="BL4" s="102"/>
      <c r="BM4" s="102"/>
      <c r="BN4" s="102"/>
      <c r="BO4" s="102"/>
      <c r="BP4" s="102"/>
      <c r="BQ4" s="102"/>
      <c r="BR4" s="102"/>
      <c r="BS4" s="102"/>
      <c r="BT4" s="102"/>
      <c r="BU4" s="102"/>
      <c r="BV4" s="102"/>
      <c r="BW4" s="102"/>
      <c r="BX4" s="102"/>
      <c r="BY4" s="102"/>
      <c r="BZ4" s="119"/>
      <c r="CA4" s="119"/>
      <c r="CB4" s="119"/>
      <c r="CC4" s="119"/>
      <c r="CD4" s="119"/>
      <c r="CE4" s="119"/>
    </row>
    <row r="5" spans="1:83" ht="15.75" x14ac:dyDescent="0.25">
      <c r="A5" s="112" t="s">
        <v>47</v>
      </c>
      <c r="B5" s="112" t="s">
        <v>48</v>
      </c>
      <c r="C5" s="112" t="s">
        <v>52</v>
      </c>
      <c r="D5" s="112"/>
      <c r="E5" s="112"/>
      <c r="F5" s="112"/>
      <c r="G5" s="112"/>
      <c r="H5" s="112"/>
      <c r="I5" s="112"/>
      <c r="J5" s="112"/>
      <c r="K5" s="112"/>
      <c r="L5" s="112"/>
      <c r="M5" s="112"/>
      <c r="N5" s="113"/>
      <c r="O5" s="112"/>
      <c r="P5" s="112"/>
      <c r="Q5" s="112"/>
      <c r="R5" s="112"/>
      <c r="S5" s="112"/>
      <c r="T5" s="114">
        <v>0</v>
      </c>
      <c r="U5" s="114">
        <v>0</v>
      </c>
      <c r="V5" s="115" t="e">
        <f t="shared" si="0"/>
        <v>#DIV/0!</v>
      </c>
      <c r="W5" s="115">
        <v>0</v>
      </c>
      <c r="X5" s="115">
        <v>0</v>
      </c>
      <c r="Y5" s="115">
        <v>0</v>
      </c>
      <c r="Z5" s="115">
        <v>0</v>
      </c>
      <c r="AA5" s="115">
        <v>0</v>
      </c>
      <c r="AB5" s="115">
        <v>0</v>
      </c>
      <c r="AC5" s="115">
        <f t="shared" si="1"/>
        <v>0</v>
      </c>
      <c r="AD5" s="116">
        <v>0</v>
      </c>
      <c r="AE5" s="116">
        <v>0</v>
      </c>
      <c r="AF5" s="115" t="e">
        <f t="shared" si="2"/>
        <v>#DIV/0!</v>
      </c>
      <c r="AG5" s="115">
        <v>0</v>
      </c>
      <c r="AH5" s="115">
        <v>0</v>
      </c>
      <c r="AI5" s="115">
        <v>0</v>
      </c>
      <c r="AJ5" s="115">
        <v>0</v>
      </c>
      <c r="AK5" s="115">
        <v>0</v>
      </c>
      <c r="AL5" s="115">
        <v>0</v>
      </c>
      <c r="AM5" s="115">
        <f t="shared" si="3"/>
        <v>0</v>
      </c>
      <c r="AN5" s="116">
        <v>0</v>
      </c>
      <c r="AO5" s="116">
        <v>0</v>
      </c>
      <c r="AP5" s="115" t="e">
        <f t="shared" si="4"/>
        <v>#DIV/0!</v>
      </c>
      <c r="AQ5" s="115">
        <v>0</v>
      </c>
      <c r="AR5" s="115">
        <v>0</v>
      </c>
      <c r="AS5" s="115">
        <v>0</v>
      </c>
      <c r="AT5" s="115">
        <v>0</v>
      </c>
      <c r="AU5" s="115">
        <v>0</v>
      </c>
      <c r="AV5" s="115">
        <v>0</v>
      </c>
      <c r="AW5" s="115">
        <f t="shared" si="5"/>
        <v>0</v>
      </c>
      <c r="AX5" s="116">
        <v>0</v>
      </c>
      <c r="AY5" s="116">
        <v>0</v>
      </c>
      <c r="AZ5" s="115" t="e">
        <f t="shared" si="6"/>
        <v>#DIV/0!</v>
      </c>
      <c r="BA5" s="115">
        <v>0</v>
      </c>
      <c r="BB5" s="115">
        <v>0</v>
      </c>
      <c r="BC5" s="115">
        <v>0</v>
      </c>
      <c r="BD5" s="115">
        <v>0</v>
      </c>
      <c r="BE5" s="115">
        <v>0</v>
      </c>
      <c r="BF5" s="115">
        <v>0</v>
      </c>
      <c r="BG5" s="115">
        <f t="shared" si="7"/>
        <v>0</v>
      </c>
      <c r="BH5" s="117">
        <f t="shared" si="8"/>
        <v>0</v>
      </c>
      <c r="BI5" s="118">
        <f t="shared" ref="BI5:BJ5" si="11">(T5+AD5+AN5+AX5)</f>
        <v>0</v>
      </c>
      <c r="BJ5" s="118">
        <f t="shared" si="11"/>
        <v>0</v>
      </c>
      <c r="BK5" s="117" t="e">
        <f t="shared" si="10"/>
        <v>#DIV/0!</v>
      </c>
      <c r="BL5" s="102"/>
      <c r="BM5" s="102"/>
      <c r="BN5" s="102"/>
      <c r="BO5" s="102"/>
      <c r="BP5" s="102"/>
      <c r="BQ5" s="102"/>
      <c r="BR5" s="102"/>
      <c r="BS5" s="102"/>
      <c r="BT5" s="102"/>
      <c r="BU5" s="102"/>
      <c r="BV5" s="102"/>
      <c r="BW5" s="102"/>
      <c r="BX5" s="102"/>
      <c r="BY5" s="102"/>
      <c r="BZ5" s="119"/>
      <c r="CA5" s="119"/>
      <c r="CB5" s="119"/>
      <c r="CC5" s="119"/>
      <c r="CD5" s="119"/>
      <c r="CE5" s="119"/>
    </row>
    <row r="6" spans="1:83" ht="15.75" x14ac:dyDescent="0.25">
      <c r="A6" s="112" t="s">
        <v>47</v>
      </c>
      <c r="B6" s="112" t="s">
        <v>48</v>
      </c>
      <c r="C6" s="112" t="s">
        <v>53</v>
      </c>
      <c r="D6" s="112"/>
      <c r="E6" s="112"/>
      <c r="F6" s="112"/>
      <c r="G6" s="112"/>
      <c r="H6" s="112"/>
      <c r="I6" s="112"/>
      <c r="J6" s="112"/>
      <c r="K6" s="112"/>
      <c r="L6" s="112"/>
      <c r="M6" s="112"/>
      <c r="N6" s="113"/>
      <c r="O6" s="112"/>
      <c r="P6" s="112"/>
      <c r="Q6" s="112"/>
      <c r="R6" s="112"/>
      <c r="S6" s="112"/>
      <c r="T6" s="114">
        <v>0</v>
      </c>
      <c r="U6" s="114">
        <v>0</v>
      </c>
      <c r="V6" s="115" t="e">
        <f t="shared" si="0"/>
        <v>#DIV/0!</v>
      </c>
      <c r="W6" s="115">
        <v>0</v>
      </c>
      <c r="X6" s="115">
        <v>0</v>
      </c>
      <c r="Y6" s="115">
        <v>0</v>
      </c>
      <c r="Z6" s="115">
        <v>0</v>
      </c>
      <c r="AA6" s="115">
        <v>0</v>
      </c>
      <c r="AB6" s="115">
        <v>0</v>
      </c>
      <c r="AC6" s="115">
        <f t="shared" si="1"/>
        <v>0</v>
      </c>
      <c r="AD6" s="116">
        <v>0</v>
      </c>
      <c r="AE6" s="116">
        <v>0</v>
      </c>
      <c r="AF6" s="115" t="e">
        <f t="shared" si="2"/>
        <v>#DIV/0!</v>
      </c>
      <c r="AG6" s="115">
        <v>0</v>
      </c>
      <c r="AH6" s="115">
        <v>0</v>
      </c>
      <c r="AI6" s="115">
        <v>0</v>
      </c>
      <c r="AJ6" s="115">
        <v>0</v>
      </c>
      <c r="AK6" s="115">
        <v>0</v>
      </c>
      <c r="AL6" s="115">
        <v>0</v>
      </c>
      <c r="AM6" s="115">
        <f t="shared" si="3"/>
        <v>0</v>
      </c>
      <c r="AN6" s="116">
        <v>0</v>
      </c>
      <c r="AO6" s="116">
        <v>0</v>
      </c>
      <c r="AP6" s="115" t="e">
        <f t="shared" si="4"/>
        <v>#DIV/0!</v>
      </c>
      <c r="AQ6" s="115">
        <v>0</v>
      </c>
      <c r="AR6" s="115">
        <v>0</v>
      </c>
      <c r="AS6" s="115">
        <v>0</v>
      </c>
      <c r="AT6" s="115">
        <v>0</v>
      </c>
      <c r="AU6" s="115">
        <v>0</v>
      </c>
      <c r="AV6" s="115">
        <v>0</v>
      </c>
      <c r="AW6" s="115">
        <f t="shared" si="5"/>
        <v>0</v>
      </c>
      <c r="AX6" s="116">
        <v>0</v>
      </c>
      <c r="AY6" s="116">
        <v>0</v>
      </c>
      <c r="AZ6" s="115" t="e">
        <f t="shared" si="6"/>
        <v>#DIV/0!</v>
      </c>
      <c r="BA6" s="115">
        <v>0</v>
      </c>
      <c r="BB6" s="115">
        <v>0</v>
      </c>
      <c r="BC6" s="115">
        <v>0</v>
      </c>
      <c r="BD6" s="115">
        <v>0</v>
      </c>
      <c r="BE6" s="115">
        <v>0</v>
      </c>
      <c r="BF6" s="115">
        <v>0</v>
      </c>
      <c r="BG6" s="115">
        <f t="shared" si="7"/>
        <v>0</v>
      </c>
      <c r="BH6" s="117">
        <f t="shared" si="8"/>
        <v>0</v>
      </c>
      <c r="BI6" s="118">
        <f t="shared" ref="BI6:BJ6" si="12">(T6+AD6+AN6+AX6)</f>
        <v>0</v>
      </c>
      <c r="BJ6" s="118">
        <f t="shared" si="12"/>
        <v>0</v>
      </c>
      <c r="BK6" s="117" t="e">
        <f t="shared" si="10"/>
        <v>#DIV/0!</v>
      </c>
      <c r="BL6" s="102"/>
      <c r="BM6" s="102"/>
      <c r="BN6" s="102"/>
      <c r="BO6" s="102"/>
      <c r="BP6" s="102"/>
      <c r="BQ6" s="102"/>
      <c r="BR6" s="102"/>
      <c r="BS6" s="102"/>
      <c r="BT6" s="102"/>
      <c r="BU6" s="102"/>
      <c r="BV6" s="102"/>
      <c r="BW6" s="102"/>
      <c r="BX6" s="102"/>
      <c r="BY6" s="102"/>
      <c r="BZ6" s="119"/>
      <c r="CA6" s="119"/>
      <c r="CB6" s="119"/>
      <c r="CC6" s="119"/>
      <c r="CD6" s="119"/>
      <c r="CE6" s="119"/>
    </row>
    <row r="7" spans="1:83" ht="15.75" x14ac:dyDescent="0.25">
      <c r="A7" s="112" t="s">
        <v>47</v>
      </c>
      <c r="B7" s="112" t="s">
        <v>48</v>
      </c>
      <c r="C7" s="112" t="s">
        <v>54</v>
      </c>
      <c r="D7" s="112"/>
      <c r="E7" s="112"/>
      <c r="F7" s="112"/>
      <c r="G7" s="112"/>
      <c r="H7" s="112"/>
      <c r="I7" s="112"/>
      <c r="J7" s="112"/>
      <c r="K7" s="112"/>
      <c r="L7" s="112"/>
      <c r="M7" s="112"/>
      <c r="N7" s="113"/>
      <c r="O7" s="112"/>
      <c r="P7" s="112"/>
      <c r="Q7" s="112"/>
      <c r="R7" s="112"/>
      <c r="S7" s="112"/>
      <c r="T7" s="114">
        <v>0</v>
      </c>
      <c r="U7" s="114">
        <v>0</v>
      </c>
      <c r="V7" s="115" t="e">
        <f t="shared" si="0"/>
        <v>#DIV/0!</v>
      </c>
      <c r="W7" s="115">
        <v>0</v>
      </c>
      <c r="X7" s="115">
        <v>0</v>
      </c>
      <c r="Y7" s="115">
        <v>0</v>
      </c>
      <c r="Z7" s="115">
        <v>0</v>
      </c>
      <c r="AA7" s="115">
        <v>0</v>
      </c>
      <c r="AB7" s="115">
        <v>0</v>
      </c>
      <c r="AC7" s="115">
        <f t="shared" si="1"/>
        <v>0</v>
      </c>
      <c r="AD7" s="116">
        <v>0</v>
      </c>
      <c r="AE7" s="116">
        <v>0</v>
      </c>
      <c r="AF7" s="115" t="e">
        <f t="shared" si="2"/>
        <v>#DIV/0!</v>
      </c>
      <c r="AG7" s="115">
        <v>0</v>
      </c>
      <c r="AH7" s="115">
        <v>0</v>
      </c>
      <c r="AI7" s="115">
        <v>0</v>
      </c>
      <c r="AJ7" s="115">
        <v>0</v>
      </c>
      <c r="AK7" s="115">
        <v>0</v>
      </c>
      <c r="AL7" s="115">
        <v>0</v>
      </c>
      <c r="AM7" s="115">
        <f t="shared" si="3"/>
        <v>0</v>
      </c>
      <c r="AN7" s="116">
        <v>0</v>
      </c>
      <c r="AO7" s="116">
        <v>0</v>
      </c>
      <c r="AP7" s="115" t="e">
        <f t="shared" si="4"/>
        <v>#DIV/0!</v>
      </c>
      <c r="AQ7" s="115">
        <v>0</v>
      </c>
      <c r="AR7" s="115">
        <v>0</v>
      </c>
      <c r="AS7" s="115">
        <v>0</v>
      </c>
      <c r="AT7" s="115">
        <v>0</v>
      </c>
      <c r="AU7" s="115">
        <v>0</v>
      </c>
      <c r="AV7" s="115">
        <v>0</v>
      </c>
      <c r="AW7" s="115">
        <f t="shared" si="5"/>
        <v>0</v>
      </c>
      <c r="AX7" s="116">
        <v>0</v>
      </c>
      <c r="AY7" s="116">
        <v>0</v>
      </c>
      <c r="AZ7" s="115" t="e">
        <f t="shared" si="6"/>
        <v>#DIV/0!</v>
      </c>
      <c r="BA7" s="115">
        <v>0</v>
      </c>
      <c r="BB7" s="115">
        <v>0</v>
      </c>
      <c r="BC7" s="115">
        <v>0</v>
      </c>
      <c r="BD7" s="115">
        <v>0</v>
      </c>
      <c r="BE7" s="115">
        <v>0</v>
      </c>
      <c r="BF7" s="115">
        <v>0</v>
      </c>
      <c r="BG7" s="115">
        <f t="shared" si="7"/>
        <v>0</v>
      </c>
      <c r="BH7" s="117">
        <f t="shared" si="8"/>
        <v>0</v>
      </c>
      <c r="BI7" s="118">
        <f t="shared" ref="BI7:BJ7" si="13">(T7+AD7+AN7+AX7)</f>
        <v>0</v>
      </c>
      <c r="BJ7" s="118">
        <f t="shared" si="13"/>
        <v>0</v>
      </c>
      <c r="BK7" s="117" t="e">
        <f t="shared" si="10"/>
        <v>#DIV/0!</v>
      </c>
      <c r="BL7" s="102"/>
      <c r="BM7" s="102"/>
      <c r="BN7" s="102"/>
      <c r="BO7" s="102"/>
      <c r="BP7" s="102"/>
      <c r="BQ7" s="102"/>
      <c r="BR7" s="102"/>
      <c r="BS7" s="102"/>
      <c r="BT7" s="102"/>
      <c r="BU7" s="102"/>
      <c r="BV7" s="102"/>
      <c r="BW7" s="102"/>
      <c r="BX7" s="102"/>
      <c r="BY7" s="102"/>
      <c r="BZ7" s="119"/>
      <c r="CA7" s="119"/>
      <c r="CB7" s="119"/>
      <c r="CC7" s="119"/>
      <c r="CD7" s="119"/>
      <c r="CE7" s="119"/>
    </row>
    <row r="8" spans="1:83" ht="15.75" x14ac:dyDescent="0.25">
      <c r="A8" s="112" t="s">
        <v>47</v>
      </c>
      <c r="B8" s="112" t="s">
        <v>48</v>
      </c>
      <c r="C8" s="112" t="s">
        <v>55</v>
      </c>
      <c r="D8" s="112"/>
      <c r="E8" s="112"/>
      <c r="F8" s="112"/>
      <c r="G8" s="112"/>
      <c r="H8" s="112"/>
      <c r="I8" s="112"/>
      <c r="J8" s="112"/>
      <c r="K8" s="112"/>
      <c r="L8" s="112"/>
      <c r="M8" s="112"/>
      <c r="N8" s="113"/>
      <c r="O8" s="112"/>
      <c r="P8" s="112"/>
      <c r="Q8" s="112"/>
      <c r="R8" s="112"/>
      <c r="S8" s="112"/>
      <c r="T8" s="114">
        <v>0</v>
      </c>
      <c r="U8" s="114">
        <v>0</v>
      </c>
      <c r="V8" s="115" t="e">
        <f t="shared" si="0"/>
        <v>#DIV/0!</v>
      </c>
      <c r="W8" s="115">
        <v>0</v>
      </c>
      <c r="X8" s="115">
        <v>0</v>
      </c>
      <c r="Y8" s="115">
        <v>0</v>
      </c>
      <c r="Z8" s="115">
        <v>0</v>
      </c>
      <c r="AA8" s="115">
        <v>0</v>
      </c>
      <c r="AB8" s="115">
        <v>0</v>
      </c>
      <c r="AC8" s="115">
        <f t="shared" si="1"/>
        <v>0</v>
      </c>
      <c r="AD8" s="116">
        <v>0</v>
      </c>
      <c r="AE8" s="116">
        <v>0</v>
      </c>
      <c r="AF8" s="115" t="e">
        <f t="shared" si="2"/>
        <v>#DIV/0!</v>
      </c>
      <c r="AG8" s="115">
        <v>0</v>
      </c>
      <c r="AH8" s="115">
        <v>0</v>
      </c>
      <c r="AI8" s="115">
        <v>0</v>
      </c>
      <c r="AJ8" s="115">
        <v>0</v>
      </c>
      <c r="AK8" s="115">
        <v>0</v>
      </c>
      <c r="AL8" s="115">
        <v>0</v>
      </c>
      <c r="AM8" s="115">
        <f t="shared" si="3"/>
        <v>0</v>
      </c>
      <c r="AN8" s="116">
        <v>0</v>
      </c>
      <c r="AO8" s="116">
        <v>0</v>
      </c>
      <c r="AP8" s="115" t="e">
        <f t="shared" si="4"/>
        <v>#DIV/0!</v>
      </c>
      <c r="AQ8" s="115">
        <v>0</v>
      </c>
      <c r="AR8" s="115">
        <v>0</v>
      </c>
      <c r="AS8" s="115">
        <v>0</v>
      </c>
      <c r="AT8" s="115">
        <v>0</v>
      </c>
      <c r="AU8" s="115">
        <v>0</v>
      </c>
      <c r="AV8" s="115">
        <v>0</v>
      </c>
      <c r="AW8" s="115">
        <f t="shared" si="5"/>
        <v>0</v>
      </c>
      <c r="AX8" s="116">
        <v>0</v>
      </c>
      <c r="AY8" s="116">
        <v>0</v>
      </c>
      <c r="AZ8" s="115" t="e">
        <f t="shared" si="6"/>
        <v>#DIV/0!</v>
      </c>
      <c r="BA8" s="115">
        <v>0</v>
      </c>
      <c r="BB8" s="115">
        <v>0</v>
      </c>
      <c r="BC8" s="115">
        <v>0</v>
      </c>
      <c r="BD8" s="115">
        <v>0</v>
      </c>
      <c r="BE8" s="115">
        <v>0</v>
      </c>
      <c r="BF8" s="115">
        <v>0</v>
      </c>
      <c r="BG8" s="115">
        <f t="shared" si="7"/>
        <v>0</v>
      </c>
      <c r="BH8" s="117">
        <f t="shared" si="8"/>
        <v>0</v>
      </c>
      <c r="BI8" s="118">
        <f t="shared" ref="BI8:BJ8" si="14">(T8+AD8+AN8+AX8)</f>
        <v>0</v>
      </c>
      <c r="BJ8" s="118">
        <f t="shared" si="14"/>
        <v>0</v>
      </c>
      <c r="BK8" s="117" t="e">
        <f t="shared" si="10"/>
        <v>#DIV/0!</v>
      </c>
      <c r="BL8" s="102"/>
      <c r="BM8" s="102"/>
      <c r="BN8" s="102"/>
      <c r="BO8" s="102"/>
      <c r="BP8" s="102"/>
      <c r="BQ8" s="102"/>
      <c r="BR8" s="102"/>
      <c r="BS8" s="102"/>
      <c r="BT8" s="102"/>
      <c r="BU8" s="102"/>
      <c r="BV8" s="102"/>
      <c r="BW8" s="102"/>
      <c r="BX8" s="102"/>
      <c r="BY8" s="102"/>
      <c r="BZ8" s="119"/>
      <c r="CA8" s="119"/>
      <c r="CB8" s="119"/>
      <c r="CC8" s="119"/>
      <c r="CD8" s="119"/>
      <c r="CE8" s="119"/>
    </row>
    <row r="9" spans="1:83" ht="15.75" x14ac:dyDescent="0.25">
      <c r="A9" s="112" t="s">
        <v>47</v>
      </c>
      <c r="B9" s="112" t="s">
        <v>48</v>
      </c>
      <c r="C9" s="112" t="s">
        <v>56</v>
      </c>
      <c r="D9" s="112"/>
      <c r="E9" s="112"/>
      <c r="F9" s="112"/>
      <c r="G9" s="112"/>
      <c r="H9" s="112"/>
      <c r="I9" s="112"/>
      <c r="J9" s="112"/>
      <c r="K9" s="112"/>
      <c r="L9" s="112"/>
      <c r="M9" s="112"/>
      <c r="N9" s="113"/>
      <c r="O9" s="112"/>
      <c r="P9" s="112"/>
      <c r="Q9" s="112"/>
      <c r="R9" s="112"/>
      <c r="S9" s="112"/>
      <c r="T9" s="114">
        <v>0</v>
      </c>
      <c r="U9" s="114">
        <v>0</v>
      </c>
      <c r="V9" s="115" t="e">
        <f t="shared" si="0"/>
        <v>#DIV/0!</v>
      </c>
      <c r="W9" s="115">
        <v>0</v>
      </c>
      <c r="X9" s="115">
        <v>0</v>
      </c>
      <c r="Y9" s="115">
        <v>0</v>
      </c>
      <c r="Z9" s="115">
        <v>0</v>
      </c>
      <c r="AA9" s="115">
        <v>0</v>
      </c>
      <c r="AB9" s="115">
        <v>0</v>
      </c>
      <c r="AC9" s="115">
        <f t="shared" si="1"/>
        <v>0</v>
      </c>
      <c r="AD9" s="116">
        <v>0</v>
      </c>
      <c r="AE9" s="116">
        <v>0</v>
      </c>
      <c r="AF9" s="115" t="e">
        <f t="shared" si="2"/>
        <v>#DIV/0!</v>
      </c>
      <c r="AG9" s="115">
        <v>0</v>
      </c>
      <c r="AH9" s="115">
        <v>0</v>
      </c>
      <c r="AI9" s="115">
        <v>0</v>
      </c>
      <c r="AJ9" s="115">
        <v>0</v>
      </c>
      <c r="AK9" s="115">
        <v>0</v>
      </c>
      <c r="AL9" s="115">
        <v>0</v>
      </c>
      <c r="AM9" s="115">
        <f t="shared" si="3"/>
        <v>0</v>
      </c>
      <c r="AN9" s="116">
        <v>0</v>
      </c>
      <c r="AO9" s="116">
        <v>0</v>
      </c>
      <c r="AP9" s="115" t="e">
        <f t="shared" si="4"/>
        <v>#DIV/0!</v>
      </c>
      <c r="AQ9" s="115">
        <v>0</v>
      </c>
      <c r="AR9" s="115">
        <v>0</v>
      </c>
      <c r="AS9" s="115">
        <v>0</v>
      </c>
      <c r="AT9" s="115">
        <v>0</v>
      </c>
      <c r="AU9" s="115">
        <v>0</v>
      </c>
      <c r="AV9" s="115">
        <v>0</v>
      </c>
      <c r="AW9" s="115">
        <f t="shared" si="5"/>
        <v>0</v>
      </c>
      <c r="AX9" s="116">
        <v>0</v>
      </c>
      <c r="AY9" s="116">
        <v>0</v>
      </c>
      <c r="AZ9" s="115" t="e">
        <f t="shared" si="6"/>
        <v>#DIV/0!</v>
      </c>
      <c r="BA9" s="115">
        <v>0</v>
      </c>
      <c r="BB9" s="115">
        <v>0</v>
      </c>
      <c r="BC9" s="115">
        <v>0</v>
      </c>
      <c r="BD9" s="115">
        <v>0</v>
      </c>
      <c r="BE9" s="115">
        <v>0</v>
      </c>
      <c r="BF9" s="115">
        <v>0</v>
      </c>
      <c r="BG9" s="115">
        <f t="shared" si="7"/>
        <v>0</v>
      </c>
      <c r="BH9" s="117">
        <f t="shared" si="8"/>
        <v>0</v>
      </c>
      <c r="BI9" s="118">
        <f t="shared" ref="BI9:BJ9" si="15">(T9+AD9+AN9+AX9)</f>
        <v>0</v>
      </c>
      <c r="BJ9" s="118">
        <f t="shared" si="15"/>
        <v>0</v>
      </c>
      <c r="BK9" s="117" t="e">
        <f t="shared" si="10"/>
        <v>#DIV/0!</v>
      </c>
      <c r="BL9" s="102"/>
      <c r="BM9" s="102"/>
      <c r="BN9" s="102"/>
      <c r="BO9" s="102"/>
      <c r="BP9" s="102"/>
      <c r="BQ9" s="102"/>
      <c r="BR9" s="102"/>
      <c r="BS9" s="102"/>
      <c r="BT9" s="102"/>
      <c r="BU9" s="102"/>
      <c r="BV9" s="102"/>
      <c r="BW9" s="102"/>
      <c r="BX9" s="102"/>
      <c r="BY9" s="102"/>
      <c r="BZ9" s="119"/>
      <c r="CA9" s="119"/>
      <c r="CB9" s="119"/>
      <c r="CC9" s="119"/>
      <c r="CD9" s="119"/>
      <c r="CE9" s="119"/>
    </row>
    <row r="10" spans="1:83" ht="15.75" x14ac:dyDescent="0.25">
      <c r="A10" s="112" t="s">
        <v>47</v>
      </c>
      <c r="B10" s="112" t="s">
        <v>48</v>
      </c>
      <c r="C10" s="112" t="s">
        <v>57</v>
      </c>
      <c r="D10" s="112"/>
      <c r="E10" s="112"/>
      <c r="F10" s="112"/>
      <c r="G10" s="112"/>
      <c r="H10" s="112"/>
      <c r="I10" s="112"/>
      <c r="J10" s="112"/>
      <c r="K10" s="112"/>
      <c r="L10" s="112"/>
      <c r="M10" s="112"/>
      <c r="N10" s="113"/>
      <c r="O10" s="112"/>
      <c r="P10" s="112"/>
      <c r="Q10" s="112"/>
      <c r="R10" s="112"/>
      <c r="S10" s="112"/>
      <c r="T10" s="114">
        <v>0</v>
      </c>
      <c r="U10" s="114">
        <v>0</v>
      </c>
      <c r="V10" s="115" t="e">
        <f t="shared" si="0"/>
        <v>#DIV/0!</v>
      </c>
      <c r="W10" s="115">
        <v>0</v>
      </c>
      <c r="X10" s="115">
        <v>0</v>
      </c>
      <c r="Y10" s="115">
        <v>0</v>
      </c>
      <c r="Z10" s="115">
        <v>0</v>
      </c>
      <c r="AA10" s="115">
        <v>0</v>
      </c>
      <c r="AB10" s="115">
        <v>0</v>
      </c>
      <c r="AC10" s="115">
        <f t="shared" si="1"/>
        <v>0</v>
      </c>
      <c r="AD10" s="116">
        <v>0</v>
      </c>
      <c r="AE10" s="116">
        <v>0</v>
      </c>
      <c r="AF10" s="115" t="e">
        <f t="shared" si="2"/>
        <v>#DIV/0!</v>
      </c>
      <c r="AG10" s="115">
        <v>0</v>
      </c>
      <c r="AH10" s="115">
        <v>0</v>
      </c>
      <c r="AI10" s="115">
        <v>0</v>
      </c>
      <c r="AJ10" s="115">
        <v>0</v>
      </c>
      <c r="AK10" s="115">
        <v>0</v>
      </c>
      <c r="AL10" s="115">
        <v>0</v>
      </c>
      <c r="AM10" s="115">
        <f t="shared" si="3"/>
        <v>0</v>
      </c>
      <c r="AN10" s="116">
        <v>0</v>
      </c>
      <c r="AO10" s="116">
        <v>0</v>
      </c>
      <c r="AP10" s="115" t="e">
        <f t="shared" si="4"/>
        <v>#DIV/0!</v>
      </c>
      <c r="AQ10" s="115">
        <v>0</v>
      </c>
      <c r="AR10" s="115">
        <v>0</v>
      </c>
      <c r="AS10" s="115">
        <v>0</v>
      </c>
      <c r="AT10" s="115">
        <v>0</v>
      </c>
      <c r="AU10" s="115">
        <v>0</v>
      </c>
      <c r="AV10" s="115">
        <v>0</v>
      </c>
      <c r="AW10" s="115">
        <f t="shared" si="5"/>
        <v>0</v>
      </c>
      <c r="AX10" s="116">
        <v>0</v>
      </c>
      <c r="AY10" s="116">
        <v>0</v>
      </c>
      <c r="AZ10" s="115" t="e">
        <f t="shared" si="6"/>
        <v>#DIV/0!</v>
      </c>
      <c r="BA10" s="115">
        <v>0</v>
      </c>
      <c r="BB10" s="115">
        <v>0</v>
      </c>
      <c r="BC10" s="115">
        <v>0</v>
      </c>
      <c r="BD10" s="115">
        <v>0</v>
      </c>
      <c r="BE10" s="115">
        <v>0</v>
      </c>
      <c r="BF10" s="115">
        <v>0</v>
      </c>
      <c r="BG10" s="115">
        <f t="shared" si="7"/>
        <v>0</v>
      </c>
      <c r="BH10" s="117">
        <f t="shared" si="8"/>
        <v>0</v>
      </c>
      <c r="BI10" s="118">
        <f t="shared" ref="BI10:BJ10" si="16">(T10+AD10+AN10+AX10)</f>
        <v>0</v>
      </c>
      <c r="BJ10" s="118">
        <f t="shared" si="16"/>
        <v>0</v>
      </c>
      <c r="BK10" s="117" t="e">
        <f t="shared" si="10"/>
        <v>#DIV/0!</v>
      </c>
      <c r="BL10" s="102"/>
      <c r="BM10" s="102"/>
      <c r="BN10" s="102"/>
      <c r="BO10" s="102"/>
      <c r="BP10" s="102"/>
      <c r="BQ10" s="102"/>
      <c r="BR10" s="102"/>
      <c r="BS10" s="102"/>
      <c r="BT10" s="102"/>
      <c r="BU10" s="102"/>
      <c r="BV10" s="102"/>
      <c r="BW10" s="102"/>
      <c r="BX10" s="102"/>
      <c r="BY10" s="102"/>
      <c r="BZ10" s="119"/>
      <c r="CA10" s="119"/>
      <c r="CB10" s="119"/>
      <c r="CC10" s="119"/>
      <c r="CD10" s="119"/>
      <c r="CE10" s="119"/>
    </row>
    <row r="11" spans="1:83" ht="15.75" x14ac:dyDescent="0.25">
      <c r="A11" s="112" t="s">
        <v>47</v>
      </c>
      <c r="B11" s="112" t="s">
        <v>48</v>
      </c>
      <c r="C11" s="112" t="s">
        <v>58</v>
      </c>
      <c r="D11" s="112"/>
      <c r="E11" s="112"/>
      <c r="F11" s="112"/>
      <c r="G11" s="112"/>
      <c r="H11" s="112"/>
      <c r="I11" s="112"/>
      <c r="J11" s="112"/>
      <c r="K11" s="112"/>
      <c r="L11" s="112"/>
      <c r="M11" s="112"/>
      <c r="N11" s="113"/>
      <c r="O11" s="112"/>
      <c r="P11" s="112"/>
      <c r="Q11" s="112"/>
      <c r="R11" s="112"/>
      <c r="S11" s="112"/>
      <c r="T11" s="114">
        <v>0</v>
      </c>
      <c r="U11" s="114">
        <v>0</v>
      </c>
      <c r="V11" s="115" t="e">
        <f t="shared" si="0"/>
        <v>#DIV/0!</v>
      </c>
      <c r="W11" s="115">
        <v>0</v>
      </c>
      <c r="X11" s="115">
        <v>0</v>
      </c>
      <c r="Y11" s="115">
        <v>0</v>
      </c>
      <c r="Z11" s="115">
        <v>0</v>
      </c>
      <c r="AA11" s="115">
        <v>0</v>
      </c>
      <c r="AB11" s="115">
        <v>0</v>
      </c>
      <c r="AC11" s="115">
        <f t="shared" si="1"/>
        <v>0</v>
      </c>
      <c r="AD11" s="116">
        <v>0</v>
      </c>
      <c r="AE11" s="116">
        <v>0</v>
      </c>
      <c r="AF11" s="115" t="e">
        <f t="shared" si="2"/>
        <v>#DIV/0!</v>
      </c>
      <c r="AG11" s="115">
        <v>0</v>
      </c>
      <c r="AH11" s="115">
        <v>0</v>
      </c>
      <c r="AI11" s="115">
        <v>0</v>
      </c>
      <c r="AJ11" s="115">
        <v>0</v>
      </c>
      <c r="AK11" s="115">
        <v>0</v>
      </c>
      <c r="AL11" s="115">
        <v>0</v>
      </c>
      <c r="AM11" s="115">
        <f t="shared" si="3"/>
        <v>0</v>
      </c>
      <c r="AN11" s="116">
        <v>0</v>
      </c>
      <c r="AO11" s="116">
        <v>0</v>
      </c>
      <c r="AP11" s="115" t="e">
        <f t="shared" si="4"/>
        <v>#DIV/0!</v>
      </c>
      <c r="AQ11" s="115">
        <v>0</v>
      </c>
      <c r="AR11" s="115">
        <v>0</v>
      </c>
      <c r="AS11" s="115">
        <v>0</v>
      </c>
      <c r="AT11" s="115">
        <v>0</v>
      </c>
      <c r="AU11" s="115">
        <v>0</v>
      </c>
      <c r="AV11" s="115">
        <v>0</v>
      </c>
      <c r="AW11" s="115">
        <f t="shared" si="5"/>
        <v>0</v>
      </c>
      <c r="AX11" s="116">
        <v>0</v>
      </c>
      <c r="AY11" s="116">
        <v>0</v>
      </c>
      <c r="AZ11" s="115" t="e">
        <f t="shared" si="6"/>
        <v>#DIV/0!</v>
      </c>
      <c r="BA11" s="115">
        <v>0</v>
      </c>
      <c r="BB11" s="115">
        <v>0</v>
      </c>
      <c r="BC11" s="115">
        <v>0</v>
      </c>
      <c r="BD11" s="115">
        <v>0</v>
      </c>
      <c r="BE11" s="115">
        <v>0</v>
      </c>
      <c r="BF11" s="115">
        <v>0</v>
      </c>
      <c r="BG11" s="115">
        <f t="shared" si="7"/>
        <v>0</v>
      </c>
      <c r="BH11" s="117">
        <f t="shared" si="8"/>
        <v>0</v>
      </c>
      <c r="BI11" s="118">
        <f t="shared" ref="BI11:BJ11" si="17">(T11+AD11+AN11+AX11)</f>
        <v>0</v>
      </c>
      <c r="BJ11" s="118">
        <f t="shared" si="17"/>
        <v>0</v>
      </c>
      <c r="BK11" s="117" t="e">
        <f t="shared" si="10"/>
        <v>#DIV/0!</v>
      </c>
      <c r="BL11" s="102"/>
      <c r="BM11" s="102"/>
      <c r="BN11" s="102"/>
      <c r="BO11" s="102"/>
      <c r="BP11" s="102"/>
      <c r="BQ11" s="102"/>
      <c r="BR11" s="102"/>
      <c r="BS11" s="102"/>
      <c r="BT11" s="102"/>
      <c r="BU11" s="102"/>
      <c r="BV11" s="102"/>
      <c r="BW11" s="102"/>
      <c r="BX11" s="102"/>
      <c r="BY11" s="102"/>
      <c r="BZ11" s="119"/>
      <c r="CA11" s="119"/>
      <c r="CB11" s="119"/>
      <c r="CC11" s="119"/>
      <c r="CD11" s="119"/>
      <c r="CE11" s="119"/>
    </row>
    <row r="12" spans="1:83" ht="15.75" x14ac:dyDescent="0.25">
      <c r="A12" s="112" t="s">
        <v>47</v>
      </c>
      <c r="B12" s="112" t="s">
        <v>59</v>
      </c>
      <c r="C12" s="112" t="s">
        <v>60</v>
      </c>
      <c r="D12" s="112"/>
      <c r="E12" s="112"/>
      <c r="F12" s="112"/>
      <c r="G12" s="112"/>
      <c r="H12" s="112"/>
      <c r="I12" s="112"/>
      <c r="J12" s="112"/>
      <c r="K12" s="112"/>
      <c r="L12" s="112"/>
      <c r="M12" s="112"/>
      <c r="N12" s="113"/>
      <c r="O12" s="112"/>
      <c r="P12" s="112"/>
      <c r="Q12" s="112"/>
      <c r="R12" s="112"/>
      <c r="S12" s="112"/>
      <c r="T12" s="114">
        <v>0</v>
      </c>
      <c r="U12" s="114">
        <v>0</v>
      </c>
      <c r="V12" s="115" t="e">
        <f t="shared" si="0"/>
        <v>#DIV/0!</v>
      </c>
      <c r="W12" s="115">
        <v>0</v>
      </c>
      <c r="X12" s="115">
        <v>0</v>
      </c>
      <c r="Y12" s="115">
        <v>0</v>
      </c>
      <c r="Z12" s="115">
        <v>0</v>
      </c>
      <c r="AA12" s="115">
        <v>0</v>
      </c>
      <c r="AB12" s="115">
        <v>0</v>
      </c>
      <c r="AC12" s="115">
        <f t="shared" si="1"/>
        <v>0</v>
      </c>
      <c r="AD12" s="116">
        <v>0</v>
      </c>
      <c r="AE12" s="116">
        <v>0</v>
      </c>
      <c r="AF12" s="115" t="e">
        <f t="shared" si="2"/>
        <v>#DIV/0!</v>
      </c>
      <c r="AG12" s="115">
        <v>0</v>
      </c>
      <c r="AH12" s="115">
        <v>0</v>
      </c>
      <c r="AI12" s="115">
        <v>0</v>
      </c>
      <c r="AJ12" s="115">
        <v>0</v>
      </c>
      <c r="AK12" s="115">
        <v>0</v>
      </c>
      <c r="AL12" s="115">
        <v>0</v>
      </c>
      <c r="AM12" s="115">
        <f t="shared" si="3"/>
        <v>0</v>
      </c>
      <c r="AN12" s="116">
        <v>0</v>
      </c>
      <c r="AO12" s="116">
        <v>0</v>
      </c>
      <c r="AP12" s="115" t="e">
        <f t="shared" si="4"/>
        <v>#DIV/0!</v>
      </c>
      <c r="AQ12" s="115">
        <v>0</v>
      </c>
      <c r="AR12" s="115">
        <v>0</v>
      </c>
      <c r="AS12" s="115">
        <v>0</v>
      </c>
      <c r="AT12" s="115">
        <v>0</v>
      </c>
      <c r="AU12" s="115">
        <v>0</v>
      </c>
      <c r="AV12" s="115">
        <v>0</v>
      </c>
      <c r="AW12" s="115">
        <f t="shared" si="5"/>
        <v>0</v>
      </c>
      <c r="AX12" s="116">
        <v>0</v>
      </c>
      <c r="AY12" s="116">
        <v>0</v>
      </c>
      <c r="AZ12" s="115" t="e">
        <f t="shared" si="6"/>
        <v>#DIV/0!</v>
      </c>
      <c r="BA12" s="115">
        <v>0</v>
      </c>
      <c r="BB12" s="115">
        <v>0</v>
      </c>
      <c r="BC12" s="115">
        <v>0</v>
      </c>
      <c r="BD12" s="115">
        <v>0</v>
      </c>
      <c r="BE12" s="115">
        <v>0</v>
      </c>
      <c r="BF12" s="115">
        <v>0</v>
      </c>
      <c r="BG12" s="115">
        <f t="shared" si="7"/>
        <v>0</v>
      </c>
      <c r="BH12" s="117">
        <f t="shared" si="8"/>
        <v>0</v>
      </c>
      <c r="BI12" s="118">
        <f t="shared" ref="BI12:BJ12" si="18">(T12+AD12+AN12+AX12)</f>
        <v>0</v>
      </c>
      <c r="BJ12" s="118">
        <f t="shared" si="18"/>
        <v>0</v>
      </c>
      <c r="BK12" s="117" t="e">
        <f t="shared" si="10"/>
        <v>#DIV/0!</v>
      </c>
      <c r="BL12" s="102"/>
      <c r="BM12" s="102"/>
      <c r="BN12" s="102"/>
      <c r="BO12" s="102"/>
      <c r="BP12" s="102"/>
      <c r="BQ12" s="102"/>
      <c r="BR12" s="102"/>
      <c r="BS12" s="102"/>
      <c r="BT12" s="102"/>
      <c r="BU12" s="102"/>
      <c r="BV12" s="102"/>
      <c r="BW12" s="102"/>
      <c r="BX12" s="102"/>
      <c r="BY12" s="102"/>
      <c r="BZ12" s="119"/>
      <c r="CA12" s="119"/>
      <c r="CB12" s="119"/>
      <c r="CC12" s="119"/>
      <c r="CD12" s="119"/>
      <c r="CE12" s="119"/>
    </row>
    <row r="13" spans="1:83" ht="15.75" x14ac:dyDescent="0.25">
      <c r="A13" s="112" t="s">
        <v>47</v>
      </c>
      <c r="B13" s="112" t="s">
        <v>59</v>
      </c>
      <c r="C13" s="112" t="s">
        <v>61</v>
      </c>
      <c r="D13" s="112"/>
      <c r="E13" s="112"/>
      <c r="F13" s="112"/>
      <c r="G13" s="112"/>
      <c r="H13" s="112"/>
      <c r="I13" s="112"/>
      <c r="J13" s="112"/>
      <c r="K13" s="112"/>
      <c r="L13" s="112"/>
      <c r="M13" s="112"/>
      <c r="N13" s="113"/>
      <c r="O13" s="112"/>
      <c r="P13" s="112"/>
      <c r="Q13" s="112"/>
      <c r="R13" s="112"/>
      <c r="S13" s="112"/>
      <c r="T13" s="114">
        <v>0</v>
      </c>
      <c r="U13" s="114">
        <v>0</v>
      </c>
      <c r="V13" s="115" t="e">
        <f t="shared" si="0"/>
        <v>#DIV/0!</v>
      </c>
      <c r="W13" s="115">
        <v>0</v>
      </c>
      <c r="X13" s="115">
        <v>0</v>
      </c>
      <c r="Y13" s="115">
        <v>0</v>
      </c>
      <c r="Z13" s="115">
        <v>0</v>
      </c>
      <c r="AA13" s="115">
        <v>0</v>
      </c>
      <c r="AB13" s="115">
        <v>0</v>
      </c>
      <c r="AC13" s="115">
        <f t="shared" si="1"/>
        <v>0</v>
      </c>
      <c r="AD13" s="116">
        <v>0</v>
      </c>
      <c r="AE13" s="116">
        <v>0</v>
      </c>
      <c r="AF13" s="115" t="e">
        <f t="shared" si="2"/>
        <v>#DIV/0!</v>
      </c>
      <c r="AG13" s="115">
        <v>0</v>
      </c>
      <c r="AH13" s="115">
        <v>0</v>
      </c>
      <c r="AI13" s="115">
        <v>0</v>
      </c>
      <c r="AJ13" s="115">
        <v>0</v>
      </c>
      <c r="AK13" s="115">
        <v>0</v>
      </c>
      <c r="AL13" s="115">
        <v>0</v>
      </c>
      <c r="AM13" s="115">
        <f t="shared" si="3"/>
        <v>0</v>
      </c>
      <c r="AN13" s="116">
        <v>0</v>
      </c>
      <c r="AO13" s="116">
        <v>0</v>
      </c>
      <c r="AP13" s="115" t="e">
        <f t="shared" si="4"/>
        <v>#DIV/0!</v>
      </c>
      <c r="AQ13" s="115">
        <v>0</v>
      </c>
      <c r="AR13" s="115">
        <v>0</v>
      </c>
      <c r="AS13" s="115">
        <v>0</v>
      </c>
      <c r="AT13" s="115">
        <v>0</v>
      </c>
      <c r="AU13" s="115">
        <v>0</v>
      </c>
      <c r="AV13" s="115">
        <v>0</v>
      </c>
      <c r="AW13" s="115">
        <f t="shared" si="5"/>
        <v>0</v>
      </c>
      <c r="AX13" s="116">
        <v>0</v>
      </c>
      <c r="AY13" s="116">
        <v>0</v>
      </c>
      <c r="AZ13" s="115" t="e">
        <f t="shared" si="6"/>
        <v>#DIV/0!</v>
      </c>
      <c r="BA13" s="115">
        <v>0</v>
      </c>
      <c r="BB13" s="115">
        <v>0</v>
      </c>
      <c r="BC13" s="115">
        <v>0</v>
      </c>
      <c r="BD13" s="115">
        <v>0</v>
      </c>
      <c r="BE13" s="115">
        <v>0</v>
      </c>
      <c r="BF13" s="115">
        <v>0</v>
      </c>
      <c r="BG13" s="115">
        <f t="shared" si="7"/>
        <v>0</v>
      </c>
      <c r="BH13" s="117">
        <f t="shared" si="8"/>
        <v>0</v>
      </c>
      <c r="BI13" s="118">
        <f t="shared" ref="BI13:BJ13" si="19">(T13+AD13+AN13+AX13)</f>
        <v>0</v>
      </c>
      <c r="BJ13" s="118">
        <f t="shared" si="19"/>
        <v>0</v>
      </c>
      <c r="BK13" s="117" t="e">
        <f t="shared" si="10"/>
        <v>#DIV/0!</v>
      </c>
      <c r="BL13" s="102"/>
      <c r="BM13" s="102"/>
      <c r="BN13" s="102"/>
      <c r="BO13" s="102"/>
      <c r="BP13" s="102"/>
      <c r="BQ13" s="102"/>
      <c r="BR13" s="102"/>
      <c r="BS13" s="102"/>
      <c r="BT13" s="102"/>
      <c r="BU13" s="102"/>
      <c r="BV13" s="102"/>
      <c r="BW13" s="102"/>
      <c r="BX13" s="102"/>
      <c r="BY13" s="102"/>
      <c r="BZ13" s="119"/>
      <c r="CA13" s="119"/>
      <c r="CB13" s="119"/>
      <c r="CC13" s="119"/>
      <c r="CD13" s="119"/>
      <c r="CE13" s="119"/>
    </row>
    <row r="14" spans="1:83" ht="15.75" x14ac:dyDescent="0.25">
      <c r="A14" s="112" t="s">
        <v>47</v>
      </c>
      <c r="B14" s="112" t="s">
        <v>59</v>
      </c>
      <c r="C14" s="112" t="s">
        <v>62</v>
      </c>
      <c r="D14" s="112"/>
      <c r="E14" s="112"/>
      <c r="F14" s="112"/>
      <c r="G14" s="112"/>
      <c r="H14" s="112"/>
      <c r="I14" s="112"/>
      <c r="J14" s="112"/>
      <c r="K14" s="112"/>
      <c r="L14" s="112"/>
      <c r="M14" s="112"/>
      <c r="N14" s="113"/>
      <c r="O14" s="112"/>
      <c r="P14" s="112"/>
      <c r="Q14" s="112"/>
      <c r="R14" s="112"/>
      <c r="S14" s="112"/>
      <c r="T14" s="114">
        <v>0</v>
      </c>
      <c r="U14" s="114">
        <v>0</v>
      </c>
      <c r="V14" s="115" t="e">
        <f t="shared" si="0"/>
        <v>#DIV/0!</v>
      </c>
      <c r="W14" s="115">
        <v>0</v>
      </c>
      <c r="X14" s="115">
        <v>0</v>
      </c>
      <c r="Y14" s="115">
        <v>0</v>
      </c>
      <c r="Z14" s="115">
        <v>0</v>
      </c>
      <c r="AA14" s="115">
        <v>0</v>
      </c>
      <c r="AB14" s="115">
        <v>0</v>
      </c>
      <c r="AC14" s="115">
        <f t="shared" si="1"/>
        <v>0</v>
      </c>
      <c r="AD14" s="116">
        <v>0</v>
      </c>
      <c r="AE14" s="116">
        <v>0</v>
      </c>
      <c r="AF14" s="115" t="e">
        <f t="shared" si="2"/>
        <v>#DIV/0!</v>
      </c>
      <c r="AG14" s="115">
        <v>0</v>
      </c>
      <c r="AH14" s="115">
        <v>0</v>
      </c>
      <c r="AI14" s="115">
        <v>0</v>
      </c>
      <c r="AJ14" s="115">
        <v>0</v>
      </c>
      <c r="AK14" s="115">
        <v>0</v>
      </c>
      <c r="AL14" s="115">
        <v>0</v>
      </c>
      <c r="AM14" s="115">
        <f t="shared" si="3"/>
        <v>0</v>
      </c>
      <c r="AN14" s="116">
        <v>0</v>
      </c>
      <c r="AO14" s="116">
        <v>0</v>
      </c>
      <c r="AP14" s="115" t="e">
        <f t="shared" si="4"/>
        <v>#DIV/0!</v>
      </c>
      <c r="AQ14" s="115">
        <v>0</v>
      </c>
      <c r="AR14" s="115">
        <v>0</v>
      </c>
      <c r="AS14" s="115">
        <v>0</v>
      </c>
      <c r="AT14" s="115">
        <v>0</v>
      </c>
      <c r="AU14" s="115">
        <v>0</v>
      </c>
      <c r="AV14" s="115">
        <v>0</v>
      </c>
      <c r="AW14" s="115">
        <f t="shared" si="5"/>
        <v>0</v>
      </c>
      <c r="AX14" s="116">
        <v>0</v>
      </c>
      <c r="AY14" s="116">
        <v>0</v>
      </c>
      <c r="AZ14" s="115" t="e">
        <f t="shared" si="6"/>
        <v>#DIV/0!</v>
      </c>
      <c r="BA14" s="115">
        <v>0</v>
      </c>
      <c r="BB14" s="115">
        <v>0</v>
      </c>
      <c r="BC14" s="115">
        <v>0</v>
      </c>
      <c r="BD14" s="115">
        <v>0</v>
      </c>
      <c r="BE14" s="115">
        <v>0</v>
      </c>
      <c r="BF14" s="115">
        <v>0</v>
      </c>
      <c r="BG14" s="115">
        <f t="shared" si="7"/>
        <v>0</v>
      </c>
      <c r="BH14" s="117">
        <f t="shared" si="8"/>
        <v>0</v>
      </c>
      <c r="BI14" s="118">
        <f t="shared" ref="BI14:BJ14" si="20">(T14+AD14+AN14+AX14)</f>
        <v>0</v>
      </c>
      <c r="BJ14" s="118">
        <f t="shared" si="20"/>
        <v>0</v>
      </c>
      <c r="BK14" s="117" t="e">
        <f t="shared" si="10"/>
        <v>#DIV/0!</v>
      </c>
      <c r="BL14" s="102"/>
      <c r="BM14" s="102"/>
      <c r="BN14" s="102"/>
      <c r="BO14" s="102"/>
      <c r="BP14" s="102"/>
      <c r="BQ14" s="102"/>
      <c r="BR14" s="102"/>
      <c r="BS14" s="102"/>
      <c r="BT14" s="102"/>
      <c r="BU14" s="102"/>
      <c r="BV14" s="102"/>
      <c r="BW14" s="102"/>
      <c r="BX14" s="102"/>
      <c r="BY14" s="102"/>
      <c r="BZ14" s="119"/>
      <c r="CA14" s="119"/>
      <c r="CB14" s="119"/>
      <c r="CC14" s="119"/>
      <c r="CD14" s="119"/>
      <c r="CE14" s="119"/>
    </row>
    <row r="15" spans="1:83" ht="15.75" x14ac:dyDescent="0.25">
      <c r="A15" s="112" t="s">
        <v>47</v>
      </c>
      <c r="B15" s="112" t="s">
        <v>59</v>
      </c>
      <c r="C15" s="112" t="s">
        <v>63</v>
      </c>
      <c r="D15" s="112"/>
      <c r="E15" s="112"/>
      <c r="F15" s="112"/>
      <c r="G15" s="112"/>
      <c r="H15" s="112"/>
      <c r="I15" s="112"/>
      <c r="J15" s="112"/>
      <c r="K15" s="112"/>
      <c r="L15" s="112"/>
      <c r="M15" s="112"/>
      <c r="N15" s="113"/>
      <c r="O15" s="112"/>
      <c r="P15" s="112"/>
      <c r="Q15" s="112"/>
      <c r="R15" s="112"/>
      <c r="S15" s="112"/>
      <c r="T15" s="114">
        <v>0</v>
      </c>
      <c r="U15" s="114">
        <v>0</v>
      </c>
      <c r="V15" s="115" t="e">
        <f t="shared" si="0"/>
        <v>#DIV/0!</v>
      </c>
      <c r="W15" s="115">
        <v>0</v>
      </c>
      <c r="X15" s="115">
        <v>0</v>
      </c>
      <c r="Y15" s="115">
        <v>0</v>
      </c>
      <c r="Z15" s="115">
        <v>0</v>
      </c>
      <c r="AA15" s="115">
        <v>0</v>
      </c>
      <c r="AB15" s="115">
        <v>0</v>
      </c>
      <c r="AC15" s="115">
        <f t="shared" si="1"/>
        <v>0</v>
      </c>
      <c r="AD15" s="116">
        <v>0</v>
      </c>
      <c r="AE15" s="116">
        <v>0</v>
      </c>
      <c r="AF15" s="115" t="e">
        <f t="shared" si="2"/>
        <v>#DIV/0!</v>
      </c>
      <c r="AG15" s="115">
        <v>0</v>
      </c>
      <c r="AH15" s="115">
        <v>0</v>
      </c>
      <c r="AI15" s="115">
        <v>0</v>
      </c>
      <c r="AJ15" s="115">
        <v>0</v>
      </c>
      <c r="AK15" s="115">
        <v>0</v>
      </c>
      <c r="AL15" s="115">
        <v>0</v>
      </c>
      <c r="AM15" s="115">
        <f t="shared" si="3"/>
        <v>0</v>
      </c>
      <c r="AN15" s="116">
        <v>0</v>
      </c>
      <c r="AO15" s="116">
        <v>0</v>
      </c>
      <c r="AP15" s="115" t="e">
        <f t="shared" si="4"/>
        <v>#DIV/0!</v>
      </c>
      <c r="AQ15" s="115">
        <v>0</v>
      </c>
      <c r="AR15" s="115">
        <v>0</v>
      </c>
      <c r="AS15" s="115">
        <v>0</v>
      </c>
      <c r="AT15" s="115">
        <v>0</v>
      </c>
      <c r="AU15" s="115">
        <v>0</v>
      </c>
      <c r="AV15" s="115">
        <v>0</v>
      </c>
      <c r="AW15" s="115">
        <f t="shared" si="5"/>
        <v>0</v>
      </c>
      <c r="AX15" s="116">
        <v>0</v>
      </c>
      <c r="AY15" s="116">
        <v>0</v>
      </c>
      <c r="AZ15" s="115" t="e">
        <f t="shared" si="6"/>
        <v>#DIV/0!</v>
      </c>
      <c r="BA15" s="115">
        <v>0</v>
      </c>
      <c r="BB15" s="115">
        <v>0</v>
      </c>
      <c r="BC15" s="115">
        <v>0</v>
      </c>
      <c r="BD15" s="115">
        <v>0</v>
      </c>
      <c r="BE15" s="115">
        <v>0</v>
      </c>
      <c r="BF15" s="115">
        <v>0</v>
      </c>
      <c r="BG15" s="115">
        <f t="shared" si="7"/>
        <v>0</v>
      </c>
      <c r="BH15" s="117">
        <f t="shared" si="8"/>
        <v>0</v>
      </c>
      <c r="BI15" s="118">
        <f t="shared" ref="BI15:BJ15" si="21">(T15+AD15+AN15+AX15)</f>
        <v>0</v>
      </c>
      <c r="BJ15" s="118">
        <f t="shared" si="21"/>
        <v>0</v>
      </c>
      <c r="BK15" s="117" t="e">
        <f t="shared" si="10"/>
        <v>#DIV/0!</v>
      </c>
      <c r="BL15" s="102"/>
      <c r="BM15" s="102"/>
      <c r="BN15" s="102"/>
      <c r="BO15" s="102"/>
      <c r="BP15" s="102"/>
      <c r="BQ15" s="102"/>
      <c r="BR15" s="102"/>
      <c r="BS15" s="102"/>
      <c r="BT15" s="102"/>
      <c r="BU15" s="102"/>
      <c r="BV15" s="102"/>
      <c r="BW15" s="102"/>
      <c r="BX15" s="102"/>
      <c r="BY15" s="102"/>
      <c r="BZ15" s="119"/>
      <c r="CA15" s="119"/>
      <c r="CB15" s="119"/>
      <c r="CC15" s="119"/>
      <c r="CD15" s="119"/>
      <c r="CE15" s="119"/>
    </row>
    <row r="16" spans="1:83" ht="15.75" x14ac:dyDescent="0.25">
      <c r="A16" s="112" t="s">
        <v>47</v>
      </c>
      <c r="B16" s="112" t="s">
        <v>59</v>
      </c>
      <c r="C16" s="112" t="s">
        <v>64</v>
      </c>
      <c r="D16" s="112"/>
      <c r="E16" s="112"/>
      <c r="F16" s="112"/>
      <c r="G16" s="112"/>
      <c r="H16" s="112"/>
      <c r="I16" s="112"/>
      <c r="J16" s="112"/>
      <c r="K16" s="112"/>
      <c r="L16" s="112"/>
      <c r="M16" s="112"/>
      <c r="N16" s="113"/>
      <c r="O16" s="112"/>
      <c r="P16" s="112"/>
      <c r="Q16" s="112"/>
      <c r="R16" s="112"/>
      <c r="S16" s="112"/>
      <c r="T16" s="114">
        <v>0</v>
      </c>
      <c r="U16" s="114">
        <v>0</v>
      </c>
      <c r="V16" s="115" t="e">
        <f t="shared" si="0"/>
        <v>#DIV/0!</v>
      </c>
      <c r="W16" s="115">
        <v>0</v>
      </c>
      <c r="X16" s="115">
        <v>0</v>
      </c>
      <c r="Y16" s="115">
        <v>0</v>
      </c>
      <c r="Z16" s="115">
        <v>0</v>
      </c>
      <c r="AA16" s="115">
        <v>0</v>
      </c>
      <c r="AB16" s="115">
        <v>0</v>
      </c>
      <c r="AC16" s="115">
        <f t="shared" si="1"/>
        <v>0</v>
      </c>
      <c r="AD16" s="116">
        <v>0</v>
      </c>
      <c r="AE16" s="116">
        <v>0</v>
      </c>
      <c r="AF16" s="115" t="e">
        <f t="shared" si="2"/>
        <v>#DIV/0!</v>
      </c>
      <c r="AG16" s="115">
        <v>0</v>
      </c>
      <c r="AH16" s="115">
        <v>0</v>
      </c>
      <c r="AI16" s="115">
        <v>0</v>
      </c>
      <c r="AJ16" s="115">
        <v>0</v>
      </c>
      <c r="AK16" s="115">
        <v>0</v>
      </c>
      <c r="AL16" s="115">
        <v>0</v>
      </c>
      <c r="AM16" s="115">
        <f t="shared" si="3"/>
        <v>0</v>
      </c>
      <c r="AN16" s="116">
        <v>0</v>
      </c>
      <c r="AO16" s="116">
        <v>0</v>
      </c>
      <c r="AP16" s="115" t="e">
        <f t="shared" si="4"/>
        <v>#DIV/0!</v>
      </c>
      <c r="AQ16" s="115">
        <v>0</v>
      </c>
      <c r="AR16" s="115">
        <v>0</v>
      </c>
      <c r="AS16" s="115">
        <v>0</v>
      </c>
      <c r="AT16" s="115">
        <v>0</v>
      </c>
      <c r="AU16" s="115">
        <v>0</v>
      </c>
      <c r="AV16" s="115">
        <v>0</v>
      </c>
      <c r="AW16" s="115">
        <f t="shared" si="5"/>
        <v>0</v>
      </c>
      <c r="AX16" s="116">
        <v>0</v>
      </c>
      <c r="AY16" s="116">
        <v>0</v>
      </c>
      <c r="AZ16" s="115" t="e">
        <f t="shared" si="6"/>
        <v>#DIV/0!</v>
      </c>
      <c r="BA16" s="115">
        <v>0</v>
      </c>
      <c r="BB16" s="115">
        <v>0</v>
      </c>
      <c r="BC16" s="115">
        <v>0</v>
      </c>
      <c r="BD16" s="115">
        <v>0</v>
      </c>
      <c r="BE16" s="115">
        <v>0</v>
      </c>
      <c r="BF16" s="115">
        <v>0</v>
      </c>
      <c r="BG16" s="115">
        <f t="shared" si="7"/>
        <v>0</v>
      </c>
      <c r="BH16" s="117">
        <f t="shared" si="8"/>
        <v>0</v>
      </c>
      <c r="BI16" s="118">
        <f t="shared" ref="BI16:BJ16" si="22">(T16+AD16+AN16+AX16)</f>
        <v>0</v>
      </c>
      <c r="BJ16" s="118">
        <f t="shared" si="22"/>
        <v>0</v>
      </c>
      <c r="BK16" s="117" t="e">
        <f t="shared" si="10"/>
        <v>#DIV/0!</v>
      </c>
      <c r="BL16" s="102"/>
      <c r="BM16" s="102"/>
      <c r="BN16" s="102"/>
      <c r="BO16" s="102"/>
      <c r="BP16" s="102"/>
      <c r="BQ16" s="102"/>
      <c r="BR16" s="102"/>
      <c r="BS16" s="102"/>
      <c r="BT16" s="102"/>
      <c r="BU16" s="102"/>
      <c r="BV16" s="102"/>
      <c r="BW16" s="102"/>
      <c r="BX16" s="102"/>
      <c r="BY16" s="102"/>
      <c r="BZ16" s="119"/>
      <c r="CA16" s="119"/>
      <c r="CB16" s="119"/>
      <c r="CC16" s="119"/>
      <c r="CD16" s="119"/>
      <c r="CE16" s="119"/>
    </row>
    <row r="17" spans="1:83" ht="15.75" x14ac:dyDescent="0.25">
      <c r="A17" s="112" t="s">
        <v>47</v>
      </c>
      <c r="B17" s="112" t="s">
        <v>59</v>
      </c>
      <c r="C17" s="112" t="s">
        <v>65</v>
      </c>
      <c r="D17" s="112"/>
      <c r="E17" s="112"/>
      <c r="F17" s="112"/>
      <c r="G17" s="112"/>
      <c r="H17" s="112"/>
      <c r="I17" s="112"/>
      <c r="J17" s="112"/>
      <c r="K17" s="112"/>
      <c r="L17" s="112"/>
      <c r="M17" s="112"/>
      <c r="N17" s="113"/>
      <c r="O17" s="112"/>
      <c r="P17" s="112"/>
      <c r="Q17" s="112"/>
      <c r="R17" s="112"/>
      <c r="S17" s="112"/>
      <c r="T17" s="114">
        <v>0</v>
      </c>
      <c r="U17" s="114">
        <v>0</v>
      </c>
      <c r="V17" s="115" t="e">
        <f t="shared" si="0"/>
        <v>#DIV/0!</v>
      </c>
      <c r="W17" s="115">
        <v>0</v>
      </c>
      <c r="X17" s="115">
        <v>0</v>
      </c>
      <c r="Y17" s="115">
        <v>0</v>
      </c>
      <c r="Z17" s="115">
        <v>0</v>
      </c>
      <c r="AA17" s="115">
        <v>0</v>
      </c>
      <c r="AB17" s="115">
        <v>0</v>
      </c>
      <c r="AC17" s="115">
        <f t="shared" si="1"/>
        <v>0</v>
      </c>
      <c r="AD17" s="116">
        <v>0</v>
      </c>
      <c r="AE17" s="116">
        <v>0</v>
      </c>
      <c r="AF17" s="115" t="e">
        <f t="shared" si="2"/>
        <v>#DIV/0!</v>
      </c>
      <c r="AG17" s="115">
        <v>0</v>
      </c>
      <c r="AH17" s="115">
        <v>0</v>
      </c>
      <c r="AI17" s="115">
        <v>0</v>
      </c>
      <c r="AJ17" s="115">
        <v>0</v>
      </c>
      <c r="AK17" s="115">
        <v>0</v>
      </c>
      <c r="AL17" s="115">
        <v>0</v>
      </c>
      <c r="AM17" s="115">
        <f t="shared" si="3"/>
        <v>0</v>
      </c>
      <c r="AN17" s="116">
        <v>0</v>
      </c>
      <c r="AO17" s="116">
        <v>0</v>
      </c>
      <c r="AP17" s="115" t="e">
        <f t="shared" si="4"/>
        <v>#DIV/0!</v>
      </c>
      <c r="AQ17" s="115">
        <v>0</v>
      </c>
      <c r="AR17" s="115">
        <v>0</v>
      </c>
      <c r="AS17" s="115">
        <v>0</v>
      </c>
      <c r="AT17" s="115">
        <v>0</v>
      </c>
      <c r="AU17" s="115">
        <v>0</v>
      </c>
      <c r="AV17" s="115">
        <v>0</v>
      </c>
      <c r="AW17" s="115">
        <f t="shared" si="5"/>
        <v>0</v>
      </c>
      <c r="AX17" s="116">
        <v>0</v>
      </c>
      <c r="AY17" s="116">
        <v>0</v>
      </c>
      <c r="AZ17" s="115" t="e">
        <f t="shared" si="6"/>
        <v>#DIV/0!</v>
      </c>
      <c r="BA17" s="115">
        <v>0</v>
      </c>
      <c r="BB17" s="115">
        <v>0</v>
      </c>
      <c r="BC17" s="115">
        <v>0</v>
      </c>
      <c r="BD17" s="115">
        <v>0</v>
      </c>
      <c r="BE17" s="115">
        <v>0</v>
      </c>
      <c r="BF17" s="115">
        <v>0</v>
      </c>
      <c r="BG17" s="115">
        <f t="shared" si="7"/>
        <v>0</v>
      </c>
      <c r="BH17" s="117">
        <f t="shared" si="8"/>
        <v>0</v>
      </c>
      <c r="BI17" s="118">
        <f t="shared" ref="BI17:BJ17" si="23">(T17+AD17+AN17+AX17)</f>
        <v>0</v>
      </c>
      <c r="BJ17" s="118">
        <f t="shared" si="23"/>
        <v>0</v>
      </c>
      <c r="BK17" s="117" t="e">
        <f t="shared" si="10"/>
        <v>#DIV/0!</v>
      </c>
      <c r="BL17" s="102"/>
      <c r="BM17" s="102"/>
      <c r="BN17" s="102"/>
      <c r="BO17" s="102"/>
      <c r="BP17" s="102"/>
      <c r="BQ17" s="102"/>
      <c r="BR17" s="102"/>
      <c r="BS17" s="102"/>
      <c r="BT17" s="102"/>
      <c r="BU17" s="102"/>
      <c r="BV17" s="102"/>
      <c r="BW17" s="102"/>
      <c r="BX17" s="102"/>
      <c r="BY17" s="102"/>
      <c r="BZ17" s="119"/>
      <c r="CA17" s="119"/>
      <c r="CB17" s="119"/>
      <c r="CC17" s="119"/>
      <c r="CD17" s="119"/>
      <c r="CE17" s="119"/>
    </row>
    <row r="18" spans="1:83" ht="15.75" x14ac:dyDescent="0.25">
      <c r="A18" s="112" t="s">
        <v>47</v>
      </c>
      <c r="B18" s="112" t="s">
        <v>59</v>
      </c>
      <c r="C18" s="112" t="s">
        <v>66</v>
      </c>
      <c r="D18" s="112"/>
      <c r="E18" s="112"/>
      <c r="F18" s="112"/>
      <c r="G18" s="112"/>
      <c r="H18" s="112"/>
      <c r="I18" s="112"/>
      <c r="J18" s="112"/>
      <c r="K18" s="112"/>
      <c r="L18" s="112"/>
      <c r="M18" s="112"/>
      <c r="N18" s="113"/>
      <c r="O18" s="112"/>
      <c r="P18" s="112"/>
      <c r="Q18" s="112"/>
      <c r="R18" s="112"/>
      <c r="S18" s="112"/>
      <c r="T18" s="114">
        <v>0</v>
      </c>
      <c r="U18" s="114">
        <v>0</v>
      </c>
      <c r="V18" s="115" t="e">
        <f t="shared" si="0"/>
        <v>#DIV/0!</v>
      </c>
      <c r="W18" s="115">
        <v>0</v>
      </c>
      <c r="X18" s="115">
        <v>0</v>
      </c>
      <c r="Y18" s="115">
        <v>0</v>
      </c>
      <c r="Z18" s="115">
        <v>0</v>
      </c>
      <c r="AA18" s="115">
        <v>0</v>
      </c>
      <c r="AB18" s="115">
        <v>0</v>
      </c>
      <c r="AC18" s="115">
        <f t="shared" si="1"/>
        <v>0</v>
      </c>
      <c r="AD18" s="116">
        <v>0</v>
      </c>
      <c r="AE18" s="116">
        <v>0</v>
      </c>
      <c r="AF18" s="115" t="e">
        <f t="shared" si="2"/>
        <v>#DIV/0!</v>
      </c>
      <c r="AG18" s="115">
        <v>0</v>
      </c>
      <c r="AH18" s="115">
        <v>0</v>
      </c>
      <c r="AI18" s="115">
        <v>0</v>
      </c>
      <c r="AJ18" s="115">
        <v>0</v>
      </c>
      <c r="AK18" s="115">
        <v>0</v>
      </c>
      <c r="AL18" s="115">
        <v>0</v>
      </c>
      <c r="AM18" s="115">
        <f t="shared" si="3"/>
        <v>0</v>
      </c>
      <c r="AN18" s="116">
        <v>0</v>
      </c>
      <c r="AO18" s="116">
        <v>0</v>
      </c>
      <c r="AP18" s="115" t="e">
        <f t="shared" si="4"/>
        <v>#DIV/0!</v>
      </c>
      <c r="AQ18" s="115">
        <v>0</v>
      </c>
      <c r="AR18" s="115">
        <v>0</v>
      </c>
      <c r="AS18" s="115">
        <v>0</v>
      </c>
      <c r="AT18" s="115">
        <v>0</v>
      </c>
      <c r="AU18" s="115">
        <v>0</v>
      </c>
      <c r="AV18" s="115">
        <v>0</v>
      </c>
      <c r="AW18" s="115">
        <f t="shared" si="5"/>
        <v>0</v>
      </c>
      <c r="AX18" s="116">
        <v>0</v>
      </c>
      <c r="AY18" s="116">
        <v>0</v>
      </c>
      <c r="AZ18" s="115" t="e">
        <f t="shared" si="6"/>
        <v>#DIV/0!</v>
      </c>
      <c r="BA18" s="115">
        <v>0</v>
      </c>
      <c r="BB18" s="115">
        <v>0</v>
      </c>
      <c r="BC18" s="115">
        <v>0</v>
      </c>
      <c r="BD18" s="115">
        <v>0</v>
      </c>
      <c r="BE18" s="115">
        <v>0</v>
      </c>
      <c r="BF18" s="115">
        <v>0</v>
      </c>
      <c r="BG18" s="115">
        <f t="shared" si="7"/>
        <v>0</v>
      </c>
      <c r="BH18" s="117">
        <f t="shared" si="8"/>
        <v>0</v>
      </c>
      <c r="BI18" s="118">
        <f t="shared" ref="BI18:BJ18" si="24">(T18+AD18+AN18+AX18)</f>
        <v>0</v>
      </c>
      <c r="BJ18" s="118">
        <f t="shared" si="24"/>
        <v>0</v>
      </c>
      <c r="BK18" s="117" t="e">
        <f t="shared" si="10"/>
        <v>#DIV/0!</v>
      </c>
      <c r="BL18" s="102"/>
      <c r="BM18" s="102"/>
      <c r="BN18" s="102"/>
      <c r="BO18" s="102"/>
      <c r="BP18" s="102"/>
      <c r="BQ18" s="102"/>
      <c r="BR18" s="102"/>
      <c r="BS18" s="102"/>
      <c r="BT18" s="102"/>
      <c r="BU18" s="102"/>
      <c r="BV18" s="102"/>
      <c r="BW18" s="102"/>
      <c r="BX18" s="102"/>
      <c r="BY18" s="102"/>
      <c r="BZ18" s="119"/>
      <c r="CA18" s="119"/>
      <c r="CB18" s="119"/>
      <c r="CC18" s="119"/>
      <c r="CD18" s="119"/>
      <c r="CE18" s="119"/>
    </row>
    <row r="19" spans="1:83" ht="15.75" x14ac:dyDescent="0.25">
      <c r="A19" s="112" t="s">
        <v>47</v>
      </c>
      <c r="B19" s="112" t="s">
        <v>59</v>
      </c>
      <c r="C19" s="112" t="s">
        <v>67</v>
      </c>
      <c r="D19" s="112"/>
      <c r="E19" s="112"/>
      <c r="F19" s="112"/>
      <c r="G19" s="112"/>
      <c r="H19" s="112"/>
      <c r="I19" s="112"/>
      <c r="J19" s="112"/>
      <c r="K19" s="112"/>
      <c r="L19" s="112"/>
      <c r="M19" s="112"/>
      <c r="N19" s="113"/>
      <c r="O19" s="112"/>
      <c r="P19" s="112"/>
      <c r="Q19" s="112"/>
      <c r="R19" s="112"/>
      <c r="S19" s="112"/>
      <c r="T19" s="114">
        <v>0</v>
      </c>
      <c r="U19" s="114">
        <v>0</v>
      </c>
      <c r="V19" s="115" t="e">
        <f t="shared" si="0"/>
        <v>#DIV/0!</v>
      </c>
      <c r="W19" s="115">
        <v>0</v>
      </c>
      <c r="X19" s="115">
        <v>0</v>
      </c>
      <c r="Y19" s="115">
        <v>0</v>
      </c>
      <c r="Z19" s="115">
        <v>0</v>
      </c>
      <c r="AA19" s="115">
        <v>0</v>
      </c>
      <c r="AB19" s="115">
        <v>0</v>
      </c>
      <c r="AC19" s="115">
        <f t="shared" si="1"/>
        <v>0</v>
      </c>
      <c r="AD19" s="116">
        <v>0</v>
      </c>
      <c r="AE19" s="116">
        <v>0</v>
      </c>
      <c r="AF19" s="115" t="e">
        <f t="shared" si="2"/>
        <v>#DIV/0!</v>
      </c>
      <c r="AG19" s="115">
        <v>0</v>
      </c>
      <c r="AH19" s="115">
        <v>0</v>
      </c>
      <c r="AI19" s="115">
        <v>0</v>
      </c>
      <c r="AJ19" s="115">
        <v>0</v>
      </c>
      <c r="AK19" s="115">
        <v>0</v>
      </c>
      <c r="AL19" s="115">
        <v>0</v>
      </c>
      <c r="AM19" s="115">
        <f t="shared" si="3"/>
        <v>0</v>
      </c>
      <c r="AN19" s="116">
        <v>0</v>
      </c>
      <c r="AO19" s="116">
        <v>0</v>
      </c>
      <c r="AP19" s="115" t="e">
        <f t="shared" si="4"/>
        <v>#DIV/0!</v>
      </c>
      <c r="AQ19" s="115">
        <v>0</v>
      </c>
      <c r="AR19" s="115">
        <v>0</v>
      </c>
      <c r="AS19" s="115">
        <v>0</v>
      </c>
      <c r="AT19" s="115">
        <v>0</v>
      </c>
      <c r="AU19" s="115">
        <v>0</v>
      </c>
      <c r="AV19" s="115">
        <v>0</v>
      </c>
      <c r="AW19" s="115">
        <f t="shared" si="5"/>
        <v>0</v>
      </c>
      <c r="AX19" s="116">
        <v>0</v>
      </c>
      <c r="AY19" s="116">
        <v>0</v>
      </c>
      <c r="AZ19" s="115" t="e">
        <f t="shared" si="6"/>
        <v>#DIV/0!</v>
      </c>
      <c r="BA19" s="115">
        <v>0</v>
      </c>
      <c r="BB19" s="115">
        <v>0</v>
      </c>
      <c r="BC19" s="115">
        <v>0</v>
      </c>
      <c r="BD19" s="115">
        <v>0</v>
      </c>
      <c r="BE19" s="115">
        <v>0</v>
      </c>
      <c r="BF19" s="115">
        <v>0</v>
      </c>
      <c r="BG19" s="115">
        <f t="shared" si="7"/>
        <v>0</v>
      </c>
      <c r="BH19" s="117">
        <f t="shared" si="8"/>
        <v>0</v>
      </c>
      <c r="BI19" s="118">
        <f t="shared" ref="BI19:BJ19" si="25">(T19+AD19+AN19+AX19)</f>
        <v>0</v>
      </c>
      <c r="BJ19" s="118">
        <f t="shared" si="25"/>
        <v>0</v>
      </c>
      <c r="BK19" s="117" t="e">
        <f t="shared" si="10"/>
        <v>#DIV/0!</v>
      </c>
      <c r="BL19" s="102"/>
      <c r="BM19" s="102"/>
      <c r="BN19" s="102"/>
      <c r="BO19" s="102"/>
      <c r="BP19" s="102"/>
      <c r="BQ19" s="102"/>
      <c r="BR19" s="102"/>
      <c r="BS19" s="102"/>
      <c r="BT19" s="102"/>
      <c r="BU19" s="102"/>
      <c r="BV19" s="102"/>
      <c r="BW19" s="102"/>
      <c r="BX19" s="102"/>
      <c r="BY19" s="102"/>
      <c r="BZ19" s="119"/>
      <c r="CA19" s="119"/>
      <c r="CB19" s="119"/>
      <c r="CC19" s="119"/>
      <c r="CD19" s="119"/>
      <c r="CE19" s="119"/>
    </row>
    <row r="20" spans="1:83" ht="15.75" x14ac:dyDescent="0.25">
      <c r="A20" s="112" t="s">
        <v>47</v>
      </c>
      <c r="B20" s="112" t="s">
        <v>68</v>
      </c>
      <c r="C20" s="112" t="s">
        <v>69</v>
      </c>
      <c r="D20" s="112"/>
      <c r="E20" s="112"/>
      <c r="F20" s="112"/>
      <c r="G20" s="112"/>
      <c r="H20" s="112"/>
      <c r="I20" s="112"/>
      <c r="J20" s="112"/>
      <c r="K20" s="112"/>
      <c r="L20" s="112"/>
      <c r="M20" s="112"/>
      <c r="N20" s="113"/>
      <c r="O20" s="112"/>
      <c r="P20" s="112"/>
      <c r="Q20" s="112"/>
      <c r="R20" s="112"/>
      <c r="S20" s="112"/>
      <c r="T20" s="114">
        <v>0</v>
      </c>
      <c r="U20" s="114">
        <v>0</v>
      </c>
      <c r="V20" s="115" t="e">
        <f t="shared" si="0"/>
        <v>#DIV/0!</v>
      </c>
      <c r="W20" s="115">
        <v>0</v>
      </c>
      <c r="X20" s="115">
        <v>0</v>
      </c>
      <c r="Y20" s="115">
        <v>0</v>
      </c>
      <c r="Z20" s="115">
        <v>0</v>
      </c>
      <c r="AA20" s="115">
        <v>0</v>
      </c>
      <c r="AB20" s="115">
        <v>0</v>
      </c>
      <c r="AC20" s="115">
        <f t="shared" si="1"/>
        <v>0</v>
      </c>
      <c r="AD20" s="116">
        <v>0</v>
      </c>
      <c r="AE20" s="116">
        <v>0</v>
      </c>
      <c r="AF20" s="115" t="e">
        <f t="shared" si="2"/>
        <v>#DIV/0!</v>
      </c>
      <c r="AG20" s="115">
        <v>0</v>
      </c>
      <c r="AH20" s="115">
        <v>0</v>
      </c>
      <c r="AI20" s="115">
        <v>0</v>
      </c>
      <c r="AJ20" s="115">
        <v>0</v>
      </c>
      <c r="AK20" s="115">
        <v>0</v>
      </c>
      <c r="AL20" s="115">
        <v>0</v>
      </c>
      <c r="AM20" s="115">
        <f t="shared" si="3"/>
        <v>0</v>
      </c>
      <c r="AN20" s="116">
        <v>0</v>
      </c>
      <c r="AO20" s="116">
        <v>0</v>
      </c>
      <c r="AP20" s="115" t="e">
        <f t="shared" si="4"/>
        <v>#DIV/0!</v>
      </c>
      <c r="AQ20" s="115">
        <v>0</v>
      </c>
      <c r="AR20" s="115">
        <v>0</v>
      </c>
      <c r="AS20" s="115">
        <v>0</v>
      </c>
      <c r="AT20" s="115">
        <v>0</v>
      </c>
      <c r="AU20" s="115">
        <v>0</v>
      </c>
      <c r="AV20" s="115">
        <v>0</v>
      </c>
      <c r="AW20" s="115">
        <f t="shared" si="5"/>
        <v>0</v>
      </c>
      <c r="AX20" s="116">
        <v>0</v>
      </c>
      <c r="AY20" s="116">
        <v>0</v>
      </c>
      <c r="AZ20" s="115" t="e">
        <f t="shared" si="6"/>
        <v>#DIV/0!</v>
      </c>
      <c r="BA20" s="115">
        <v>0</v>
      </c>
      <c r="BB20" s="115">
        <v>0</v>
      </c>
      <c r="BC20" s="115">
        <v>0</v>
      </c>
      <c r="BD20" s="115">
        <v>0</v>
      </c>
      <c r="BE20" s="115">
        <v>0</v>
      </c>
      <c r="BF20" s="115">
        <v>0</v>
      </c>
      <c r="BG20" s="115">
        <f t="shared" si="7"/>
        <v>0</v>
      </c>
      <c r="BH20" s="117">
        <f t="shared" si="8"/>
        <v>0</v>
      </c>
      <c r="BI20" s="118">
        <f t="shared" ref="BI20:BJ20" si="26">(T20+AD20+AN20+AX20)</f>
        <v>0</v>
      </c>
      <c r="BJ20" s="118">
        <f t="shared" si="26"/>
        <v>0</v>
      </c>
      <c r="BK20" s="117" t="e">
        <f t="shared" si="10"/>
        <v>#DIV/0!</v>
      </c>
      <c r="BL20" s="102"/>
      <c r="BM20" s="102"/>
      <c r="BN20" s="102"/>
      <c r="BO20" s="102"/>
      <c r="BP20" s="102"/>
      <c r="BQ20" s="102"/>
      <c r="BR20" s="102"/>
      <c r="BS20" s="102"/>
      <c r="BT20" s="102"/>
      <c r="BU20" s="102"/>
      <c r="BV20" s="102"/>
      <c r="BW20" s="102"/>
      <c r="BX20" s="102"/>
      <c r="BY20" s="102"/>
      <c r="BZ20" s="119"/>
      <c r="CA20" s="119"/>
      <c r="CB20" s="119"/>
      <c r="CC20" s="119"/>
      <c r="CD20" s="119"/>
      <c r="CE20" s="119"/>
    </row>
    <row r="21" spans="1:83" ht="15.75" customHeight="1" x14ac:dyDescent="0.25">
      <c r="A21" s="112" t="s">
        <v>47</v>
      </c>
      <c r="B21" s="112" t="s">
        <v>68</v>
      </c>
      <c r="C21" s="112" t="s">
        <v>70</v>
      </c>
      <c r="D21" s="112"/>
      <c r="E21" s="112"/>
      <c r="F21" s="112"/>
      <c r="G21" s="112"/>
      <c r="H21" s="112"/>
      <c r="I21" s="112"/>
      <c r="J21" s="112"/>
      <c r="K21" s="112"/>
      <c r="L21" s="112"/>
      <c r="M21" s="112"/>
      <c r="N21" s="113"/>
      <c r="O21" s="112"/>
      <c r="P21" s="112"/>
      <c r="Q21" s="112"/>
      <c r="R21" s="112"/>
      <c r="S21" s="112"/>
      <c r="T21" s="114">
        <v>0</v>
      </c>
      <c r="U21" s="114">
        <v>0</v>
      </c>
      <c r="V21" s="115" t="e">
        <f t="shared" si="0"/>
        <v>#DIV/0!</v>
      </c>
      <c r="W21" s="115">
        <v>0</v>
      </c>
      <c r="X21" s="115">
        <v>0</v>
      </c>
      <c r="Y21" s="115">
        <v>0</v>
      </c>
      <c r="Z21" s="115">
        <v>0</v>
      </c>
      <c r="AA21" s="115">
        <v>0</v>
      </c>
      <c r="AB21" s="115">
        <v>0</v>
      </c>
      <c r="AC21" s="115">
        <f t="shared" si="1"/>
        <v>0</v>
      </c>
      <c r="AD21" s="116">
        <v>0</v>
      </c>
      <c r="AE21" s="116">
        <v>0</v>
      </c>
      <c r="AF21" s="115" t="e">
        <f t="shared" si="2"/>
        <v>#DIV/0!</v>
      </c>
      <c r="AG21" s="115">
        <v>0</v>
      </c>
      <c r="AH21" s="115">
        <v>0</v>
      </c>
      <c r="AI21" s="115">
        <v>0</v>
      </c>
      <c r="AJ21" s="115">
        <v>0</v>
      </c>
      <c r="AK21" s="115">
        <v>0</v>
      </c>
      <c r="AL21" s="115">
        <v>0</v>
      </c>
      <c r="AM21" s="115">
        <f t="shared" si="3"/>
        <v>0</v>
      </c>
      <c r="AN21" s="116">
        <v>0</v>
      </c>
      <c r="AO21" s="116">
        <v>0</v>
      </c>
      <c r="AP21" s="115" t="e">
        <f t="shared" si="4"/>
        <v>#DIV/0!</v>
      </c>
      <c r="AQ21" s="115">
        <v>0</v>
      </c>
      <c r="AR21" s="115">
        <v>0</v>
      </c>
      <c r="AS21" s="115">
        <v>0</v>
      </c>
      <c r="AT21" s="115">
        <v>0</v>
      </c>
      <c r="AU21" s="115">
        <v>0</v>
      </c>
      <c r="AV21" s="115">
        <v>0</v>
      </c>
      <c r="AW21" s="115">
        <f t="shared" si="5"/>
        <v>0</v>
      </c>
      <c r="AX21" s="116">
        <v>0</v>
      </c>
      <c r="AY21" s="116">
        <v>0</v>
      </c>
      <c r="AZ21" s="115" t="e">
        <f t="shared" si="6"/>
        <v>#DIV/0!</v>
      </c>
      <c r="BA21" s="115">
        <v>0</v>
      </c>
      <c r="BB21" s="115">
        <v>0</v>
      </c>
      <c r="BC21" s="115">
        <v>0</v>
      </c>
      <c r="BD21" s="115">
        <v>0</v>
      </c>
      <c r="BE21" s="115">
        <v>0</v>
      </c>
      <c r="BF21" s="115">
        <v>0</v>
      </c>
      <c r="BG21" s="115">
        <f t="shared" si="7"/>
        <v>0</v>
      </c>
      <c r="BH21" s="117">
        <f t="shared" si="8"/>
        <v>0</v>
      </c>
      <c r="BI21" s="118">
        <f t="shared" ref="BI21:BJ21" si="27">(T21+AD21+AN21+AX21)</f>
        <v>0</v>
      </c>
      <c r="BJ21" s="118">
        <f t="shared" si="27"/>
        <v>0</v>
      </c>
      <c r="BK21" s="117" t="e">
        <f t="shared" si="10"/>
        <v>#DIV/0!</v>
      </c>
      <c r="BL21" s="102"/>
      <c r="BM21" s="102"/>
      <c r="BN21" s="102"/>
      <c r="BO21" s="102"/>
      <c r="BP21" s="102"/>
      <c r="BQ21" s="102"/>
      <c r="BR21" s="102"/>
      <c r="BS21" s="102"/>
      <c r="BT21" s="102"/>
      <c r="BU21" s="102"/>
      <c r="BV21" s="102"/>
      <c r="BW21" s="102"/>
      <c r="BX21" s="102"/>
      <c r="BY21" s="102"/>
      <c r="BZ21" s="119"/>
      <c r="CA21" s="119"/>
      <c r="CB21" s="119"/>
      <c r="CC21" s="119"/>
      <c r="CD21" s="119"/>
      <c r="CE21" s="119"/>
    </row>
    <row r="22" spans="1:83" ht="15.75" customHeight="1" x14ac:dyDescent="0.25">
      <c r="A22" s="112" t="s">
        <v>47</v>
      </c>
      <c r="B22" s="112" t="s">
        <v>68</v>
      </c>
      <c r="C22" s="112" t="s">
        <v>71</v>
      </c>
      <c r="D22" s="112"/>
      <c r="E22" s="112"/>
      <c r="F22" s="112"/>
      <c r="G22" s="112"/>
      <c r="H22" s="112"/>
      <c r="I22" s="112"/>
      <c r="J22" s="112"/>
      <c r="K22" s="112"/>
      <c r="L22" s="112"/>
      <c r="M22" s="112"/>
      <c r="N22" s="113"/>
      <c r="O22" s="112"/>
      <c r="P22" s="112"/>
      <c r="Q22" s="112"/>
      <c r="R22" s="112"/>
      <c r="S22" s="112"/>
      <c r="T22" s="114">
        <v>0</v>
      </c>
      <c r="U22" s="114">
        <v>0</v>
      </c>
      <c r="V22" s="115" t="e">
        <f t="shared" si="0"/>
        <v>#DIV/0!</v>
      </c>
      <c r="W22" s="115">
        <v>0</v>
      </c>
      <c r="X22" s="115">
        <v>0</v>
      </c>
      <c r="Y22" s="115">
        <v>0</v>
      </c>
      <c r="Z22" s="115">
        <v>0</v>
      </c>
      <c r="AA22" s="115">
        <v>0</v>
      </c>
      <c r="AB22" s="115">
        <v>0</v>
      </c>
      <c r="AC22" s="115">
        <f t="shared" si="1"/>
        <v>0</v>
      </c>
      <c r="AD22" s="116">
        <v>0</v>
      </c>
      <c r="AE22" s="116">
        <v>0</v>
      </c>
      <c r="AF22" s="115" t="e">
        <f t="shared" si="2"/>
        <v>#DIV/0!</v>
      </c>
      <c r="AG22" s="115">
        <v>0</v>
      </c>
      <c r="AH22" s="115">
        <v>0</v>
      </c>
      <c r="AI22" s="115">
        <v>0</v>
      </c>
      <c r="AJ22" s="115">
        <v>0</v>
      </c>
      <c r="AK22" s="115">
        <v>0</v>
      </c>
      <c r="AL22" s="115">
        <v>0</v>
      </c>
      <c r="AM22" s="115">
        <f t="shared" si="3"/>
        <v>0</v>
      </c>
      <c r="AN22" s="116">
        <v>0</v>
      </c>
      <c r="AO22" s="116">
        <v>0</v>
      </c>
      <c r="AP22" s="115" t="e">
        <f t="shared" si="4"/>
        <v>#DIV/0!</v>
      </c>
      <c r="AQ22" s="115">
        <v>0</v>
      </c>
      <c r="AR22" s="115">
        <v>0</v>
      </c>
      <c r="AS22" s="115">
        <v>0</v>
      </c>
      <c r="AT22" s="115">
        <v>0</v>
      </c>
      <c r="AU22" s="115">
        <v>0</v>
      </c>
      <c r="AV22" s="115">
        <v>0</v>
      </c>
      <c r="AW22" s="115">
        <f t="shared" si="5"/>
        <v>0</v>
      </c>
      <c r="AX22" s="116">
        <v>0</v>
      </c>
      <c r="AY22" s="116">
        <v>0</v>
      </c>
      <c r="AZ22" s="115" t="e">
        <f t="shared" si="6"/>
        <v>#DIV/0!</v>
      </c>
      <c r="BA22" s="115">
        <v>0</v>
      </c>
      <c r="BB22" s="115">
        <v>0</v>
      </c>
      <c r="BC22" s="115">
        <v>0</v>
      </c>
      <c r="BD22" s="115">
        <v>0</v>
      </c>
      <c r="BE22" s="115">
        <v>0</v>
      </c>
      <c r="BF22" s="115">
        <v>0</v>
      </c>
      <c r="BG22" s="115">
        <f t="shared" si="7"/>
        <v>0</v>
      </c>
      <c r="BH22" s="117">
        <f t="shared" si="8"/>
        <v>0</v>
      </c>
      <c r="BI22" s="118">
        <f t="shared" ref="BI22:BJ22" si="28">(T22+AD22+AN22+AX22)</f>
        <v>0</v>
      </c>
      <c r="BJ22" s="118">
        <f t="shared" si="28"/>
        <v>0</v>
      </c>
      <c r="BK22" s="117" t="e">
        <f t="shared" si="10"/>
        <v>#DIV/0!</v>
      </c>
      <c r="BL22" s="102"/>
      <c r="BM22" s="102"/>
      <c r="BN22" s="102"/>
      <c r="BO22" s="102"/>
      <c r="BP22" s="102"/>
      <c r="BQ22" s="102"/>
      <c r="BR22" s="102"/>
      <c r="BS22" s="102"/>
      <c r="BT22" s="102"/>
      <c r="BU22" s="102"/>
      <c r="BV22" s="102"/>
      <c r="BW22" s="102"/>
      <c r="BX22" s="102"/>
      <c r="BY22" s="102"/>
      <c r="BZ22" s="119"/>
      <c r="CA22" s="119"/>
      <c r="CB22" s="119"/>
      <c r="CC22" s="119"/>
      <c r="CD22" s="119"/>
      <c r="CE22" s="119"/>
    </row>
    <row r="23" spans="1:83" ht="15.75" customHeight="1" x14ac:dyDescent="0.25">
      <c r="A23" s="112" t="s">
        <v>47</v>
      </c>
      <c r="B23" s="112" t="s">
        <v>72</v>
      </c>
      <c r="C23" s="112" t="s">
        <v>73</v>
      </c>
      <c r="D23" s="112"/>
      <c r="E23" s="112"/>
      <c r="F23" s="112"/>
      <c r="G23" s="112"/>
      <c r="H23" s="112"/>
      <c r="I23" s="112"/>
      <c r="J23" s="112"/>
      <c r="K23" s="112"/>
      <c r="L23" s="112"/>
      <c r="M23" s="112"/>
      <c r="N23" s="113"/>
      <c r="O23" s="112"/>
      <c r="P23" s="112"/>
      <c r="Q23" s="112"/>
      <c r="R23" s="112"/>
      <c r="S23" s="112"/>
      <c r="T23" s="114">
        <v>0</v>
      </c>
      <c r="U23" s="114">
        <v>0</v>
      </c>
      <c r="V23" s="115" t="e">
        <f t="shared" si="0"/>
        <v>#DIV/0!</v>
      </c>
      <c r="W23" s="115">
        <v>0</v>
      </c>
      <c r="X23" s="115">
        <v>0</v>
      </c>
      <c r="Y23" s="115">
        <v>0</v>
      </c>
      <c r="Z23" s="115">
        <v>0</v>
      </c>
      <c r="AA23" s="115">
        <v>0</v>
      </c>
      <c r="AB23" s="115">
        <v>0</v>
      </c>
      <c r="AC23" s="115">
        <f t="shared" si="1"/>
        <v>0</v>
      </c>
      <c r="AD23" s="116">
        <v>0</v>
      </c>
      <c r="AE23" s="116">
        <v>0</v>
      </c>
      <c r="AF23" s="115" t="e">
        <f t="shared" si="2"/>
        <v>#DIV/0!</v>
      </c>
      <c r="AG23" s="115">
        <v>0</v>
      </c>
      <c r="AH23" s="115">
        <v>0</v>
      </c>
      <c r="AI23" s="115">
        <v>0</v>
      </c>
      <c r="AJ23" s="115">
        <v>0</v>
      </c>
      <c r="AK23" s="115">
        <v>0</v>
      </c>
      <c r="AL23" s="115">
        <v>0</v>
      </c>
      <c r="AM23" s="115">
        <f t="shared" si="3"/>
        <v>0</v>
      </c>
      <c r="AN23" s="116">
        <v>0</v>
      </c>
      <c r="AO23" s="116">
        <v>0</v>
      </c>
      <c r="AP23" s="115" t="e">
        <f t="shared" si="4"/>
        <v>#DIV/0!</v>
      </c>
      <c r="AQ23" s="115">
        <v>0</v>
      </c>
      <c r="AR23" s="115">
        <v>0</v>
      </c>
      <c r="AS23" s="115">
        <v>0</v>
      </c>
      <c r="AT23" s="115">
        <v>0</v>
      </c>
      <c r="AU23" s="115">
        <v>0</v>
      </c>
      <c r="AV23" s="115">
        <v>0</v>
      </c>
      <c r="AW23" s="115">
        <f t="shared" si="5"/>
        <v>0</v>
      </c>
      <c r="AX23" s="116">
        <v>0</v>
      </c>
      <c r="AY23" s="116">
        <v>0</v>
      </c>
      <c r="AZ23" s="115" t="e">
        <f t="shared" si="6"/>
        <v>#DIV/0!</v>
      </c>
      <c r="BA23" s="115">
        <v>0</v>
      </c>
      <c r="BB23" s="115">
        <v>0</v>
      </c>
      <c r="BC23" s="115">
        <v>0</v>
      </c>
      <c r="BD23" s="115">
        <v>0</v>
      </c>
      <c r="BE23" s="115">
        <v>0</v>
      </c>
      <c r="BF23" s="115">
        <v>0</v>
      </c>
      <c r="BG23" s="115">
        <f t="shared" si="7"/>
        <v>0</v>
      </c>
      <c r="BH23" s="117">
        <f t="shared" si="8"/>
        <v>0</v>
      </c>
      <c r="BI23" s="118">
        <f t="shared" ref="BI23:BJ23" si="29">(T23+AD23+AN23+AX23)</f>
        <v>0</v>
      </c>
      <c r="BJ23" s="118">
        <f t="shared" si="29"/>
        <v>0</v>
      </c>
      <c r="BK23" s="117" t="e">
        <f t="shared" si="10"/>
        <v>#DIV/0!</v>
      </c>
      <c r="BL23" s="102"/>
      <c r="BM23" s="102"/>
      <c r="BN23" s="102"/>
      <c r="BO23" s="102"/>
      <c r="BP23" s="102"/>
      <c r="BQ23" s="102"/>
      <c r="BR23" s="102"/>
      <c r="BS23" s="102"/>
      <c r="BT23" s="102"/>
      <c r="BU23" s="102"/>
      <c r="BV23" s="102"/>
      <c r="BW23" s="102"/>
      <c r="BX23" s="102"/>
      <c r="BY23" s="102"/>
      <c r="BZ23" s="119"/>
      <c r="CA23" s="119"/>
      <c r="CB23" s="119"/>
      <c r="CC23" s="119"/>
      <c r="CD23" s="119"/>
      <c r="CE23" s="119"/>
    </row>
    <row r="24" spans="1:83" ht="15.75" customHeight="1" x14ac:dyDescent="0.25">
      <c r="A24" s="112" t="s">
        <v>47</v>
      </c>
      <c r="B24" s="112" t="s">
        <v>74</v>
      </c>
      <c r="C24" s="112" t="s">
        <v>75</v>
      </c>
      <c r="D24" s="112"/>
      <c r="E24" s="112"/>
      <c r="F24" s="112"/>
      <c r="G24" s="112"/>
      <c r="H24" s="112"/>
      <c r="I24" s="112"/>
      <c r="J24" s="112"/>
      <c r="K24" s="112"/>
      <c r="L24" s="112"/>
      <c r="M24" s="112"/>
      <c r="N24" s="113"/>
      <c r="O24" s="112"/>
      <c r="P24" s="112"/>
      <c r="Q24" s="112"/>
      <c r="R24" s="112"/>
      <c r="S24" s="112"/>
      <c r="T24" s="114">
        <v>0</v>
      </c>
      <c r="U24" s="114">
        <v>0</v>
      </c>
      <c r="V24" s="115" t="e">
        <f t="shared" si="0"/>
        <v>#DIV/0!</v>
      </c>
      <c r="W24" s="115">
        <v>0</v>
      </c>
      <c r="X24" s="115">
        <v>0</v>
      </c>
      <c r="Y24" s="115">
        <v>0</v>
      </c>
      <c r="Z24" s="115">
        <v>0</v>
      </c>
      <c r="AA24" s="115">
        <v>0</v>
      </c>
      <c r="AB24" s="115">
        <v>0</v>
      </c>
      <c r="AC24" s="115">
        <f t="shared" si="1"/>
        <v>0</v>
      </c>
      <c r="AD24" s="116">
        <v>0</v>
      </c>
      <c r="AE24" s="116">
        <v>0</v>
      </c>
      <c r="AF24" s="115" t="e">
        <f t="shared" si="2"/>
        <v>#DIV/0!</v>
      </c>
      <c r="AG24" s="115">
        <v>0</v>
      </c>
      <c r="AH24" s="115">
        <v>0</v>
      </c>
      <c r="AI24" s="115">
        <v>0</v>
      </c>
      <c r="AJ24" s="115">
        <v>0</v>
      </c>
      <c r="AK24" s="115">
        <v>0</v>
      </c>
      <c r="AL24" s="115">
        <v>0</v>
      </c>
      <c r="AM24" s="115">
        <f t="shared" si="3"/>
        <v>0</v>
      </c>
      <c r="AN24" s="116">
        <v>0</v>
      </c>
      <c r="AO24" s="116">
        <v>0</v>
      </c>
      <c r="AP24" s="115" t="e">
        <f t="shared" si="4"/>
        <v>#DIV/0!</v>
      </c>
      <c r="AQ24" s="115">
        <v>0</v>
      </c>
      <c r="AR24" s="115">
        <v>0</v>
      </c>
      <c r="AS24" s="115">
        <v>0</v>
      </c>
      <c r="AT24" s="115">
        <v>0</v>
      </c>
      <c r="AU24" s="115">
        <v>0</v>
      </c>
      <c r="AV24" s="115">
        <v>0</v>
      </c>
      <c r="AW24" s="115">
        <f t="shared" si="5"/>
        <v>0</v>
      </c>
      <c r="AX24" s="116">
        <v>0</v>
      </c>
      <c r="AY24" s="116">
        <v>0</v>
      </c>
      <c r="AZ24" s="115" t="e">
        <f t="shared" si="6"/>
        <v>#DIV/0!</v>
      </c>
      <c r="BA24" s="115">
        <v>0</v>
      </c>
      <c r="BB24" s="115">
        <v>0</v>
      </c>
      <c r="BC24" s="115">
        <v>0</v>
      </c>
      <c r="BD24" s="115">
        <v>0</v>
      </c>
      <c r="BE24" s="115">
        <v>0</v>
      </c>
      <c r="BF24" s="115">
        <v>0</v>
      </c>
      <c r="BG24" s="115">
        <f t="shared" si="7"/>
        <v>0</v>
      </c>
      <c r="BH24" s="117">
        <f t="shared" si="8"/>
        <v>0</v>
      </c>
      <c r="BI24" s="118">
        <f t="shared" ref="BI24:BJ24" si="30">(T24+AD24+AN24+AX24)</f>
        <v>0</v>
      </c>
      <c r="BJ24" s="118">
        <f t="shared" si="30"/>
        <v>0</v>
      </c>
      <c r="BK24" s="117" t="e">
        <f t="shared" si="10"/>
        <v>#DIV/0!</v>
      </c>
      <c r="BL24" s="102"/>
      <c r="BM24" s="102"/>
      <c r="BN24" s="102"/>
      <c r="BO24" s="102"/>
      <c r="BP24" s="102"/>
      <c r="BQ24" s="102"/>
      <c r="BR24" s="102"/>
      <c r="BS24" s="102"/>
      <c r="BT24" s="102"/>
      <c r="BU24" s="102"/>
      <c r="BV24" s="102"/>
      <c r="BW24" s="102"/>
      <c r="BX24" s="102"/>
      <c r="BY24" s="102"/>
      <c r="BZ24" s="119"/>
      <c r="CA24" s="119"/>
      <c r="CB24" s="119"/>
      <c r="CC24" s="119"/>
      <c r="CD24" s="119"/>
      <c r="CE24" s="119"/>
    </row>
    <row r="25" spans="1:83" ht="15.75" customHeight="1" x14ac:dyDescent="0.25">
      <c r="A25" s="112" t="s">
        <v>76</v>
      </c>
      <c r="B25" s="112" t="s">
        <v>77</v>
      </c>
      <c r="C25" s="112" t="s">
        <v>78</v>
      </c>
      <c r="D25" s="112"/>
      <c r="E25" s="112"/>
      <c r="F25" s="112"/>
      <c r="G25" s="112"/>
      <c r="H25" s="112"/>
      <c r="I25" s="112"/>
      <c r="J25" s="112"/>
      <c r="K25" s="112"/>
      <c r="L25" s="112"/>
      <c r="M25" s="112"/>
      <c r="N25" s="113"/>
      <c r="O25" s="112"/>
      <c r="P25" s="112"/>
      <c r="Q25" s="112"/>
      <c r="R25" s="112"/>
      <c r="S25" s="112"/>
      <c r="T25" s="114">
        <v>0</v>
      </c>
      <c r="U25" s="114">
        <v>0</v>
      </c>
      <c r="V25" s="115" t="e">
        <f t="shared" si="0"/>
        <v>#DIV/0!</v>
      </c>
      <c r="W25" s="115">
        <v>0</v>
      </c>
      <c r="X25" s="115">
        <v>0</v>
      </c>
      <c r="Y25" s="115">
        <v>0</v>
      </c>
      <c r="Z25" s="115">
        <v>0</v>
      </c>
      <c r="AA25" s="115">
        <v>0</v>
      </c>
      <c r="AB25" s="115">
        <v>0</v>
      </c>
      <c r="AC25" s="115">
        <f t="shared" si="1"/>
        <v>0</v>
      </c>
      <c r="AD25" s="116">
        <v>0</v>
      </c>
      <c r="AE25" s="116">
        <v>0</v>
      </c>
      <c r="AF25" s="115" t="e">
        <f t="shared" si="2"/>
        <v>#DIV/0!</v>
      </c>
      <c r="AG25" s="115">
        <v>0</v>
      </c>
      <c r="AH25" s="115">
        <v>0</v>
      </c>
      <c r="AI25" s="115">
        <v>0</v>
      </c>
      <c r="AJ25" s="115">
        <v>0</v>
      </c>
      <c r="AK25" s="115">
        <v>0</v>
      </c>
      <c r="AL25" s="115">
        <v>0</v>
      </c>
      <c r="AM25" s="115">
        <f t="shared" si="3"/>
        <v>0</v>
      </c>
      <c r="AN25" s="116">
        <v>0</v>
      </c>
      <c r="AO25" s="116">
        <v>0</v>
      </c>
      <c r="AP25" s="115" t="e">
        <f t="shared" si="4"/>
        <v>#DIV/0!</v>
      </c>
      <c r="AQ25" s="115">
        <v>0</v>
      </c>
      <c r="AR25" s="115">
        <v>0</v>
      </c>
      <c r="AS25" s="115">
        <v>0</v>
      </c>
      <c r="AT25" s="115">
        <v>0</v>
      </c>
      <c r="AU25" s="115">
        <v>0</v>
      </c>
      <c r="AV25" s="115">
        <v>0</v>
      </c>
      <c r="AW25" s="115">
        <f t="shared" si="5"/>
        <v>0</v>
      </c>
      <c r="AX25" s="116">
        <v>0</v>
      </c>
      <c r="AY25" s="116">
        <v>0</v>
      </c>
      <c r="AZ25" s="115" t="e">
        <f t="shared" si="6"/>
        <v>#DIV/0!</v>
      </c>
      <c r="BA25" s="115">
        <v>0</v>
      </c>
      <c r="BB25" s="115">
        <v>0</v>
      </c>
      <c r="BC25" s="115">
        <v>0</v>
      </c>
      <c r="BD25" s="115">
        <v>0</v>
      </c>
      <c r="BE25" s="115">
        <v>0</v>
      </c>
      <c r="BF25" s="115">
        <v>0</v>
      </c>
      <c r="BG25" s="115">
        <f t="shared" si="7"/>
        <v>0</v>
      </c>
      <c r="BH25" s="117">
        <f t="shared" si="8"/>
        <v>0</v>
      </c>
      <c r="BI25" s="118">
        <f t="shared" ref="BI25:BJ25" si="31">(T25+AD25+AN25+AX25)</f>
        <v>0</v>
      </c>
      <c r="BJ25" s="118">
        <f t="shared" si="31"/>
        <v>0</v>
      </c>
      <c r="BK25" s="117" t="e">
        <f t="shared" si="10"/>
        <v>#DIV/0!</v>
      </c>
      <c r="BL25" s="102"/>
      <c r="BM25" s="102"/>
      <c r="BN25" s="102"/>
      <c r="BO25" s="102"/>
      <c r="BP25" s="102"/>
      <c r="BQ25" s="102"/>
      <c r="BR25" s="102"/>
      <c r="BS25" s="102"/>
      <c r="BT25" s="102"/>
      <c r="BU25" s="102"/>
      <c r="BV25" s="102"/>
      <c r="BW25" s="102"/>
      <c r="BX25" s="102"/>
      <c r="BY25" s="102"/>
      <c r="BZ25" s="119"/>
      <c r="CA25" s="119"/>
      <c r="CB25" s="119"/>
      <c r="CC25" s="119"/>
      <c r="CD25" s="119"/>
      <c r="CE25" s="119"/>
    </row>
    <row r="26" spans="1:83" ht="15.75" customHeight="1" x14ac:dyDescent="0.25">
      <c r="A26" s="112" t="s">
        <v>76</v>
      </c>
      <c r="B26" s="112" t="s">
        <v>77</v>
      </c>
      <c r="C26" s="112" t="s">
        <v>79</v>
      </c>
      <c r="D26" s="112"/>
      <c r="E26" s="112"/>
      <c r="F26" s="112"/>
      <c r="G26" s="112"/>
      <c r="H26" s="112"/>
      <c r="I26" s="112"/>
      <c r="J26" s="112"/>
      <c r="K26" s="112"/>
      <c r="L26" s="112"/>
      <c r="M26" s="112"/>
      <c r="N26" s="113"/>
      <c r="O26" s="112"/>
      <c r="P26" s="112"/>
      <c r="Q26" s="112"/>
      <c r="R26" s="112"/>
      <c r="S26" s="112"/>
      <c r="T26" s="114">
        <v>0</v>
      </c>
      <c r="U26" s="114">
        <v>0</v>
      </c>
      <c r="V26" s="115" t="e">
        <f t="shared" si="0"/>
        <v>#DIV/0!</v>
      </c>
      <c r="W26" s="115">
        <v>0</v>
      </c>
      <c r="X26" s="115">
        <v>0</v>
      </c>
      <c r="Y26" s="115">
        <v>0</v>
      </c>
      <c r="Z26" s="115">
        <v>0</v>
      </c>
      <c r="AA26" s="115">
        <v>0</v>
      </c>
      <c r="AB26" s="115">
        <v>0</v>
      </c>
      <c r="AC26" s="115">
        <f t="shared" si="1"/>
        <v>0</v>
      </c>
      <c r="AD26" s="116">
        <v>0</v>
      </c>
      <c r="AE26" s="116">
        <v>0</v>
      </c>
      <c r="AF26" s="115" t="e">
        <f t="shared" si="2"/>
        <v>#DIV/0!</v>
      </c>
      <c r="AG26" s="115">
        <v>0</v>
      </c>
      <c r="AH26" s="115">
        <v>0</v>
      </c>
      <c r="AI26" s="115">
        <v>0</v>
      </c>
      <c r="AJ26" s="115">
        <v>0</v>
      </c>
      <c r="AK26" s="115">
        <v>0</v>
      </c>
      <c r="AL26" s="115">
        <v>0</v>
      </c>
      <c r="AM26" s="115">
        <f t="shared" si="3"/>
        <v>0</v>
      </c>
      <c r="AN26" s="116">
        <v>0</v>
      </c>
      <c r="AO26" s="116">
        <v>0</v>
      </c>
      <c r="AP26" s="115" t="e">
        <f t="shared" si="4"/>
        <v>#DIV/0!</v>
      </c>
      <c r="AQ26" s="115">
        <v>0</v>
      </c>
      <c r="AR26" s="115">
        <v>0</v>
      </c>
      <c r="AS26" s="115">
        <v>0</v>
      </c>
      <c r="AT26" s="115">
        <v>0</v>
      </c>
      <c r="AU26" s="115">
        <v>0</v>
      </c>
      <c r="AV26" s="115">
        <v>0</v>
      </c>
      <c r="AW26" s="115">
        <f t="shared" si="5"/>
        <v>0</v>
      </c>
      <c r="AX26" s="116">
        <v>0</v>
      </c>
      <c r="AY26" s="116">
        <v>0</v>
      </c>
      <c r="AZ26" s="115" t="e">
        <f t="shared" si="6"/>
        <v>#DIV/0!</v>
      </c>
      <c r="BA26" s="115">
        <v>0</v>
      </c>
      <c r="BB26" s="115">
        <v>0</v>
      </c>
      <c r="BC26" s="115">
        <v>0</v>
      </c>
      <c r="BD26" s="115">
        <v>0</v>
      </c>
      <c r="BE26" s="115">
        <v>0</v>
      </c>
      <c r="BF26" s="115">
        <v>0</v>
      </c>
      <c r="BG26" s="115">
        <f t="shared" si="7"/>
        <v>0</v>
      </c>
      <c r="BH26" s="117">
        <f t="shared" si="8"/>
        <v>0</v>
      </c>
      <c r="BI26" s="118">
        <f t="shared" ref="BI26:BJ26" si="32">(T26+AD26+AN26+AX26)</f>
        <v>0</v>
      </c>
      <c r="BJ26" s="118">
        <f t="shared" si="32"/>
        <v>0</v>
      </c>
      <c r="BK26" s="117" t="e">
        <f t="shared" si="10"/>
        <v>#DIV/0!</v>
      </c>
      <c r="BL26" s="102"/>
      <c r="BM26" s="102"/>
      <c r="BN26" s="102"/>
      <c r="BO26" s="102"/>
      <c r="BP26" s="102"/>
      <c r="BQ26" s="102"/>
      <c r="BR26" s="102"/>
      <c r="BS26" s="102"/>
      <c r="BT26" s="102"/>
      <c r="BU26" s="102"/>
      <c r="BV26" s="102"/>
      <c r="BW26" s="102"/>
      <c r="BX26" s="102"/>
      <c r="BY26" s="102"/>
      <c r="BZ26" s="119"/>
      <c r="CA26" s="119"/>
      <c r="CB26" s="119"/>
      <c r="CC26" s="119"/>
      <c r="CD26" s="119"/>
      <c r="CE26" s="119"/>
    </row>
    <row r="27" spans="1:83" ht="15.75" customHeight="1" x14ac:dyDescent="0.25">
      <c r="A27" s="112" t="s">
        <v>76</v>
      </c>
      <c r="B27" s="112" t="s">
        <v>77</v>
      </c>
      <c r="C27" s="112" t="s">
        <v>80</v>
      </c>
      <c r="D27" s="112"/>
      <c r="E27" s="112"/>
      <c r="F27" s="112"/>
      <c r="G27" s="112"/>
      <c r="H27" s="112"/>
      <c r="I27" s="112"/>
      <c r="J27" s="112"/>
      <c r="K27" s="112"/>
      <c r="L27" s="112"/>
      <c r="M27" s="112"/>
      <c r="N27" s="113"/>
      <c r="O27" s="112"/>
      <c r="P27" s="112"/>
      <c r="Q27" s="112"/>
      <c r="R27" s="112"/>
      <c r="S27" s="112"/>
      <c r="T27" s="114">
        <v>0</v>
      </c>
      <c r="U27" s="114">
        <v>0</v>
      </c>
      <c r="V27" s="115" t="e">
        <f t="shared" si="0"/>
        <v>#DIV/0!</v>
      </c>
      <c r="W27" s="115">
        <v>0</v>
      </c>
      <c r="X27" s="115">
        <v>0</v>
      </c>
      <c r="Y27" s="115">
        <v>0</v>
      </c>
      <c r="Z27" s="115">
        <v>0</v>
      </c>
      <c r="AA27" s="115">
        <v>0</v>
      </c>
      <c r="AB27" s="115">
        <v>0</v>
      </c>
      <c r="AC27" s="115">
        <f t="shared" si="1"/>
        <v>0</v>
      </c>
      <c r="AD27" s="116">
        <v>0</v>
      </c>
      <c r="AE27" s="116">
        <v>0</v>
      </c>
      <c r="AF27" s="115" t="e">
        <f t="shared" si="2"/>
        <v>#DIV/0!</v>
      </c>
      <c r="AG27" s="115">
        <v>0</v>
      </c>
      <c r="AH27" s="115">
        <v>0</v>
      </c>
      <c r="AI27" s="115">
        <v>0</v>
      </c>
      <c r="AJ27" s="115">
        <v>0</v>
      </c>
      <c r="AK27" s="115">
        <v>0</v>
      </c>
      <c r="AL27" s="115">
        <v>0</v>
      </c>
      <c r="AM27" s="115">
        <f t="shared" si="3"/>
        <v>0</v>
      </c>
      <c r="AN27" s="116">
        <v>0</v>
      </c>
      <c r="AO27" s="116">
        <v>0</v>
      </c>
      <c r="AP27" s="115" t="e">
        <f t="shared" si="4"/>
        <v>#DIV/0!</v>
      </c>
      <c r="AQ27" s="115">
        <v>0</v>
      </c>
      <c r="AR27" s="115">
        <v>0</v>
      </c>
      <c r="AS27" s="115">
        <v>0</v>
      </c>
      <c r="AT27" s="115">
        <v>0</v>
      </c>
      <c r="AU27" s="115">
        <v>0</v>
      </c>
      <c r="AV27" s="115">
        <v>0</v>
      </c>
      <c r="AW27" s="115">
        <f t="shared" si="5"/>
        <v>0</v>
      </c>
      <c r="AX27" s="116">
        <v>0</v>
      </c>
      <c r="AY27" s="116">
        <v>0</v>
      </c>
      <c r="AZ27" s="115" t="e">
        <f t="shared" si="6"/>
        <v>#DIV/0!</v>
      </c>
      <c r="BA27" s="115">
        <v>0</v>
      </c>
      <c r="BB27" s="115">
        <v>0</v>
      </c>
      <c r="BC27" s="115">
        <v>0</v>
      </c>
      <c r="BD27" s="115">
        <v>0</v>
      </c>
      <c r="BE27" s="115">
        <v>0</v>
      </c>
      <c r="BF27" s="115">
        <v>0</v>
      </c>
      <c r="BG27" s="115">
        <f t="shared" si="7"/>
        <v>0</v>
      </c>
      <c r="BH27" s="117">
        <f t="shared" si="8"/>
        <v>0</v>
      </c>
      <c r="BI27" s="118">
        <f t="shared" ref="BI27:BJ27" si="33">(T27+AD27+AN27+AX27)</f>
        <v>0</v>
      </c>
      <c r="BJ27" s="118">
        <f t="shared" si="33"/>
        <v>0</v>
      </c>
      <c r="BK27" s="117" t="e">
        <f t="shared" si="10"/>
        <v>#DIV/0!</v>
      </c>
      <c r="BL27" s="102"/>
      <c r="BM27" s="102"/>
      <c r="BN27" s="102"/>
      <c r="BO27" s="102"/>
      <c r="BP27" s="102"/>
      <c r="BQ27" s="102"/>
      <c r="BR27" s="102"/>
      <c r="BS27" s="102"/>
      <c r="BT27" s="102"/>
      <c r="BU27" s="102"/>
      <c r="BV27" s="102"/>
      <c r="BW27" s="102"/>
      <c r="BX27" s="102"/>
      <c r="BY27" s="102"/>
      <c r="BZ27" s="119"/>
      <c r="CA27" s="119"/>
      <c r="CB27" s="119"/>
      <c r="CC27" s="119"/>
      <c r="CD27" s="119"/>
      <c r="CE27" s="119"/>
    </row>
    <row r="28" spans="1:83" ht="15.75" customHeight="1" x14ac:dyDescent="0.25">
      <c r="A28" s="112" t="s">
        <v>76</v>
      </c>
      <c r="B28" s="112" t="s">
        <v>77</v>
      </c>
      <c r="C28" s="112" t="s">
        <v>81</v>
      </c>
      <c r="D28" s="112"/>
      <c r="E28" s="112"/>
      <c r="F28" s="112"/>
      <c r="G28" s="112"/>
      <c r="H28" s="112"/>
      <c r="I28" s="112"/>
      <c r="J28" s="112"/>
      <c r="K28" s="112"/>
      <c r="L28" s="112"/>
      <c r="M28" s="112"/>
      <c r="N28" s="113"/>
      <c r="O28" s="112"/>
      <c r="P28" s="112"/>
      <c r="Q28" s="112"/>
      <c r="R28" s="112"/>
      <c r="S28" s="112"/>
      <c r="T28" s="114">
        <v>0</v>
      </c>
      <c r="U28" s="114">
        <v>0</v>
      </c>
      <c r="V28" s="115" t="e">
        <f t="shared" si="0"/>
        <v>#DIV/0!</v>
      </c>
      <c r="W28" s="115">
        <v>0</v>
      </c>
      <c r="X28" s="115">
        <v>0</v>
      </c>
      <c r="Y28" s="115">
        <v>0</v>
      </c>
      <c r="Z28" s="115">
        <v>0</v>
      </c>
      <c r="AA28" s="115">
        <v>0</v>
      </c>
      <c r="AB28" s="115">
        <v>0</v>
      </c>
      <c r="AC28" s="115">
        <f t="shared" si="1"/>
        <v>0</v>
      </c>
      <c r="AD28" s="116">
        <v>0</v>
      </c>
      <c r="AE28" s="116">
        <v>0</v>
      </c>
      <c r="AF28" s="115" t="e">
        <f t="shared" si="2"/>
        <v>#DIV/0!</v>
      </c>
      <c r="AG28" s="115">
        <v>0</v>
      </c>
      <c r="AH28" s="115">
        <v>0</v>
      </c>
      <c r="AI28" s="115">
        <v>0</v>
      </c>
      <c r="AJ28" s="115">
        <v>0</v>
      </c>
      <c r="AK28" s="115">
        <v>0</v>
      </c>
      <c r="AL28" s="115">
        <v>0</v>
      </c>
      <c r="AM28" s="115">
        <f t="shared" si="3"/>
        <v>0</v>
      </c>
      <c r="AN28" s="116">
        <v>0</v>
      </c>
      <c r="AO28" s="116">
        <v>0</v>
      </c>
      <c r="AP28" s="115" t="e">
        <f t="shared" si="4"/>
        <v>#DIV/0!</v>
      </c>
      <c r="AQ28" s="115">
        <v>0</v>
      </c>
      <c r="AR28" s="115">
        <v>0</v>
      </c>
      <c r="AS28" s="115">
        <v>0</v>
      </c>
      <c r="AT28" s="115">
        <v>0</v>
      </c>
      <c r="AU28" s="115">
        <v>0</v>
      </c>
      <c r="AV28" s="115">
        <v>0</v>
      </c>
      <c r="AW28" s="115">
        <f t="shared" si="5"/>
        <v>0</v>
      </c>
      <c r="AX28" s="116">
        <v>0</v>
      </c>
      <c r="AY28" s="116">
        <v>0</v>
      </c>
      <c r="AZ28" s="115" t="e">
        <f t="shared" si="6"/>
        <v>#DIV/0!</v>
      </c>
      <c r="BA28" s="115">
        <v>0</v>
      </c>
      <c r="BB28" s="115">
        <v>0</v>
      </c>
      <c r="BC28" s="115">
        <v>0</v>
      </c>
      <c r="BD28" s="115">
        <v>0</v>
      </c>
      <c r="BE28" s="115">
        <v>0</v>
      </c>
      <c r="BF28" s="115">
        <v>0</v>
      </c>
      <c r="BG28" s="115">
        <f t="shared" si="7"/>
        <v>0</v>
      </c>
      <c r="BH28" s="117">
        <f t="shared" si="8"/>
        <v>0</v>
      </c>
      <c r="BI28" s="118">
        <f t="shared" ref="BI28:BJ28" si="34">(T28+AD28+AN28+AX28)</f>
        <v>0</v>
      </c>
      <c r="BJ28" s="118">
        <f t="shared" si="34"/>
        <v>0</v>
      </c>
      <c r="BK28" s="117" t="e">
        <f t="shared" si="10"/>
        <v>#DIV/0!</v>
      </c>
      <c r="BL28" s="102"/>
      <c r="BM28" s="102"/>
      <c r="BN28" s="102"/>
      <c r="BO28" s="102"/>
      <c r="BP28" s="102"/>
      <c r="BQ28" s="102"/>
      <c r="BR28" s="102"/>
      <c r="BS28" s="102"/>
      <c r="BT28" s="102"/>
      <c r="BU28" s="102"/>
      <c r="BV28" s="102"/>
      <c r="BW28" s="102"/>
      <c r="BX28" s="102"/>
      <c r="BY28" s="102"/>
      <c r="BZ28" s="119"/>
      <c r="CA28" s="119"/>
      <c r="CB28" s="119"/>
      <c r="CC28" s="119"/>
      <c r="CD28" s="119"/>
      <c r="CE28" s="119"/>
    </row>
    <row r="29" spans="1:83" ht="15.75" customHeight="1" x14ac:dyDescent="0.25">
      <c r="A29" s="112" t="s">
        <v>76</v>
      </c>
      <c r="B29" s="112" t="s">
        <v>77</v>
      </c>
      <c r="C29" s="112" t="s">
        <v>82</v>
      </c>
      <c r="D29" s="112"/>
      <c r="E29" s="112"/>
      <c r="F29" s="112"/>
      <c r="G29" s="112"/>
      <c r="H29" s="112"/>
      <c r="I29" s="112"/>
      <c r="J29" s="112"/>
      <c r="K29" s="112"/>
      <c r="L29" s="112"/>
      <c r="M29" s="112"/>
      <c r="N29" s="113"/>
      <c r="O29" s="112"/>
      <c r="P29" s="112"/>
      <c r="Q29" s="112"/>
      <c r="R29" s="112"/>
      <c r="S29" s="112"/>
      <c r="T29" s="114">
        <v>0</v>
      </c>
      <c r="U29" s="114">
        <v>0</v>
      </c>
      <c r="V29" s="115" t="e">
        <f t="shared" si="0"/>
        <v>#DIV/0!</v>
      </c>
      <c r="W29" s="115">
        <v>0</v>
      </c>
      <c r="X29" s="115">
        <v>0</v>
      </c>
      <c r="Y29" s="115">
        <v>0</v>
      </c>
      <c r="Z29" s="115">
        <v>0</v>
      </c>
      <c r="AA29" s="115">
        <v>0</v>
      </c>
      <c r="AB29" s="115">
        <v>0</v>
      </c>
      <c r="AC29" s="115">
        <f t="shared" si="1"/>
        <v>0</v>
      </c>
      <c r="AD29" s="116">
        <v>0</v>
      </c>
      <c r="AE29" s="116">
        <v>0</v>
      </c>
      <c r="AF29" s="115" t="e">
        <f t="shared" si="2"/>
        <v>#DIV/0!</v>
      </c>
      <c r="AG29" s="115">
        <v>0</v>
      </c>
      <c r="AH29" s="115">
        <v>0</v>
      </c>
      <c r="AI29" s="115">
        <v>0</v>
      </c>
      <c r="AJ29" s="115">
        <v>0</v>
      </c>
      <c r="AK29" s="115">
        <v>0</v>
      </c>
      <c r="AL29" s="115">
        <v>0</v>
      </c>
      <c r="AM29" s="115">
        <f t="shared" si="3"/>
        <v>0</v>
      </c>
      <c r="AN29" s="116">
        <v>0</v>
      </c>
      <c r="AO29" s="116">
        <v>0</v>
      </c>
      <c r="AP29" s="115" t="e">
        <f t="shared" si="4"/>
        <v>#DIV/0!</v>
      </c>
      <c r="AQ29" s="115">
        <v>0</v>
      </c>
      <c r="AR29" s="115">
        <v>0</v>
      </c>
      <c r="AS29" s="115">
        <v>0</v>
      </c>
      <c r="AT29" s="115">
        <v>0</v>
      </c>
      <c r="AU29" s="115">
        <v>0</v>
      </c>
      <c r="AV29" s="115">
        <v>0</v>
      </c>
      <c r="AW29" s="115">
        <f t="shared" si="5"/>
        <v>0</v>
      </c>
      <c r="AX29" s="116">
        <v>0</v>
      </c>
      <c r="AY29" s="116">
        <v>0</v>
      </c>
      <c r="AZ29" s="115" t="e">
        <f t="shared" si="6"/>
        <v>#DIV/0!</v>
      </c>
      <c r="BA29" s="115">
        <v>0</v>
      </c>
      <c r="BB29" s="115">
        <v>0</v>
      </c>
      <c r="BC29" s="115">
        <v>0</v>
      </c>
      <c r="BD29" s="115">
        <v>0</v>
      </c>
      <c r="BE29" s="115">
        <v>0</v>
      </c>
      <c r="BF29" s="115">
        <v>0</v>
      </c>
      <c r="BG29" s="115">
        <f t="shared" si="7"/>
        <v>0</v>
      </c>
      <c r="BH29" s="117">
        <f t="shared" si="8"/>
        <v>0</v>
      </c>
      <c r="BI29" s="118">
        <f t="shared" ref="BI29:BJ29" si="35">(T29+AD29+AN29+AX29)</f>
        <v>0</v>
      </c>
      <c r="BJ29" s="118">
        <f t="shared" si="35"/>
        <v>0</v>
      </c>
      <c r="BK29" s="117" t="e">
        <f t="shared" si="10"/>
        <v>#DIV/0!</v>
      </c>
      <c r="BL29" s="102"/>
      <c r="BM29" s="102"/>
      <c r="BN29" s="102"/>
      <c r="BO29" s="102"/>
      <c r="BP29" s="102"/>
      <c r="BQ29" s="102"/>
      <c r="BR29" s="102"/>
      <c r="BS29" s="102"/>
      <c r="BT29" s="102"/>
      <c r="BU29" s="102"/>
      <c r="BV29" s="102"/>
      <c r="BW29" s="102"/>
      <c r="BX29" s="102"/>
      <c r="BY29" s="102"/>
      <c r="BZ29" s="119"/>
      <c r="CA29" s="119"/>
      <c r="CB29" s="119"/>
      <c r="CC29" s="119"/>
      <c r="CD29" s="119"/>
      <c r="CE29" s="119"/>
    </row>
    <row r="30" spans="1:83" ht="15.75" customHeight="1" x14ac:dyDescent="0.25">
      <c r="A30" s="112" t="s">
        <v>76</v>
      </c>
      <c r="B30" s="112" t="s">
        <v>77</v>
      </c>
      <c r="C30" s="112" t="s">
        <v>83</v>
      </c>
      <c r="D30" s="112"/>
      <c r="E30" s="112"/>
      <c r="F30" s="112"/>
      <c r="G30" s="112"/>
      <c r="H30" s="112"/>
      <c r="I30" s="112"/>
      <c r="J30" s="112"/>
      <c r="K30" s="112"/>
      <c r="L30" s="112"/>
      <c r="M30" s="112"/>
      <c r="N30" s="113"/>
      <c r="O30" s="112"/>
      <c r="P30" s="112"/>
      <c r="Q30" s="112"/>
      <c r="R30" s="112"/>
      <c r="S30" s="112"/>
      <c r="T30" s="114">
        <v>0</v>
      </c>
      <c r="U30" s="114">
        <v>0</v>
      </c>
      <c r="V30" s="115" t="e">
        <f t="shared" si="0"/>
        <v>#DIV/0!</v>
      </c>
      <c r="W30" s="115">
        <v>0</v>
      </c>
      <c r="X30" s="115">
        <v>0</v>
      </c>
      <c r="Y30" s="115">
        <v>0</v>
      </c>
      <c r="Z30" s="115">
        <v>0</v>
      </c>
      <c r="AA30" s="115">
        <v>0</v>
      </c>
      <c r="AB30" s="115">
        <v>0</v>
      </c>
      <c r="AC30" s="115">
        <f t="shared" si="1"/>
        <v>0</v>
      </c>
      <c r="AD30" s="116">
        <v>0</v>
      </c>
      <c r="AE30" s="116">
        <v>0</v>
      </c>
      <c r="AF30" s="115" t="e">
        <f t="shared" si="2"/>
        <v>#DIV/0!</v>
      </c>
      <c r="AG30" s="115">
        <v>0</v>
      </c>
      <c r="AH30" s="115">
        <v>0</v>
      </c>
      <c r="AI30" s="115">
        <v>0</v>
      </c>
      <c r="AJ30" s="115">
        <v>0</v>
      </c>
      <c r="AK30" s="115">
        <v>0</v>
      </c>
      <c r="AL30" s="115">
        <v>0</v>
      </c>
      <c r="AM30" s="115">
        <f t="shared" si="3"/>
        <v>0</v>
      </c>
      <c r="AN30" s="116">
        <v>0</v>
      </c>
      <c r="AO30" s="116">
        <v>0</v>
      </c>
      <c r="AP30" s="115" t="e">
        <f t="shared" si="4"/>
        <v>#DIV/0!</v>
      </c>
      <c r="AQ30" s="115">
        <v>0</v>
      </c>
      <c r="AR30" s="115">
        <v>0</v>
      </c>
      <c r="AS30" s="115">
        <v>0</v>
      </c>
      <c r="AT30" s="115">
        <v>0</v>
      </c>
      <c r="AU30" s="115">
        <v>0</v>
      </c>
      <c r="AV30" s="115">
        <v>0</v>
      </c>
      <c r="AW30" s="115">
        <f t="shared" si="5"/>
        <v>0</v>
      </c>
      <c r="AX30" s="116">
        <v>0</v>
      </c>
      <c r="AY30" s="116">
        <v>0</v>
      </c>
      <c r="AZ30" s="115" t="e">
        <f t="shared" si="6"/>
        <v>#DIV/0!</v>
      </c>
      <c r="BA30" s="115">
        <v>0</v>
      </c>
      <c r="BB30" s="115">
        <v>0</v>
      </c>
      <c r="BC30" s="115">
        <v>0</v>
      </c>
      <c r="BD30" s="115">
        <v>0</v>
      </c>
      <c r="BE30" s="115">
        <v>0</v>
      </c>
      <c r="BF30" s="115">
        <v>0</v>
      </c>
      <c r="BG30" s="115">
        <f t="shared" si="7"/>
        <v>0</v>
      </c>
      <c r="BH30" s="117">
        <f t="shared" si="8"/>
        <v>0</v>
      </c>
      <c r="BI30" s="118">
        <f t="shared" ref="BI30:BJ30" si="36">(T30+AD30+AN30+AX30)</f>
        <v>0</v>
      </c>
      <c r="BJ30" s="118">
        <f t="shared" si="36"/>
        <v>0</v>
      </c>
      <c r="BK30" s="117" t="e">
        <f t="shared" si="10"/>
        <v>#DIV/0!</v>
      </c>
      <c r="BL30" s="102"/>
      <c r="BM30" s="102"/>
      <c r="BN30" s="102"/>
      <c r="BO30" s="102"/>
      <c r="BP30" s="102"/>
      <c r="BQ30" s="102"/>
      <c r="BR30" s="102"/>
      <c r="BS30" s="102"/>
      <c r="BT30" s="102"/>
      <c r="BU30" s="102"/>
      <c r="BV30" s="102"/>
      <c r="BW30" s="102"/>
      <c r="BX30" s="102"/>
      <c r="BY30" s="102"/>
      <c r="BZ30" s="119"/>
      <c r="CA30" s="119"/>
      <c r="CB30" s="119"/>
      <c r="CC30" s="119"/>
      <c r="CD30" s="119"/>
      <c r="CE30" s="119"/>
    </row>
    <row r="31" spans="1:83" ht="15.75" customHeight="1" x14ac:dyDescent="0.25">
      <c r="A31" s="112" t="s">
        <v>47</v>
      </c>
      <c r="B31" s="112" t="s">
        <v>84</v>
      </c>
      <c r="C31" s="112" t="s">
        <v>85</v>
      </c>
      <c r="D31" s="112"/>
      <c r="E31" s="112"/>
      <c r="F31" s="112"/>
      <c r="G31" s="112"/>
      <c r="H31" s="112"/>
      <c r="I31" s="112"/>
      <c r="J31" s="112"/>
      <c r="K31" s="112"/>
      <c r="L31" s="112"/>
      <c r="M31" s="112"/>
      <c r="N31" s="113"/>
      <c r="O31" s="112"/>
      <c r="P31" s="112"/>
      <c r="Q31" s="112"/>
      <c r="R31" s="112"/>
      <c r="S31" s="112"/>
      <c r="T31" s="114">
        <v>0</v>
      </c>
      <c r="U31" s="114">
        <v>0</v>
      </c>
      <c r="V31" s="115" t="e">
        <f t="shared" si="0"/>
        <v>#DIV/0!</v>
      </c>
      <c r="W31" s="115">
        <v>0</v>
      </c>
      <c r="X31" s="115">
        <v>0</v>
      </c>
      <c r="Y31" s="115">
        <v>0</v>
      </c>
      <c r="Z31" s="115">
        <v>0</v>
      </c>
      <c r="AA31" s="115">
        <v>0</v>
      </c>
      <c r="AB31" s="115">
        <v>0</v>
      </c>
      <c r="AC31" s="115">
        <f t="shared" si="1"/>
        <v>0</v>
      </c>
      <c r="AD31" s="116">
        <v>0</v>
      </c>
      <c r="AE31" s="116">
        <v>0</v>
      </c>
      <c r="AF31" s="115" t="e">
        <f t="shared" si="2"/>
        <v>#DIV/0!</v>
      </c>
      <c r="AG31" s="115">
        <v>0</v>
      </c>
      <c r="AH31" s="115">
        <v>0</v>
      </c>
      <c r="AI31" s="115">
        <v>0</v>
      </c>
      <c r="AJ31" s="115">
        <v>0</v>
      </c>
      <c r="AK31" s="115">
        <v>0</v>
      </c>
      <c r="AL31" s="115">
        <v>0</v>
      </c>
      <c r="AM31" s="115">
        <f t="shared" si="3"/>
        <v>0</v>
      </c>
      <c r="AN31" s="116">
        <v>0</v>
      </c>
      <c r="AO31" s="116">
        <v>0</v>
      </c>
      <c r="AP31" s="115" t="e">
        <f t="shared" si="4"/>
        <v>#DIV/0!</v>
      </c>
      <c r="AQ31" s="115">
        <v>0</v>
      </c>
      <c r="AR31" s="115">
        <v>0</v>
      </c>
      <c r="AS31" s="115">
        <v>0</v>
      </c>
      <c r="AT31" s="115">
        <v>0</v>
      </c>
      <c r="AU31" s="115">
        <v>0</v>
      </c>
      <c r="AV31" s="115">
        <v>0</v>
      </c>
      <c r="AW31" s="115">
        <f t="shared" si="5"/>
        <v>0</v>
      </c>
      <c r="AX31" s="116">
        <v>0</v>
      </c>
      <c r="AY31" s="116">
        <v>0</v>
      </c>
      <c r="AZ31" s="115" t="e">
        <f t="shared" si="6"/>
        <v>#DIV/0!</v>
      </c>
      <c r="BA31" s="115">
        <v>0</v>
      </c>
      <c r="BB31" s="115">
        <v>0</v>
      </c>
      <c r="BC31" s="115">
        <v>0</v>
      </c>
      <c r="BD31" s="115">
        <v>0</v>
      </c>
      <c r="BE31" s="115">
        <v>0</v>
      </c>
      <c r="BF31" s="115">
        <v>0</v>
      </c>
      <c r="BG31" s="115">
        <f t="shared" si="7"/>
        <v>0</v>
      </c>
      <c r="BH31" s="117">
        <f t="shared" si="8"/>
        <v>0</v>
      </c>
      <c r="BI31" s="118">
        <f t="shared" ref="BI31:BJ31" si="37">(T31+AD31+AN31+AX31)</f>
        <v>0</v>
      </c>
      <c r="BJ31" s="118">
        <f t="shared" si="37"/>
        <v>0</v>
      </c>
      <c r="BK31" s="117" t="e">
        <f t="shared" si="10"/>
        <v>#DIV/0!</v>
      </c>
      <c r="BL31" s="102"/>
      <c r="BM31" s="102"/>
      <c r="BN31" s="102"/>
      <c r="BO31" s="102"/>
      <c r="BP31" s="102"/>
      <c r="BQ31" s="102"/>
      <c r="BR31" s="102"/>
      <c r="BS31" s="102"/>
      <c r="BT31" s="102"/>
      <c r="BU31" s="102"/>
      <c r="BV31" s="102"/>
      <c r="BW31" s="102"/>
      <c r="BX31" s="102"/>
      <c r="BY31" s="102"/>
      <c r="BZ31" s="119"/>
      <c r="CA31" s="119"/>
      <c r="CB31" s="119"/>
      <c r="CC31" s="119"/>
      <c r="CD31" s="119"/>
      <c r="CE31" s="119"/>
    </row>
    <row r="32" spans="1:83" ht="15.75" customHeight="1" x14ac:dyDescent="0.25">
      <c r="A32" s="112" t="s">
        <v>47</v>
      </c>
      <c r="B32" s="112" t="s">
        <v>84</v>
      </c>
      <c r="C32" s="112" t="s">
        <v>86</v>
      </c>
      <c r="D32" s="112"/>
      <c r="E32" s="112"/>
      <c r="F32" s="112"/>
      <c r="G32" s="112"/>
      <c r="H32" s="112"/>
      <c r="I32" s="112"/>
      <c r="J32" s="112"/>
      <c r="K32" s="112"/>
      <c r="L32" s="112"/>
      <c r="M32" s="112"/>
      <c r="N32" s="113"/>
      <c r="O32" s="112"/>
      <c r="P32" s="112"/>
      <c r="Q32" s="112"/>
      <c r="R32" s="112"/>
      <c r="S32" s="112"/>
      <c r="T32" s="114">
        <v>0</v>
      </c>
      <c r="U32" s="114">
        <v>0</v>
      </c>
      <c r="V32" s="115" t="e">
        <f t="shared" si="0"/>
        <v>#DIV/0!</v>
      </c>
      <c r="W32" s="115">
        <v>0</v>
      </c>
      <c r="X32" s="115">
        <v>0</v>
      </c>
      <c r="Y32" s="115">
        <v>0</v>
      </c>
      <c r="Z32" s="115">
        <v>0</v>
      </c>
      <c r="AA32" s="115">
        <v>0</v>
      </c>
      <c r="AB32" s="115">
        <v>0</v>
      </c>
      <c r="AC32" s="115">
        <f t="shared" si="1"/>
        <v>0</v>
      </c>
      <c r="AD32" s="116">
        <v>0</v>
      </c>
      <c r="AE32" s="116">
        <v>0</v>
      </c>
      <c r="AF32" s="115" t="e">
        <f t="shared" si="2"/>
        <v>#DIV/0!</v>
      </c>
      <c r="AG32" s="115">
        <v>0</v>
      </c>
      <c r="AH32" s="115">
        <v>0</v>
      </c>
      <c r="AI32" s="115">
        <v>0</v>
      </c>
      <c r="AJ32" s="115">
        <v>0</v>
      </c>
      <c r="AK32" s="115">
        <v>0</v>
      </c>
      <c r="AL32" s="115">
        <v>0</v>
      </c>
      <c r="AM32" s="115">
        <f t="shared" si="3"/>
        <v>0</v>
      </c>
      <c r="AN32" s="116">
        <v>0</v>
      </c>
      <c r="AO32" s="116">
        <v>0</v>
      </c>
      <c r="AP32" s="115" t="e">
        <f t="shared" si="4"/>
        <v>#DIV/0!</v>
      </c>
      <c r="AQ32" s="115">
        <v>0</v>
      </c>
      <c r="AR32" s="115">
        <v>0</v>
      </c>
      <c r="AS32" s="115">
        <v>0</v>
      </c>
      <c r="AT32" s="115">
        <v>0</v>
      </c>
      <c r="AU32" s="115">
        <v>0</v>
      </c>
      <c r="AV32" s="115">
        <v>0</v>
      </c>
      <c r="AW32" s="115">
        <f t="shared" si="5"/>
        <v>0</v>
      </c>
      <c r="AX32" s="116">
        <v>0</v>
      </c>
      <c r="AY32" s="116">
        <v>0</v>
      </c>
      <c r="AZ32" s="115" t="e">
        <f t="shared" si="6"/>
        <v>#DIV/0!</v>
      </c>
      <c r="BA32" s="115">
        <v>0</v>
      </c>
      <c r="BB32" s="115">
        <v>0</v>
      </c>
      <c r="BC32" s="115">
        <v>0</v>
      </c>
      <c r="BD32" s="115">
        <v>0</v>
      </c>
      <c r="BE32" s="115">
        <v>0</v>
      </c>
      <c r="BF32" s="115">
        <v>0</v>
      </c>
      <c r="BG32" s="115">
        <f t="shared" si="7"/>
        <v>0</v>
      </c>
      <c r="BH32" s="117">
        <f t="shared" si="8"/>
        <v>0</v>
      </c>
      <c r="BI32" s="118">
        <f t="shared" ref="BI32:BJ32" si="38">(T32+AD32+AN32+AX32)</f>
        <v>0</v>
      </c>
      <c r="BJ32" s="118">
        <f t="shared" si="38"/>
        <v>0</v>
      </c>
      <c r="BK32" s="117" t="e">
        <f t="shared" si="10"/>
        <v>#DIV/0!</v>
      </c>
      <c r="BL32" s="102"/>
      <c r="BM32" s="102"/>
      <c r="BN32" s="102"/>
      <c r="BO32" s="102"/>
      <c r="BP32" s="102"/>
      <c r="BQ32" s="102"/>
      <c r="BR32" s="102"/>
      <c r="BS32" s="102"/>
      <c r="BT32" s="102"/>
      <c r="BU32" s="102"/>
      <c r="BV32" s="102"/>
      <c r="BW32" s="102"/>
      <c r="BX32" s="102"/>
      <c r="BY32" s="102"/>
      <c r="BZ32" s="119"/>
      <c r="CA32" s="119"/>
      <c r="CB32" s="119"/>
      <c r="CC32" s="119"/>
      <c r="CD32" s="119"/>
      <c r="CE32" s="119"/>
    </row>
    <row r="33" spans="1:83" ht="15.75" customHeight="1" x14ac:dyDescent="0.25">
      <c r="A33" s="112" t="s">
        <v>47</v>
      </c>
      <c r="B33" s="112" t="s">
        <v>84</v>
      </c>
      <c r="C33" s="112" t="s">
        <v>87</v>
      </c>
      <c r="D33" s="112"/>
      <c r="E33" s="112"/>
      <c r="F33" s="112"/>
      <c r="G33" s="112"/>
      <c r="H33" s="112"/>
      <c r="I33" s="112"/>
      <c r="J33" s="112"/>
      <c r="K33" s="112"/>
      <c r="L33" s="112"/>
      <c r="M33" s="112"/>
      <c r="N33" s="113"/>
      <c r="O33" s="112"/>
      <c r="P33" s="112"/>
      <c r="Q33" s="112"/>
      <c r="R33" s="112"/>
      <c r="S33" s="112"/>
      <c r="T33" s="114">
        <v>0</v>
      </c>
      <c r="U33" s="114">
        <v>0</v>
      </c>
      <c r="V33" s="115" t="e">
        <f t="shared" si="0"/>
        <v>#DIV/0!</v>
      </c>
      <c r="W33" s="115">
        <v>0</v>
      </c>
      <c r="X33" s="115">
        <v>0</v>
      </c>
      <c r="Y33" s="115">
        <v>0</v>
      </c>
      <c r="Z33" s="115">
        <v>0</v>
      </c>
      <c r="AA33" s="115">
        <v>0</v>
      </c>
      <c r="AB33" s="115">
        <v>0</v>
      </c>
      <c r="AC33" s="115">
        <f t="shared" si="1"/>
        <v>0</v>
      </c>
      <c r="AD33" s="116">
        <v>0</v>
      </c>
      <c r="AE33" s="116">
        <v>0</v>
      </c>
      <c r="AF33" s="115" t="e">
        <f t="shared" si="2"/>
        <v>#DIV/0!</v>
      </c>
      <c r="AG33" s="115">
        <v>0</v>
      </c>
      <c r="AH33" s="115">
        <v>0</v>
      </c>
      <c r="AI33" s="115">
        <v>0</v>
      </c>
      <c r="AJ33" s="115">
        <v>0</v>
      </c>
      <c r="AK33" s="115">
        <v>0</v>
      </c>
      <c r="AL33" s="115">
        <v>0</v>
      </c>
      <c r="AM33" s="115">
        <f t="shared" si="3"/>
        <v>0</v>
      </c>
      <c r="AN33" s="116">
        <v>0</v>
      </c>
      <c r="AO33" s="116">
        <v>0</v>
      </c>
      <c r="AP33" s="115" t="e">
        <f t="shared" si="4"/>
        <v>#DIV/0!</v>
      </c>
      <c r="AQ33" s="115">
        <v>0</v>
      </c>
      <c r="AR33" s="115">
        <v>0</v>
      </c>
      <c r="AS33" s="115">
        <v>0</v>
      </c>
      <c r="AT33" s="115">
        <v>0</v>
      </c>
      <c r="AU33" s="115">
        <v>0</v>
      </c>
      <c r="AV33" s="115">
        <v>0</v>
      </c>
      <c r="AW33" s="115">
        <f t="shared" si="5"/>
        <v>0</v>
      </c>
      <c r="AX33" s="116">
        <v>0</v>
      </c>
      <c r="AY33" s="116">
        <v>0</v>
      </c>
      <c r="AZ33" s="115" t="e">
        <f t="shared" si="6"/>
        <v>#DIV/0!</v>
      </c>
      <c r="BA33" s="115">
        <v>0</v>
      </c>
      <c r="BB33" s="115">
        <v>0</v>
      </c>
      <c r="BC33" s="115">
        <v>0</v>
      </c>
      <c r="BD33" s="115">
        <v>0</v>
      </c>
      <c r="BE33" s="115">
        <v>0</v>
      </c>
      <c r="BF33" s="115">
        <v>0</v>
      </c>
      <c r="BG33" s="115">
        <f t="shared" si="7"/>
        <v>0</v>
      </c>
      <c r="BH33" s="117">
        <f t="shared" si="8"/>
        <v>0</v>
      </c>
      <c r="BI33" s="118">
        <f t="shared" ref="BI33:BJ33" si="39">(T33+AD33+AN33+AX33)</f>
        <v>0</v>
      </c>
      <c r="BJ33" s="118">
        <f t="shared" si="39"/>
        <v>0</v>
      </c>
      <c r="BK33" s="117" t="e">
        <f t="shared" si="10"/>
        <v>#DIV/0!</v>
      </c>
      <c r="BL33" s="102"/>
      <c r="BM33" s="102"/>
      <c r="BN33" s="102"/>
      <c r="BO33" s="102"/>
      <c r="BP33" s="102"/>
      <c r="BQ33" s="102"/>
      <c r="BR33" s="102"/>
      <c r="BS33" s="102"/>
      <c r="BT33" s="102"/>
      <c r="BU33" s="102"/>
      <c r="BV33" s="102"/>
      <c r="BW33" s="102"/>
      <c r="BX33" s="102"/>
      <c r="BY33" s="102"/>
      <c r="BZ33" s="119"/>
      <c r="CA33" s="119"/>
      <c r="CB33" s="119"/>
      <c r="CC33" s="119"/>
      <c r="CD33" s="119"/>
      <c r="CE33" s="119"/>
    </row>
    <row r="34" spans="1:83" ht="15.75" customHeight="1" x14ac:dyDescent="0.25">
      <c r="A34" s="112" t="s">
        <v>47</v>
      </c>
      <c r="B34" s="112" t="s">
        <v>84</v>
      </c>
      <c r="C34" s="112" t="s">
        <v>88</v>
      </c>
      <c r="D34" s="112"/>
      <c r="E34" s="112"/>
      <c r="F34" s="112"/>
      <c r="G34" s="112"/>
      <c r="H34" s="112"/>
      <c r="I34" s="112"/>
      <c r="J34" s="112"/>
      <c r="K34" s="112"/>
      <c r="L34" s="112"/>
      <c r="M34" s="112"/>
      <c r="N34" s="113"/>
      <c r="O34" s="112"/>
      <c r="P34" s="112"/>
      <c r="Q34" s="112"/>
      <c r="R34" s="112"/>
      <c r="S34" s="112"/>
      <c r="T34" s="114">
        <v>0</v>
      </c>
      <c r="U34" s="114">
        <v>0</v>
      </c>
      <c r="V34" s="115" t="e">
        <f t="shared" si="0"/>
        <v>#DIV/0!</v>
      </c>
      <c r="W34" s="115">
        <v>0</v>
      </c>
      <c r="X34" s="115">
        <v>0</v>
      </c>
      <c r="Y34" s="115">
        <v>0</v>
      </c>
      <c r="Z34" s="115">
        <v>0</v>
      </c>
      <c r="AA34" s="115">
        <v>0</v>
      </c>
      <c r="AB34" s="115">
        <v>0</v>
      </c>
      <c r="AC34" s="115">
        <f t="shared" si="1"/>
        <v>0</v>
      </c>
      <c r="AD34" s="116">
        <v>0</v>
      </c>
      <c r="AE34" s="116">
        <v>0</v>
      </c>
      <c r="AF34" s="115" t="e">
        <f t="shared" si="2"/>
        <v>#DIV/0!</v>
      </c>
      <c r="AG34" s="115">
        <v>0</v>
      </c>
      <c r="AH34" s="115">
        <v>0</v>
      </c>
      <c r="AI34" s="115">
        <v>0</v>
      </c>
      <c r="AJ34" s="115">
        <v>0</v>
      </c>
      <c r="AK34" s="115">
        <v>0</v>
      </c>
      <c r="AL34" s="115">
        <v>0</v>
      </c>
      <c r="AM34" s="115">
        <f t="shared" si="3"/>
        <v>0</v>
      </c>
      <c r="AN34" s="116">
        <v>0</v>
      </c>
      <c r="AO34" s="116">
        <v>0</v>
      </c>
      <c r="AP34" s="115" t="e">
        <f t="shared" si="4"/>
        <v>#DIV/0!</v>
      </c>
      <c r="AQ34" s="115">
        <v>0</v>
      </c>
      <c r="AR34" s="115">
        <v>0</v>
      </c>
      <c r="AS34" s="115">
        <v>0</v>
      </c>
      <c r="AT34" s="115">
        <v>0</v>
      </c>
      <c r="AU34" s="115">
        <v>0</v>
      </c>
      <c r="AV34" s="115">
        <v>0</v>
      </c>
      <c r="AW34" s="115">
        <f t="shared" si="5"/>
        <v>0</v>
      </c>
      <c r="AX34" s="116">
        <v>0</v>
      </c>
      <c r="AY34" s="116">
        <v>0</v>
      </c>
      <c r="AZ34" s="115" t="e">
        <f t="shared" si="6"/>
        <v>#DIV/0!</v>
      </c>
      <c r="BA34" s="115">
        <v>0</v>
      </c>
      <c r="BB34" s="115">
        <v>0</v>
      </c>
      <c r="BC34" s="115">
        <v>0</v>
      </c>
      <c r="BD34" s="115">
        <v>0</v>
      </c>
      <c r="BE34" s="115">
        <v>0</v>
      </c>
      <c r="BF34" s="115">
        <v>0</v>
      </c>
      <c r="BG34" s="115">
        <f t="shared" si="7"/>
        <v>0</v>
      </c>
      <c r="BH34" s="117">
        <f t="shared" si="8"/>
        <v>0</v>
      </c>
      <c r="BI34" s="118">
        <f t="shared" ref="BI34:BJ34" si="40">(T34+AD34+AN34+AX34)</f>
        <v>0</v>
      </c>
      <c r="BJ34" s="118">
        <f t="shared" si="40"/>
        <v>0</v>
      </c>
      <c r="BK34" s="117" t="e">
        <f t="shared" si="10"/>
        <v>#DIV/0!</v>
      </c>
      <c r="BL34" s="102"/>
      <c r="BM34" s="102"/>
      <c r="BN34" s="102"/>
      <c r="BO34" s="102"/>
      <c r="BP34" s="102"/>
      <c r="BQ34" s="102"/>
      <c r="BR34" s="102"/>
      <c r="BS34" s="102"/>
      <c r="BT34" s="102"/>
      <c r="BU34" s="102"/>
      <c r="BV34" s="102"/>
      <c r="BW34" s="102"/>
      <c r="BX34" s="102"/>
      <c r="BY34" s="102"/>
      <c r="BZ34" s="119"/>
      <c r="CA34" s="119"/>
      <c r="CB34" s="119"/>
      <c r="CC34" s="119"/>
      <c r="CD34" s="119"/>
      <c r="CE34" s="119"/>
    </row>
    <row r="35" spans="1:83" ht="15.75" customHeight="1" x14ac:dyDescent="0.25">
      <c r="A35" s="112" t="s">
        <v>47</v>
      </c>
      <c r="B35" s="112" t="s">
        <v>84</v>
      </c>
      <c r="C35" s="112" t="s">
        <v>89</v>
      </c>
      <c r="D35" s="112"/>
      <c r="E35" s="112"/>
      <c r="F35" s="112"/>
      <c r="G35" s="112"/>
      <c r="H35" s="112"/>
      <c r="I35" s="112"/>
      <c r="J35" s="112"/>
      <c r="K35" s="112"/>
      <c r="L35" s="112"/>
      <c r="M35" s="112"/>
      <c r="N35" s="113"/>
      <c r="O35" s="112"/>
      <c r="P35" s="112"/>
      <c r="Q35" s="112"/>
      <c r="R35" s="112"/>
      <c r="S35" s="112"/>
      <c r="T35" s="114">
        <v>0</v>
      </c>
      <c r="U35" s="114">
        <v>0</v>
      </c>
      <c r="V35" s="115" t="e">
        <f t="shared" si="0"/>
        <v>#DIV/0!</v>
      </c>
      <c r="W35" s="115">
        <v>0</v>
      </c>
      <c r="X35" s="115">
        <v>0</v>
      </c>
      <c r="Y35" s="115">
        <v>0</v>
      </c>
      <c r="Z35" s="115">
        <v>0</v>
      </c>
      <c r="AA35" s="115">
        <v>0</v>
      </c>
      <c r="AB35" s="115">
        <v>0</v>
      </c>
      <c r="AC35" s="115">
        <f t="shared" si="1"/>
        <v>0</v>
      </c>
      <c r="AD35" s="116">
        <v>0</v>
      </c>
      <c r="AE35" s="116">
        <v>0</v>
      </c>
      <c r="AF35" s="115" t="e">
        <f t="shared" si="2"/>
        <v>#DIV/0!</v>
      </c>
      <c r="AG35" s="115">
        <v>0</v>
      </c>
      <c r="AH35" s="115">
        <v>0</v>
      </c>
      <c r="AI35" s="115">
        <v>0</v>
      </c>
      <c r="AJ35" s="115">
        <v>0</v>
      </c>
      <c r="AK35" s="115">
        <v>0</v>
      </c>
      <c r="AL35" s="115">
        <v>0</v>
      </c>
      <c r="AM35" s="115">
        <f t="shared" si="3"/>
        <v>0</v>
      </c>
      <c r="AN35" s="116">
        <v>0</v>
      </c>
      <c r="AO35" s="116">
        <v>0</v>
      </c>
      <c r="AP35" s="115" t="e">
        <f t="shared" si="4"/>
        <v>#DIV/0!</v>
      </c>
      <c r="AQ35" s="115">
        <v>0</v>
      </c>
      <c r="AR35" s="115">
        <v>0</v>
      </c>
      <c r="AS35" s="115">
        <v>0</v>
      </c>
      <c r="AT35" s="115">
        <v>0</v>
      </c>
      <c r="AU35" s="115">
        <v>0</v>
      </c>
      <c r="AV35" s="115">
        <v>0</v>
      </c>
      <c r="AW35" s="115">
        <f t="shared" si="5"/>
        <v>0</v>
      </c>
      <c r="AX35" s="116">
        <v>0</v>
      </c>
      <c r="AY35" s="116">
        <v>0</v>
      </c>
      <c r="AZ35" s="115" t="e">
        <f t="shared" si="6"/>
        <v>#DIV/0!</v>
      </c>
      <c r="BA35" s="115">
        <v>0</v>
      </c>
      <c r="BB35" s="115">
        <v>0</v>
      </c>
      <c r="BC35" s="115">
        <v>0</v>
      </c>
      <c r="BD35" s="115">
        <v>0</v>
      </c>
      <c r="BE35" s="115">
        <v>0</v>
      </c>
      <c r="BF35" s="115">
        <v>0</v>
      </c>
      <c r="BG35" s="115">
        <f t="shared" si="7"/>
        <v>0</v>
      </c>
      <c r="BH35" s="117">
        <f t="shared" si="8"/>
        <v>0</v>
      </c>
      <c r="BI35" s="118">
        <f t="shared" ref="BI35:BJ35" si="41">(T35+AD35+AN35+AX35)</f>
        <v>0</v>
      </c>
      <c r="BJ35" s="118">
        <f t="shared" si="41"/>
        <v>0</v>
      </c>
      <c r="BK35" s="117" t="e">
        <f t="shared" si="10"/>
        <v>#DIV/0!</v>
      </c>
      <c r="BL35" s="102"/>
      <c r="BM35" s="102"/>
      <c r="BN35" s="102"/>
      <c r="BO35" s="102"/>
      <c r="BP35" s="102"/>
      <c r="BQ35" s="102"/>
      <c r="BR35" s="102"/>
      <c r="BS35" s="102"/>
      <c r="BT35" s="102"/>
      <c r="BU35" s="102"/>
      <c r="BV35" s="102"/>
      <c r="BW35" s="102"/>
      <c r="BX35" s="102"/>
      <c r="BY35" s="102"/>
      <c r="BZ35" s="119"/>
      <c r="CA35" s="119"/>
      <c r="CB35" s="119"/>
      <c r="CC35" s="119"/>
      <c r="CD35" s="119"/>
      <c r="CE35" s="119"/>
    </row>
    <row r="36" spans="1:83" ht="15.75" customHeight="1" x14ac:dyDescent="0.25">
      <c r="A36" s="112" t="s">
        <v>47</v>
      </c>
      <c r="B36" s="112" t="s">
        <v>84</v>
      </c>
      <c r="C36" s="112" t="s">
        <v>319</v>
      </c>
      <c r="D36" s="112"/>
      <c r="E36" s="112"/>
      <c r="F36" s="112"/>
      <c r="G36" s="112"/>
      <c r="H36" s="112"/>
      <c r="I36" s="112"/>
      <c r="J36" s="112"/>
      <c r="K36" s="112"/>
      <c r="L36" s="112"/>
      <c r="M36" s="112"/>
      <c r="N36" s="113"/>
      <c r="O36" s="112"/>
      <c r="P36" s="112"/>
      <c r="Q36" s="112"/>
      <c r="R36" s="112"/>
      <c r="S36" s="112"/>
      <c r="T36" s="114">
        <v>0</v>
      </c>
      <c r="U36" s="114">
        <v>0</v>
      </c>
      <c r="V36" s="115" t="e">
        <f t="shared" si="0"/>
        <v>#DIV/0!</v>
      </c>
      <c r="W36" s="115">
        <v>0</v>
      </c>
      <c r="X36" s="115">
        <v>0</v>
      </c>
      <c r="Y36" s="115">
        <v>0</v>
      </c>
      <c r="Z36" s="115">
        <v>0</v>
      </c>
      <c r="AA36" s="115">
        <v>0</v>
      </c>
      <c r="AB36" s="115">
        <v>0</v>
      </c>
      <c r="AC36" s="115">
        <f t="shared" si="1"/>
        <v>0</v>
      </c>
      <c r="AD36" s="116">
        <v>0</v>
      </c>
      <c r="AE36" s="116">
        <v>0</v>
      </c>
      <c r="AF36" s="115" t="e">
        <f t="shared" si="2"/>
        <v>#DIV/0!</v>
      </c>
      <c r="AG36" s="115">
        <v>0</v>
      </c>
      <c r="AH36" s="115">
        <v>0</v>
      </c>
      <c r="AI36" s="115">
        <v>0</v>
      </c>
      <c r="AJ36" s="115">
        <v>0</v>
      </c>
      <c r="AK36" s="115">
        <v>0</v>
      </c>
      <c r="AL36" s="115">
        <v>0</v>
      </c>
      <c r="AM36" s="115">
        <f t="shared" si="3"/>
        <v>0</v>
      </c>
      <c r="AN36" s="116">
        <v>0</v>
      </c>
      <c r="AO36" s="116">
        <v>0</v>
      </c>
      <c r="AP36" s="115" t="e">
        <f t="shared" si="4"/>
        <v>#DIV/0!</v>
      </c>
      <c r="AQ36" s="115">
        <v>0</v>
      </c>
      <c r="AR36" s="115">
        <v>0</v>
      </c>
      <c r="AS36" s="115">
        <v>0</v>
      </c>
      <c r="AT36" s="115">
        <v>0</v>
      </c>
      <c r="AU36" s="115">
        <v>0</v>
      </c>
      <c r="AV36" s="115">
        <v>0</v>
      </c>
      <c r="AW36" s="115">
        <f t="shared" si="5"/>
        <v>0</v>
      </c>
      <c r="AX36" s="116">
        <v>0</v>
      </c>
      <c r="AY36" s="116">
        <v>0</v>
      </c>
      <c r="AZ36" s="115" t="e">
        <f t="shared" si="6"/>
        <v>#DIV/0!</v>
      </c>
      <c r="BA36" s="115">
        <v>0</v>
      </c>
      <c r="BB36" s="115">
        <v>0</v>
      </c>
      <c r="BC36" s="115">
        <v>0</v>
      </c>
      <c r="BD36" s="115">
        <v>0</v>
      </c>
      <c r="BE36" s="115">
        <v>0</v>
      </c>
      <c r="BF36" s="115">
        <v>0</v>
      </c>
      <c r="BG36" s="115">
        <f t="shared" si="7"/>
        <v>0</v>
      </c>
      <c r="BH36" s="117">
        <f t="shared" si="8"/>
        <v>0</v>
      </c>
      <c r="BI36" s="118">
        <f t="shared" ref="BI36:BJ36" si="42">(T36+AD36+AN36+AX36)</f>
        <v>0</v>
      </c>
      <c r="BJ36" s="118">
        <f t="shared" si="42"/>
        <v>0</v>
      </c>
      <c r="BK36" s="117" t="e">
        <f t="shared" si="10"/>
        <v>#DIV/0!</v>
      </c>
      <c r="BL36" s="102"/>
      <c r="BM36" s="102"/>
      <c r="BN36" s="102"/>
      <c r="BO36" s="102"/>
      <c r="BP36" s="102"/>
      <c r="BQ36" s="102"/>
      <c r="BR36" s="102"/>
      <c r="BS36" s="102"/>
      <c r="BT36" s="102"/>
      <c r="BU36" s="102"/>
      <c r="BV36" s="102"/>
      <c r="BW36" s="102"/>
      <c r="BX36" s="102"/>
      <c r="BY36" s="102"/>
      <c r="BZ36" s="119"/>
      <c r="CA36" s="119"/>
      <c r="CB36" s="119"/>
      <c r="CC36" s="119"/>
      <c r="CD36" s="119"/>
      <c r="CE36" s="119"/>
    </row>
    <row r="37" spans="1:83" ht="15.75" customHeight="1" x14ac:dyDescent="0.25">
      <c r="A37" s="112" t="s">
        <v>47</v>
      </c>
      <c r="B37" s="112" t="s">
        <v>84</v>
      </c>
      <c r="C37" s="112" t="s">
        <v>91</v>
      </c>
      <c r="D37" s="112"/>
      <c r="E37" s="112"/>
      <c r="F37" s="112"/>
      <c r="G37" s="112"/>
      <c r="H37" s="112"/>
      <c r="I37" s="112"/>
      <c r="J37" s="112"/>
      <c r="K37" s="112"/>
      <c r="L37" s="112"/>
      <c r="M37" s="112"/>
      <c r="N37" s="113"/>
      <c r="O37" s="112"/>
      <c r="P37" s="112"/>
      <c r="Q37" s="112"/>
      <c r="R37" s="112"/>
      <c r="S37" s="112"/>
      <c r="T37" s="114">
        <v>0</v>
      </c>
      <c r="U37" s="114">
        <v>0</v>
      </c>
      <c r="V37" s="115" t="e">
        <f t="shared" si="0"/>
        <v>#DIV/0!</v>
      </c>
      <c r="W37" s="115">
        <v>0</v>
      </c>
      <c r="X37" s="115">
        <v>0</v>
      </c>
      <c r="Y37" s="115">
        <v>0</v>
      </c>
      <c r="Z37" s="115">
        <v>0</v>
      </c>
      <c r="AA37" s="115">
        <v>0</v>
      </c>
      <c r="AB37" s="115">
        <v>0</v>
      </c>
      <c r="AC37" s="115">
        <f t="shared" si="1"/>
        <v>0</v>
      </c>
      <c r="AD37" s="116">
        <v>0</v>
      </c>
      <c r="AE37" s="116">
        <v>0</v>
      </c>
      <c r="AF37" s="115" t="e">
        <f t="shared" si="2"/>
        <v>#DIV/0!</v>
      </c>
      <c r="AG37" s="115">
        <v>0</v>
      </c>
      <c r="AH37" s="115">
        <v>0</v>
      </c>
      <c r="AI37" s="115">
        <v>0</v>
      </c>
      <c r="AJ37" s="115">
        <v>0</v>
      </c>
      <c r="AK37" s="115">
        <v>0</v>
      </c>
      <c r="AL37" s="115">
        <v>0</v>
      </c>
      <c r="AM37" s="115">
        <f t="shared" si="3"/>
        <v>0</v>
      </c>
      <c r="AN37" s="116">
        <v>0</v>
      </c>
      <c r="AO37" s="116">
        <v>0</v>
      </c>
      <c r="AP37" s="115" t="e">
        <f t="shared" si="4"/>
        <v>#DIV/0!</v>
      </c>
      <c r="AQ37" s="115">
        <v>0</v>
      </c>
      <c r="AR37" s="115">
        <v>0</v>
      </c>
      <c r="AS37" s="115">
        <v>0</v>
      </c>
      <c r="AT37" s="115">
        <v>0</v>
      </c>
      <c r="AU37" s="115">
        <v>0</v>
      </c>
      <c r="AV37" s="115">
        <v>0</v>
      </c>
      <c r="AW37" s="115">
        <f t="shared" si="5"/>
        <v>0</v>
      </c>
      <c r="AX37" s="116">
        <v>0</v>
      </c>
      <c r="AY37" s="116">
        <v>0</v>
      </c>
      <c r="AZ37" s="115" t="e">
        <f t="shared" si="6"/>
        <v>#DIV/0!</v>
      </c>
      <c r="BA37" s="115">
        <v>0</v>
      </c>
      <c r="BB37" s="115">
        <v>0</v>
      </c>
      <c r="BC37" s="115">
        <v>0</v>
      </c>
      <c r="BD37" s="115">
        <v>0</v>
      </c>
      <c r="BE37" s="115">
        <v>0</v>
      </c>
      <c r="BF37" s="115">
        <v>0</v>
      </c>
      <c r="BG37" s="115">
        <f t="shared" si="7"/>
        <v>0</v>
      </c>
      <c r="BH37" s="117">
        <f t="shared" si="8"/>
        <v>0</v>
      </c>
      <c r="BI37" s="118">
        <f t="shared" ref="BI37:BJ37" si="43">(T37+AD37+AN37+AX37)</f>
        <v>0</v>
      </c>
      <c r="BJ37" s="118">
        <f t="shared" si="43"/>
        <v>0</v>
      </c>
      <c r="BK37" s="117" t="e">
        <f t="shared" si="10"/>
        <v>#DIV/0!</v>
      </c>
      <c r="BL37" s="102"/>
      <c r="BM37" s="102"/>
      <c r="BN37" s="102"/>
      <c r="BO37" s="102"/>
      <c r="BP37" s="102"/>
      <c r="BQ37" s="102"/>
      <c r="BR37" s="102"/>
      <c r="BS37" s="102"/>
      <c r="BT37" s="102"/>
      <c r="BU37" s="102"/>
      <c r="BV37" s="102"/>
      <c r="BW37" s="102"/>
      <c r="BX37" s="102"/>
      <c r="BY37" s="102"/>
      <c r="BZ37" s="119"/>
      <c r="CA37" s="119"/>
      <c r="CB37" s="119"/>
      <c r="CC37" s="119"/>
      <c r="CD37" s="119"/>
      <c r="CE37" s="119"/>
    </row>
    <row r="38" spans="1:83" ht="15.75" customHeight="1" x14ac:dyDescent="0.25">
      <c r="A38" s="112" t="s">
        <v>47</v>
      </c>
      <c r="B38" s="112" t="s">
        <v>84</v>
      </c>
      <c r="C38" s="112" t="s">
        <v>92</v>
      </c>
      <c r="D38" s="112"/>
      <c r="E38" s="112"/>
      <c r="F38" s="112"/>
      <c r="G38" s="112"/>
      <c r="H38" s="112"/>
      <c r="I38" s="112"/>
      <c r="J38" s="112"/>
      <c r="K38" s="112"/>
      <c r="L38" s="112"/>
      <c r="M38" s="112"/>
      <c r="N38" s="113"/>
      <c r="O38" s="112"/>
      <c r="P38" s="112"/>
      <c r="Q38" s="112"/>
      <c r="R38" s="112"/>
      <c r="S38" s="112"/>
      <c r="T38" s="114">
        <v>0</v>
      </c>
      <c r="U38" s="114">
        <v>0</v>
      </c>
      <c r="V38" s="115" t="e">
        <f t="shared" si="0"/>
        <v>#DIV/0!</v>
      </c>
      <c r="W38" s="115">
        <v>0</v>
      </c>
      <c r="X38" s="115">
        <v>0</v>
      </c>
      <c r="Y38" s="115">
        <v>0</v>
      </c>
      <c r="Z38" s="115">
        <v>0</v>
      </c>
      <c r="AA38" s="115">
        <v>0</v>
      </c>
      <c r="AB38" s="115">
        <v>0</v>
      </c>
      <c r="AC38" s="115">
        <f t="shared" si="1"/>
        <v>0</v>
      </c>
      <c r="AD38" s="116">
        <v>0</v>
      </c>
      <c r="AE38" s="116">
        <v>0</v>
      </c>
      <c r="AF38" s="115" t="e">
        <f t="shared" si="2"/>
        <v>#DIV/0!</v>
      </c>
      <c r="AG38" s="115">
        <v>0</v>
      </c>
      <c r="AH38" s="115">
        <v>0</v>
      </c>
      <c r="AI38" s="115">
        <v>0</v>
      </c>
      <c r="AJ38" s="115">
        <v>0</v>
      </c>
      <c r="AK38" s="115">
        <v>0</v>
      </c>
      <c r="AL38" s="115">
        <v>0</v>
      </c>
      <c r="AM38" s="115">
        <f t="shared" si="3"/>
        <v>0</v>
      </c>
      <c r="AN38" s="116">
        <v>0</v>
      </c>
      <c r="AO38" s="116">
        <v>0</v>
      </c>
      <c r="AP38" s="115" t="e">
        <f t="shared" si="4"/>
        <v>#DIV/0!</v>
      </c>
      <c r="AQ38" s="115">
        <v>0</v>
      </c>
      <c r="AR38" s="115">
        <v>0</v>
      </c>
      <c r="AS38" s="115">
        <v>0</v>
      </c>
      <c r="AT38" s="115">
        <v>0</v>
      </c>
      <c r="AU38" s="115">
        <v>0</v>
      </c>
      <c r="AV38" s="115">
        <v>0</v>
      </c>
      <c r="AW38" s="115">
        <f t="shared" si="5"/>
        <v>0</v>
      </c>
      <c r="AX38" s="116">
        <v>0</v>
      </c>
      <c r="AY38" s="116">
        <v>0</v>
      </c>
      <c r="AZ38" s="115" t="e">
        <f t="shared" si="6"/>
        <v>#DIV/0!</v>
      </c>
      <c r="BA38" s="115">
        <v>0</v>
      </c>
      <c r="BB38" s="115">
        <v>0</v>
      </c>
      <c r="BC38" s="115">
        <v>0</v>
      </c>
      <c r="BD38" s="115">
        <v>0</v>
      </c>
      <c r="BE38" s="115">
        <v>0</v>
      </c>
      <c r="BF38" s="115">
        <v>0</v>
      </c>
      <c r="BG38" s="115">
        <f t="shared" si="7"/>
        <v>0</v>
      </c>
      <c r="BH38" s="117">
        <f t="shared" si="8"/>
        <v>0</v>
      </c>
      <c r="BI38" s="118">
        <f t="shared" ref="BI38:BJ38" si="44">(T38+AD38+AN38+AX38)</f>
        <v>0</v>
      </c>
      <c r="BJ38" s="118">
        <f t="shared" si="44"/>
        <v>0</v>
      </c>
      <c r="BK38" s="117" t="e">
        <f t="shared" si="10"/>
        <v>#DIV/0!</v>
      </c>
      <c r="BL38" s="102"/>
      <c r="BM38" s="102"/>
      <c r="BN38" s="102"/>
      <c r="BO38" s="102"/>
      <c r="BP38" s="102"/>
      <c r="BQ38" s="102"/>
      <c r="BR38" s="102"/>
      <c r="BS38" s="102"/>
      <c r="BT38" s="102"/>
      <c r="BU38" s="102"/>
      <c r="BV38" s="102"/>
      <c r="BW38" s="102"/>
      <c r="BX38" s="102"/>
      <c r="BY38" s="102"/>
      <c r="BZ38" s="119"/>
      <c r="CA38" s="119"/>
      <c r="CB38" s="119"/>
      <c r="CC38" s="119"/>
      <c r="CD38" s="119"/>
      <c r="CE38" s="119"/>
    </row>
    <row r="39" spans="1:83" ht="15.75" customHeight="1" x14ac:dyDescent="0.25">
      <c r="A39" s="112" t="s">
        <v>47</v>
      </c>
      <c r="B39" s="112" t="s">
        <v>84</v>
      </c>
      <c r="C39" s="112" t="s">
        <v>93</v>
      </c>
      <c r="D39" s="112"/>
      <c r="E39" s="112"/>
      <c r="F39" s="112"/>
      <c r="G39" s="112"/>
      <c r="H39" s="112"/>
      <c r="I39" s="112"/>
      <c r="J39" s="112"/>
      <c r="K39" s="112"/>
      <c r="L39" s="112"/>
      <c r="M39" s="112"/>
      <c r="N39" s="113"/>
      <c r="O39" s="112"/>
      <c r="P39" s="112"/>
      <c r="Q39" s="112"/>
      <c r="R39" s="112"/>
      <c r="S39" s="112"/>
      <c r="T39" s="114">
        <v>0</v>
      </c>
      <c r="U39" s="114">
        <v>0</v>
      </c>
      <c r="V39" s="115" t="e">
        <f t="shared" si="0"/>
        <v>#DIV/0!</v>
      </c>
      <c r="W39" s="115">
        <v>0</v>
      </c>
      <c r="X39" s="115">
        <v>0</v>
      </c>
      <c r="Y39" s="115">
        <v>0</v>
      </c>
      <c r="Z39" s="115">
        <v>0</v>
      </c>
      <c r="AA39" s="115">
        <v>0</v>
      </c>
      <c r="AB39" s="115">
        <v>0</v>
      </c>
      <c r="AC39" s="115">
        <f t="shared" si="1"/>
        <v>0</v>
      </c>
      <c r="AD39" s="116">
        <v>0</v>
      </c>
      <c r="AE39" s="116">
        <v>0</v>
      </c>
      <c r="AF39" s="115" t="e">
        <f t="shared" si="2"/>
        <v>#DIV/0!</v>
      </c>
      <c r="AG39" s="115">
        <v>0</v>
      </c>
      <c r="AH39" s="115">
        <v>0</v>
      </c>
      <c r="AI39" s="115">
        <v>0</v>
      </c>
      <c r="AJ39" s="115">
        <v>0</v>
      </c>
      <c r="AK39" s="115">
        <v>0</v>
      </c>
      <c r="AL39" s="115">
        <v>0</v>
      </c>
      <c r="AM39" s="115">
        <f t="shared" si="3"/>
        <v>0</v>
      </c>
      <c r="AN39" s="116">
        <v>0</v>
      </c>
      <c r="AO39" s="116">
        <v>0</v>
      </c>
      <c r="AP39" s="115" t="e">
        <f t="shared" si="4"/>
        <v>#DIV/0!</v>
      </c>
      <c r="AQ39" s="115">
        <v>0</v>
      </c>
      <c r="AR39" s="115">
        <v>0</v>
      </c>
      <c r="AS39" s="115">
        <v>0</v>
      </c>
      <c r="AT39" s="115">
        <v>0</v>
      </c>
      <c r="AU39" s="115">
        <v>0</v>
      </c>
      <c r="AV39" s="115">
        <v>0</v>
      </c>
      <c r="AW39" s="115">
        <f t="shared" si="5"/>
        <v>0</v>
      </c>
      <c r="AX39" s="116">
        <v>0</v>
      </c>
      <c r="AY39" s="116">
        <v>0</v>
      </c>
      <c r="AZ39" s="115" t="e">
        <f t="shared" si="6"/>
        <v>#DIV/0!</v>
      </c>
      <c r="BA39" s="115">
        <v>0</v>
      </c>
      <c r="BB39" s="115">
        <v>0</v>
      </c>
      <c r="BC39" s="115">
        <v>0</v>
      </c>
      <c r="BD39" s="115">
        <v>0</v>
      </c>
      <c r="BE39" s="115">
        <v>0</v>
      </c>
      <c r="BF39" s="115">
        <v>0</v>
      </c>
      <c r="BG39" s="115">
        <f t="shared" si="7"/>
        <v>0</v>
      </c>
      <c r="BH39" s="117">
        <f t="shared" si="8"/>
        <v>0</v>
      </c>
      <c r="BI39" s="118">
        <f t="shared" ref="BI39:BJ39" si="45">(T39+AD39+AN39+AX39)</f>
        <v>0</v>
      </c>
      <c r="BJ39" s="118">
        <f t="shared" si="45"/>
        <v>0</v>
      </c>
      <c r="BK39" s="117" t="e">
        <f t="shared" si="10"/>
        <v>#DIV/0!</v>
      </c>
      <c r="BL39" s="102"/>
      <c r="BM39" s="102"/>
      <c r="BN39" s="102"/>
      <c r="BO39" s="102"/>
      <c r="BP39" s="102"/>
      <c r="BQ39" s="102"/>
      <c r="BR39" s="102"/>
      <c r="BS39" s="102"/>
      <c r="BT39" s="102"/>
      <c r="BU39" s="102"/>
      <c r="BV39" s="102"/>
      <c r="BW39" s="102"/>
      <c r="BX39" s="102"/>
      <c r="BY39" s="102"/>
      <c r="BZ39" s="119"/>
      <c r="CA39" s="119"/>
      <c r="CB39" s="119"/>
      <c r="CC39" s="119"/>
      <c r="CD39" s="119"/>
      <c r="CE39" s="119"/>
    </row>
    <row r="40" spans="1:83" ht="15.75" customHeight="1" x14ac:dyDescent="0.25">
      <c r="A40" s="112" t="s">
        <v>47</v>
      </c>
      <c r="B40" s="112" t="s">
        <v>84</v>
      </c>
      <c r="C40" s="112" t="s">
        <v>94</v>
      </c>
      <c r="D40" s="112"/>
      <c r="E40" s="112"/>
      <c r="F40" s="112"/>
      <c r="G40" s="112"/>
      <c r="H40" s="112"/>
      <c r="I40" s="112"/>
      <c r="J40" s="112"/>
      <c r="K40" s="112"/>
      <c r="L40" s="112"/>
      <c r="M40" s="112"/>
      <c r="N40" s="113"/>
      <c r="O40" s="112"/>
      <c r="P40" s="112"/>
      <c r="Q40" s="112"/>
      <c r="R40" s="112"/>
      <c r="S40" s="112"/>
      <c r="T40" s="114">
        <v>0</v>
      </c>
      <c r="U40" s="114">
        <v>0</v>
      </c>
      <c r="V40" s="115" t="e">
        <f t="shared" si="0"/>
        <v>#DIV/0!</v>
      </c>
      <c r="W40" s="115">
        <v>0</v>
      </c>
      <c r="X40" s="115">
        <v>0</v>
      </c>
      <c r="Y40" s="115">
        <v>0</v>
      </c>
      <c r="Z40" s="115">
        <v>0</v>
      </c>
      <c r="AA40" s="115">
        <v>0</v>
      </c>
      <c r="AB40" s="115">
        <v>0</v>
      </c>
      <c r="AC40" s="115">
        <f t="shared" si="1"/>
        <v>0</v>
      </c>
      <c r="AD40" s="116">
        <v>0</v>
      </c>
      <c r="AE40" s="116">
        <v>0</v>
      </c>
      <c r="AF40" s="115" t="e">
        <f t="shared" si="2"/>
        <v>#DIV/0!</v>
      </c>
      <c r="AG40" s="115">
        <v>0</v>
      </c>
      <c r="AH40" s="115">
        <v>0</v>
      </c>
      <c r="AI40" s="115">
        <v>0</v>
      </c>
      <c r="AJ40" s="115">
        <v>0</v>
      </c>
      <c r="AK40" s="115">
        <v>0</v>
      </c>
      <c r="AL40" s="115">
        <v>0</v>
      </c>
      <c r="AM40" s="115">
        <f t="shared" si="3"/>
        <v>0</v>
      </c>
      <c r="AN40" s="116">
        <v>0</v>
      </c>
      <c r="AO40" s="116">
        <v>0</v>
      </c>
      <c r="AP40" s="115" t="e">
        <f t="shared" si="4"/>
        <v>#DIV/0!</v>
      </c>
      <c r="AQ40" s="115">
        <v>0</v>
      </c>
      <c r="AR40" s="115">
        <v>0</v>
      </c>
      <c r="AS40" s="115">
        <v>0</v>
      </c>
      <c r="AT40" s="115">
        <v>0</v>
      </c>
      <c r="AU40" s="115">
        <v>0</v>
      </c>
      <c r="AV40" s="115">
        <v>0</v>
      </c>
      <c r="AW40" s="115">
        <f t="shared" si="5"/>
        <v>0</v>
      </c>
      <c r="AX40" s="116">
        <v>0</v>
      </c>
      <c r="AY40" s="116">
        <v>0</v>
      </c>
      <c r="AZ40" s="115" t="e">
        <f t="shared" si="6"/>
        <v>#DIV/0!</v>
      </c>
      <c r="BA40" s="115">
        <v>0</v>
      </c>
      <c r="BB40" s="115">
        <v>0</v>
      </c>
      <c r="BC40" s="115">
        <v>0</v>
      </c>
      <c r="BD40" s="115">
        <v>0</v>
      </c>
      <c r="BE40" s="115">
        <v>0</v>
      </c>
      <c r="BF40" s="115">
        <v>0</v>
      </c>
      <c r="BG40" s="115">
        <f t="shared" si="7"/>
        <v>0</v>
      </c>
      <c r="BH40" s="117">
        <f t="shared" si="8"/>
        <v>0</v>
      </c>
      <c r="BI40" s="118">
        <f t="shared" ref="BI40:BJ40" si="46">(T40+AD40+AN40+AX40)</f>
        <v>0</v>
      </c>
      <c r="BJ40" s="118">
        <f t="shared" si="46"/>
        <v>0</v>
      </c>
      <c r="BK40" s="117" t="e">
        <f t="shared" si="10"/>
        <v>#DIV/0!</v>
      </c>
      <c r="BL40" s="102"/>
      <c r="BM40" s="102"/>
      <c r="BN40" s="102"/>
      <c r="BO40" s="102"/>
      <c r="BP40" s="102"/>
      <c r="BQ40" s="102"/>
      <c r="BR40" s="102"/>
      <c r="BS40" s="102"/>
      <c r="BT40" s="102"/>
      <c r="BU40" s="102"/>
      <c r="BV40" s="102"/>
      <c r="BW40" s="102"/>
      <c r="BX40" s="102"/>
      <c r="BY40" s="102"/>
      <c r="BZ40" s="119"/>
      <c r="CA40" s="119"/>
      <c r="CB40" s="119"/>
      <c r="CC40" s="119"/>
      <c r="CD40" s="119"/>
      <c r="CE40" s="119"/>
    </row>
    <row r="41" spans="1:83" ht="15.75" customHeight="1" x14ac:dyDescent="0.25">
      <c r="A41" s="112" t="s">
        <v>47</v>
      </c>
      <c r="B41" s="112" t="s">
        <v>84</v>
      </c>
      <c r="C41" s="112" t="s">
        <v>95</v>
      </c>
      <c r="D41" s="112"/>
      <c r="E41" s="112"/>
      <c r="F41" s="112"/>
      <c r="G41" s="112"/>
      <c r="H41" s="112"/>
      <c r="I41" s="112"/>
      <c r="J41" s="112"/>
      <c r="K41" s="112"/>
      <c r="L41" s="112"/>
      <c r="M41" s="112"/>
      <c r="N41" s="113"/>
      <c r="O41" s="112"/>
      <c r="P41" s="112"/>
      <c r="Q41" s="112"/>
      <c r="R41" s="112"/>
      <c r="S41" s="112"/>
      <c r="T41" s="114">
        <v>0</v>
      </c>
      <c r="U41" s="114">
        <v>0</v>
      </c>
      <c r="V41" s="115" t="e">
        <f t="shared" si="0"/>
        <v>#DIV/0!</v>
      </c>
      <c r="W41" s="115">
        <v>0</v>
      </c>
      <c r="X41" s="115">
        <v>0</v>
      </c>
      <c r="Y41" s="115">
        <v>0</v>
      </c>
      <c r="Z41" s="115">
        <v>0</v>
      </c>
      <c r="AA41" s="115">
        <v>0</v>
      </c>
      <c r="AB41" s="115">
        <v>0</v>
      </c>
      <c r="AC41" s="115">
        <f t="shared" si="1"/>
        <v>0</v>
      </c>
      <c r="AD41" s="116">
        <v>0</v>
      </c>
      <c r="AE41" s="116">
        <v>0</v>
      </c>
      <c r="AF41" s="115" t="e">
        <f t="shared" si="2"/>
        <v>#DIV/0!</v>
      </c>
      <c r="AG41" s="115">
        <v>0</v>
      </c>
      <c r="AH41" s="115">
        <v>0</v>
      </c>
      <c r="AI41" s="115">
        <v>0</v>
      </c>
      <c r="AJ41" s="115">
        <v>0</v>
      </c>
      <c r="AK41" s="115">
        <v>0</v>
      </c>
      <c r="AL41" s="115">
        <v>0</v>
      </c>
      <c r="AM41" s="115">
        <f t="shared" si="3"/>
        <v>0</v>
      </c>
      <c r="AN41" s="116">
        <v>0</v>
      </c>
      <c r="AO41" s="116">
        <v>0</v>
      </c>
      <c r="AP41" s="115" t="e">
        <f t="shared" si="4"/>
        <v>#DIV/0!</v>
      </c>
      <c r="AQ41" s="115">
        <v>0</v>
      </c>
      <c r="AR41" s="115">
        <v>0</v>
      </c>
      <c r="AS41" s="115">
        <v>0</v>
      </c>
      <c r="AT41" s="115">
        <v>0</v>
      </c>
      <c r="AU41" s="115">
        <v>0</v>
      </c>
      <c r="AV41" s="115">
        <v>0</v>
      </c>
      <c r="AW41" s="115">
        <f t="shared" si="5"/>
        <v>0</v>
      </c>
      <c r="AX41" s="116">
        <v>0</v>
      </c>
      <c r="AY41" s="116">
        <v>0</v>
      </c>
      <c r="AZ41" s="115" t="e">
        <f t="shared" si="6"/>
        <v>#DIV/0!</v>
      </c>
      <c r="BA41" s="115">
        <v>0</v>
      </c>
      <c r="BB41" s="115">
        <v>0</v>
      </c>
      <c r="BC41" s="115">
        <v>0</v>
      </c>
      <c r="BD41" s="115">
        <v>0</v>
      </c>
      <c r="BE41" s="115">
        <v>0</v>
      </c>
      <c r="BF41" s="115">
        <v>0</v>
      </c>
      <c r="BG41" s="115">
        <f t="shared" si="7"/>
        <v>0</v>
      </c>
      <c r="BH41" s="117">
        <f t="shared" si="8"/>
        <v>0</v>
      </c>
      <c r="BI41" s="118">
        <f t="shared" ref="BI41:BJ41" si="47">(T41+AD41+AN41+AX41)</f>
        <v>0</v>
      </c>
      <c r="BJ41" s="118">
        <f t="shared" si="47"/>
        <v>0</v>
      </c>
      <c r="BK41" s="117" t="e">
        <f t="shared" si="10"/>
        <v>#DIV/0!</v>
      </c>
      <c r="BL41" s="102"/>
      <c r="BM41" s="102"/>
      <c r="BN41" s="102"/>
      <c r="BO41" s="102"/>
      <c r="BP41" s="102"/>
      <c r="BQ41" s="102"/>
      <c r="BR41" s="102"/>
      <c r="BS41" s="102"/>
      <c r="BT41" s="102"/>
      <c r="BU41" s="102"/>
      <c r="BV41" s="102"/>
      <c r="BW41" s="102"/>
      <c r="BX41" s="102"/>
      <c r="BY41" s="102"/>
      <c r="BZ41" s="119"/>
      <c r="CA41" s="119"/>
      <c r="CB41" s="119"/>
      <c r="CC41" s="119"/>
      <c r="CD41" s="119"/>
      <c r="CE41" s="119"/>
    </row>
    <row r="42" spans="1:83" ht="15.75" customHeight="1" x14ac:dyDescent="0.25">
      <c r="A42" s="112" t="s">
        <v>47</v>
      </c>
      <c r="B42" s="112" t="s">
        <v>84</v>
      </c>
      <c r="C42" s="112" t="s">
        <v>96</v>
      </c>
      <c r="D42" s="112"/>
      <c r="E42" s="112"/>
      <c r="F42" s="112"/>
      <c r="G42" s="112"/>
      <c r="H42" s="112"/>
      <c r="I42" s="112"/>
      <c r="J42" s="112"/>
      <c r="K42" s="112"/>
      <c r="L42" s="112"/>
      <c r="M42" s="112"/>
      <c r="N42" s="113"/>
      <c r="O42" s="112"/>
      <c r="P42" s="112"/>
      <c r="Q42" s="112"/>
      <c r="R42" s="112"/>
      <c r="S42" s="112"/>
      <c r="T42" s="114">
        <v>0</v>
      </c>
      <c r="U42" s="114">
        <v>0</v>
      </c>
      <c r="V42" s="115" t="e">
        <f t="shared" si="0"/>
        <v>#DIV/0!</v>
      </c>
      <c r="W42" s="115">
        <v>0</v>
      </c>
      <c r="X42" s="115">
        <v>0</v>
      </c>
      <c r="Y42" s="115">
        <v>0</v>
      </c>
      <c r="Z42" s="115">
        <v>0</v>
      </c>
      <c r="AA42" s="115">
        <v>0</v>
      </c>
      <c r="AB42" s="115">
        <v>0</v>
      </c>
      <c r="AC42" s="115">
        <f t="shared" si="1"/>
        <v>0</v>
      </c>
      <c r="AD42" s="116">
        <v>0</v>
      </c>
      <c r="AE42" s="116">
        <v>0</v>
      </c>
      <c r="AF42" s="115" t="e">
        <f t="shared" si="2"/>
        <v>#DIV/0!</v>
      </c>
      <c r="AG42" s="115">
        <v>0</v>
      </c>
      <c r="AH42" s="115">
        <v>0</v>
      </c>
      <c r="AI42" s="115">
        <v>0</v>
      </c>
      <c r="AJ42" s="115">
        <v>0</v>
      </c>
      <c r="AK42" s="115">
        <v>0</v>
      </c>
      <c r="AL42" s="115">
        <v>0</v>
      </c>
      <c r="AM42" s="115">
        <f t="shared" si="3"/>
        <v>0</v>
      </c>
      <c r="AN42" s="116">
        <v>0</v>
      </c>
      <c r="AO42" s="116">
        <v>0</v>
      </c>
      <c r="AP42" s="115" t="e">
        <f t="shared" si="4"/>
        <v>#DIV/0!</v>
      </c>
      <c r="AQ42" s="115">
        <v>0</v>
      </c>
      <c r="AR42" s="115">
        <v>0</v>
      </c>
      <c r="AS42" s="115">
        <v>0</v>
      </c>
      <c r="AT42" s="115">
        <v>0</v>
      </c>
      <c r="AU42" s="115">
        <v>0</v>
      </c>
      <c r="AV42" s="115">
        <v>0</v>
      </c>
      <c r="AW42" s="115">
        <f t="shared" si="5"/>
        <v>0</v>
      </c>
      <c r="AX42" s="116">
        <v>0</v>
      </c>
      <c r="AY42" s="116">
        <v>0</v>
      </c>
      <c r="AZ42" s="115" t="e">
        <f t="shared" si="6"/>
        <v>#DIV/0!</v>
      </c>
      <c r="BA42" s="115">
        <v>0</v>
      </c>
      <c r="BB42" s="115">
        <v>0</v>
      </c>
      <c r="BC42" s="115">
        <v>0</v>
      </c>
      <c r="BD42" s="115">
        <v>0</v>
      </c>
      <c r="BE42" s="115">
        <v>0</v>
      </c>
      <c r="BF42" s="115">
        <v>0</v>
      </c>
      <c r="BG42" s="115">
        <f t="shared" si="7"/>
        <v>0</v>
      </c>
      <c r="BH42" s="117">
        <f t="shared" si="8"/>
        <v>0</v>
      </c>
      <c r="BI42" s="118">
        <f t="shared" ref="BI42:BJ42" si="48">(T42+AD42+AN42+AX42)</f>
        <v>0</v>
      </c>
      <c r="BJ42" s="118">
        <f t="shared" si="48"/>
        <v>0</v>
      </c>
      <c r="BK42" s="117" t="e">
        <f t="shared" si="10"/>
        <v>#DIV/0!</v>
      </c>
      <c r="BL42" s="102"/>
      <c r="BM42" s="102"/>
      <c r="BN42" s="102"/>
      <c r="BO42" s="102"/>
      <c r="BP42" s="102"/>
      <c r="BQ42" s="102"/>
      <c r="BR42" s="102"/>
      <c r="BS42" s="102"/>
      <c r="BT42" s="102"/>
      <c r="BU42" s="102"/>
      <c r="BV42" s="102"/>
      <c r="BW42" s="102"/>
      <c r="BX42" s="102"/>
      <c r="BY42" s="102"/>
      <c r="BZ42" s="119"/>
      <c r="CA42" s="119"/>
      <c r="CB42" s="119"/>
      <c r="CC42" s="119"/>
      <c r="CD42" s="119"/>
      <c r="CE42" s="119"/>
    </row>
    <row r="43" spans="1:83" ht="15.75" customHeight="1" x14ac:dyDescent="0.25">
      <c r="A43" s="112" t="s">
        <v>47</v>
      </c>
      <c r="B43" s="112" t="s">
        <v>97</v>
      </c>
      <c r="C43" s="112" t="s">
        <v>320</v>
      </c>
      <c r="D43" s="112"/>
      <c r="E43" s="112"/>
      <c r="F43" s="112"/>
      <c r="G43" s="112"/>
      <c r="H43" s="112"/>
      <c r="I43" s="112"/>
      <c r="J43" s="112"/>
      <c r="K43" s="112"/>
      <c r="L43" s="112"/>
      <c r="M43" s="112"/>
      <c r="N43" s="113"/>
      <c r="O43" s="112"/>
      <c r="P43" s="112"/>
      <c r="Q43" s="112"/>
      <c r="R43" s="112"/>
      <c r="S43" s="112"/>
      <c r="T43" s="114">
        <v>0</v>
      </c>
      <c r="U43" s="114">
        <v>0</v>
      </c>
      <c r="V43" s="115" t="e">
        <f t="shared" si="0"/>
        <v>#DIV/0!</v>
      </c>
      <c r="W43" s="115">
        <v>0</v>
      </c>
      <c r="X43" s="115">
        <v>0</v>
      </c>
      <c r="Y43" s="115">
        <v>0</v>
      </c>
      <c r="Z43" s="115">
        <v>0</v>
      </c>
      <c r="AA43" s="115">
        <v>0</v>
      </c>
      <c r="AB43" s="115">
        <v>0</v>
      </c>
      <c r="AC43" s="115">
        <f t="shared" si="1"/>
        <v>0</v>
      </c>
      <c r="AD43" s="116">
        <v>0</v>
      </c>
      <c r="AE43" s="116">
        <v>0</v>
      </c>
      <c r="AF43" s="115" t="e">
        <f t="shared" si="2"/>
        <v>#DIV/0!</v>
      </c>
      <c r="AG43" s="115">
        <v>0</v>
      </c>
      <c r="AH43" s="115">
        <v>0</v>
      </c>
      <c r="AI43" s="115">
        <v>0</v>
      </c>
      <c r="AJ43" s="115">
        <v>0</v>
      </c>
      <c r="AK43" s="115">
        <v>0</v>
      </c>
      <c r="AL43" s="115">
        <v>0</v>
      </c>
      <c r="AM43" s="115">
        <f t="shared" si="3"/>
        <v>0</v>
      </c>
      <c r="AN43" s="116">
        <v>0</v>
      </c>
      <c r="AO43" s="116">
        <v>0</v>
      </c>
      <c r="AP43" s="115" t="e">
        <f t="shared" si="4"/>
        <v>#DIV/0!</v>
      </c>
      <c r="AQ43" s="115">
        <v>0</v>
      </c>
      <c r="AR43" s="115">
        <v>0</v>
      </c>
      <c r="AS43" s="115">
        <v>0</v>
      </c>
      <c r="AT43" s="115">
        <v>0</v>
      </c>
      <c r="AU43" s="115">
        <v>0</v>
      </c>
      <c r="AV43" s="115">
        <v>0</v>
      </c>
      <c r="AW43" s="115">
        <f t="shared" si="5"/>
        <v>0</v>
      </c>
      <c r="AX43" s="116">
        <v>0</v>
      </c>
      <c r="AY43" s="116">
        <v>0</v>
      </c>
      <c r="AZ43" s="115" t="e">
        <f t="shared" si="6"/>
        <v>#DIV/0!</v>
      </c>
      <c r="BA43" s="115">
        <v>0</v>
      </c>
      <c r="BB43" s="115">
        <v>0</v>
      </c>
      <c r="BC43" s="115">
        <v>0</v>
      </c>
      <c r="BD43" s="115">
        <v>0</v>
      </c>
      <c r="BE43" s="115">
        <v>0</v>
      </c>
      <c r="BF43" s="115">
        <v>0</v>
      </c>
      <c r="BG43" s="115">
        <f t="shared" si="7"/>
        <v>0</v>
      </c>
      <c r="BH43" s="117">
        <f t="shared" si="8"/>
        <v>0</v>
      </c>
      <c r="BI43" s="118">
        <f t="shared" ref="BI43:BJ43" si="49">(T43+AD43+AN43+AX43)</f>
        <v>0</v>
      </c>
      <c r="BJ43" s="118">
        <f t="shared" si="49"/>
        <v>0</v>
      </c>
      <c r="BK43" s="117" t="e">
        <f t="shared" si="10"/>
        <v>#DIV/0!</v>
      </c>
      <c r="BL43" s="102"/>
      <c r="BM43" s="102"/>
      <c r="BN43" s="102"/>
      <c r="BO43" s="102"/>
      <c r="BP43" s="102"/>
      <c r="BQ43" s="102"/>
      <c r="BR43" s="102"/>
      <c r="BS43" s="102"/>
      <c r="BT43" s="102"/>
      <c r="BU43" s="102"/>
      <c r="BV43" s="102"/>
      <c r="BW43" s="102"/>
      <c r="BX43" s="102"/>
      <c r="BY43" s="102"/>
      <c r="BZ43" s="119"/>
      <c r="CA43" s="119"/>
      <c r="CB43" s="119"/>
      <c r="CC43" s="119"/>
      <c r="CD43" s="119"/>
      <c r="CE43" s="119"/>
    </row>
    <row r="44" spans="1:83" ht="15.75" customHeight="1" x14ac:dyDescent="0.25">
      <c r="A44" s="112" t="s">
        <v>47</v>
      </c>
      <c r="B44" s="112" t="s">
        <v>97</v>
      </c>
      <c r="C44" s="112" t="s">
        <v>99</v>
      </c>
      <c r="D44" s="112"/>
      <c r="E44" s="112"/>
      <c r="F44" s="112"/>
      <c r="G44" s="112"/>
      <c r="H44" s="112"/>
      <c r="I44" s="112"/>
      <c r="J44" s="112"/>
      <c r="K44" s="112"/>
      <c r="L44" s="112"/>
      <c r="M44" s="112"/>
      <c r="N44" s="113"/>
      <c r="O44" s="112"/>
      <c r="P44" s="112"/>
      <c r="Q44" s="112"/>
      <c r="R44" s="112"/>
      <c r="S44" s="112"/>
      <c r="T44" s="114">
        <v>0</v>
      </c>
      <c r="U44" s="114">
        <v>0</v>
      </c>
      <c r="V44" s="115" t="e">
        <f t="shared" si="0"/>
        <v>#DIV/0!</v>
      </c>
      <c r="W44" s="115">
        <v>0</v>
      </c>
      <c r="X44" s="115">
        <v>0</v>
      </c>
      <c r="Y44" s="115">
        <v>0</v>
      </c>
      <c r="Z44" s="115">
        <v>0</v>
      </c>
      <c r="AA44" s="115">
        <v>0</v>
      </c>
      <c r="AB44" s="115">
        <v>0</v>
      </c>
      <c r="AC44" s="115">
        <f t="shared" si="1"/>
        <v>0</v>
      </c>
      <c r="AD44" s="116">
        <v>0</v>
      </c>
      <c r="AE44" s="116">
        <v>0</v>
      </c>
      <c r="AF44" s="115" t="e">
        <f t="shared" si="2"/>
        <v>#DIV/0!</v>
      </c>
      <c r="AG44" s="115">
        <v>0</v>
      </c>
      <c r="AH44" s="115">
        <v>0</v>
      </c>
      <c r="AI44" s="115">
        <v>0</v>
      </c>
      <c r="AJ44" s="115">
        <v>0</v>
      </c>
      <c r="AK44" s="115">
        <v>0</v>
      </c>
      <c r="AL44" s="115">
        <v>0</v>
      </c>
      <c r="AM44" s="115">
        <f t="shared" si="3"/>
        <v>0</v>
      </c>
      <c r="AN44" s="116">
        <v>0</v>
      </c>
      <c r="AO44" s="116">
        <v>0</v>
      </c>
      <c r="AP44" s="115" t="e">
        <f t="shared" si="4"/>
        <v>#DIV/0!</v>
      </c>
      <c r="AQ44" s="115">
        <v>0</v>
      </c>
      <c r="AR44" s="115">
        <v>0</v>
      </c>
      <c r="AS44" s="115">
        <v>0</v>
      </c>
      <c r="AT44" s="115">
        <v>0</v>
      </c>
      <c r="AU44" s="115">
        <v>0</v>
      </c>
      <c r="AV44" s="115">
        <v>0</v>
      </c>
      <c r="AW44" s="115">
        <f t="shared" si="5"/>
        <v>0</v>
      </c>
      <c r="AX44" s="116">
        <v>0</v>
      </c>
      <c r="AY44" s="116">
        <v>0</v>
      </c>
      <c r="AZ44" s="115" t="e">
        <f t="shared" si="6"/>
        <v>#DIV/0!</v>
      </c>
      <c r="BA44" s="115">
        <v>0</v>
      </c>
      <c r="BB44" s="115">
        <v>0</v>
      </c>
      <c r="BC44" s="115">
        <v>0</v>
      </c>
      <c r="BD44" s="115">
        <v>0</v>
      </c>
      <c r="BE44" s="115">
        <v>0</v>
      </c>
      <c r="BF44" s="115">
        <v>0</v>
      </c>
      <c r="BG44" s="115">
        <f t="shared" si="7"/>
        <v>0</v>
      </c>
      <c r="BH44" s="117">
        <f t="shared" si="8"/>
        <v>0</v>
      </c>
      <c r="BI44" s="118">
        <f t="shared" ref="BI44:BJ44" si="50">(T44+AD44+AN44+AX44)</f>
        <v>0</v>
      </c>
      <c r="BJ44" s="118">
        <f t="shared" si="50"/>
        <v>0</v>
      </c>
      <c r="BK44" s="117" t="e">
        <f t="shared" si="10"/>
        <v>#DIV/0!</v>
      </c>
      <c r="BL44" s="102"/>
      <c r="BM44" s="102"/>
      <c r="BN44" s="102"/>
      <c r="BO44" s="102"/>
      <c r="BP44" s="102"/>
      <c r="BQ44" s="102"/>
      <c r="BR44" s="102"/>
      <c r="BS44" s="102"/>
      <c r="BT44" s="102"/>
      <c r="BU44" s="102"/>
      <c r="BV44" s="102"/>
      <c r="BW44" s="102"/>
      <c r="BX44" s="102"/>
      <c r="BY44" s="102"/>
      <c r="BZ44" s="119"/>
      <c r="CA44" s="119"/>
      <c r="CB44" s="119"/>
      <c r="CC44" s="119"/>
      <c r="CD44" s="119"/>
      <c r="CE44" s="119"/>
    </row>
    <row r="45" spans="1:83" ht="15.75" customHeight="1" x14ac:dyDescent="0.25">
      <c r="A45" s="112" t="s">
        <v>47</v>
      </c>
      <c r="B45" s="112" t="s">
        <v>97</v>
      </c>
      <c r="C45" s="112" t="s">
        <v>100</v>
      </c>
      <c r="D45" s="112"/>
      <c r="E45" s="112"/>
      <c r="F45" s="112"/>
      <c r="G45" s="112"/>
      <c r="H45" s="112"/>
      <c r="I45" s="112"/>
      <c r="J45" s="112"/>
      <c r="K45" s="112"/>
      <c r="L45" s="112"/>
      <c r="M45" s="112"/>
      <c r="N45" s="113"/>
      <c r="O45" s="112"/>
      <c r="P45" s="112"/>
      <c r="Q45" s="112"/>
      <c r="R45" s="112"/>
      <c r="S45" s="112"/>
      <c r="T45" s="114">
        <v>0</v>
      </c>
      <c r="U45" s="114">
        <v>0</v>
      </c>
      <c r="V45" s="115" t="e">
        <f t="shared" si="0"/>
        <v>#DIV/0!</v>
      </c>
      <c r="W45" s="115">
        <v>0</v>
      </c>
      <c r="X45" s="115">
        <v>0</v>
      </c>
      <c r="Y45" s="115">
        <v>0</v>
      </c>
      <c r="Z45" s="115">
        <v>0</v>
      </c>
      <c r="AA45" s="115">
        <v>0</v>
      </c>
      <c r="AB45" s="115">
        <v>0</v>
      </c>
      <c r="AC45" s="115">
        <f t="shared" si="1"/>
        <v>0</v>
      </c>
      <c r="AD45" s="116">
        <v>0</v>
      </c>
      <c r="AE45" s="116">
        <v>0</v>
      </c>
      <c r="AF45" s="115" t="e">
        <f t="shared" si="2"/>
        <v>#DIV/0!</v>
      </c>
      <c r="AG45" s="115">
        <v>0</v>
      </c>
      <c r="AH45" s="115">
        <v>0</v>
      </c>
      <c r="AI45" s="115">
        <v>0</v>
      </c>
      <c r="AJ45" s="115">
        <v>0</v>
      </c>
      <c r="AK45" s="115">
        <v>0</v>
      </c>
      <c r="AL45" s="115">
        <v>0</v>
      </c>
      <c r="AM45" s="115">
        <f t="shared" si="3"/>
        <v>0</v>
      </c>
      <c r="AN45" s="116">
        <v>0</v>
      </c>
      <c r="AO45" s="116">
        <v>0</v>
      </c>
      <c r="AP45" s="115" t="e">
        <f t="shared" si="4"/>
        <v>#DIV/0!</v>
      </c>
      <c r="AQ45" s="115">
        <v>0</v>
      </c>
      <c r="AR45" s="115">
        <v>0</v>
      </c>
      <c r="AS45" s="115">
        <v>0</v>
      </c>
      <c r="AT45" s="115">
        <v>0</v>
      </c>
      <c r="AU45" s="115">
        <v>0</v>
      </c>
      <c r="AV45" s="115">
        <v>0</v>
      </c>
      <c r="AW45" s="115">
        <f t="shared" si="5"/>
        <v>0</v>
      </c>
      <c r="AX45" s="116">
        <v>0</v>
      </c>
      <c r="AY45" s="116">
        <v>0</v>
      </c>
      <c r="AZ45" s="115" t="e">
        <f t="shared" si="6"/>
        <v>#DIV/0!</v>
      </c>
      <c r="BA45" s="115">
        <v>0</v>
      </c>
      <c r="BB45" s="115">
        <v>0</v>
      </c>
      <c r="BC45" s="115">
        <v>0</v>
      </c>
      <c r="BD45" s="115">
        <v>0</v>
      </c>
      <c r="BE45" s="115">
        <v>0</v>
      </c>
      <c r="BF45" s="115">
        <v>0</v>
      </c>
      <c r="BG45" s="115">
        <f t="shared" si="7"/>
        <v>0</v>
      </c>
      <c r="BH45" s="117">
        <f t="shared" si="8"/>
        <v>0</v>
      </c>
      <c r="BI45" s="118">
        <f t="shared" ref="BI45:BJ45" si="51">(T45+AD45+AN45+AX45)</f>
        <v>0</v>
      </c>
      <c r="BJ45" s="118">
        <f t="shared" si="51"/>
        <v>0</v>
      </c>
      <c r="BK45" s="117" t="e">
        <f t="shared" si="10"/>
        <v>#DIV/0!</v>
      </c>
      <c r="BL45" s="102"/>
      <c r="BM45" s="102"/>
      <c r="BN45" s="102"/>
      <c r="BO45" s="102"/>
      <c r="BP45" s="102"/>
      <c r="BQ45" s="102"/>
      <c r="BR45" s="102"/>
      <c r="BS45" s="102"/>
      <c r="BT45" s="102"/>
      <c r="BU45" s="102"/>
      <c r="BV45" s="102"/>
      <c r="BW45" s="102"/>
      <c r="BX45" s="102"/>
      <c r="BY45" s="102"/>
      <c r="BZ45" s="119"/>
      <c r="CA45" s="119"/>
      <c r="CB45" s="119"/>
      <c r="CC45" s="119"/>
      <c r="CD45" s="119"/>
      <c r="CE45" s="119"/>
    </row>
    <row r="46" spans="1:83" ht="15.75" customHeight="1" x14ac:dyDescent="0.25">
      <c r="A46" s="112" t="s">
        <v>47</v>
      </c>
      <c r="B46" s="112" t="s">
        <v>97</v>
      </c>
      <c r="C46" s="112" t="s">
        <v>101</v>
      </c>
      <c r="D46" s="112"/>
      <c r="E46" s="112"/>
      <c r="F46" s="112"/>
      <c r="G46" s="112"/>
      <c r="H46" s="112"/>
      <c r="I46" s="112"/>
      <c r="J46" s="112"/>
      <c r="K46" s="112"/>
      <c r="L46" s="112"/>
      <c r="M46" s="112"/>
      <c r="N46" s="113"/>
      <c r="O46" s="112"/>
      <c r="P46" s="112"/>
      <c r="Q46" s="112"/>
      <c r="R46" s="112"/>
      <c r="S46" s="112"/>
      <c r="T46" s="114">
        <v>0</v>
      </c>
      <c r="U46" s="114">
        <v>0</v>
      </c>
      <c r="V46" s="115" t="e">
        <f t="shared" si="0"/>
        <v>#DIV/0!</v>
      </c>
      <c r="W46" s="115">
        <v>0</v>
      </c>
      <c r="X46" s="115">
        <v>0</v>
      </c>
      <c r="Y46" s="115">
        <v>0</v>
      </c>
      <c r="Z46" s="115">
        <v>0</v>
      </c>
      <c r="AA46" s="115">
        <v>0</v>
      </c>
      <c r="AB46" s="115">
        <v>0</v>
      </c>
      <c r="AC46" s="115">
        <f t="shared" si="1"/>
        <v>0</v>
      </c>
      <c r="AD46" s="116">
        <v>0</v>
      </c>
      <c r="AE46" s="116">
        <v>0</v>
      </c>
      <c r="AF46" s="115" t="e">
        <f t="shared" si="2"/>
        <v>#DIV/0!</v>
      </c>
      <c r="AG46" s="115">
        <v>0</v>
      </c>
      <c r="AH46" s="115">
        <v>0</v>
      </c>
      <c r="AI46" s="115">
        <v>0</v>
      </c>
      <c r="AJ46" s="115">
        <v>0</v>
      </c>
      <c r="AK46" s="115">
        <v>0</v>
      </c>
      <c r="AL46" s="115">
        <v>0</v>
      </c>
      <c r="AM46" s="115">
        <f t="shared" si="3"/>
        <v>0</v>
      </c>
      <c r="AN46" s="116">
        <v>0</v>
      </c>
      <c r="AO46" s="116">
        <v>0</v>
      </c>
      <c r="AP46" s="115" t="e">
        <f t="shared" si="4"/>
        <v>#DIV/0!</v>
      </c>
      <c r="AQ46" s="115">
        <v>0</v>
      </c>
      <c r="AR46" s="115">
        <v>0</v>
      </c>
      <c r="AS46" s="115">
        <v>0</v>
      </c>
      <c r="AT46" s="115">
        <v>0</v>
      </c>
      <c r="AU46" s="115">
        <v>0</v>
      </c>
      <c r="AV46" s="115">
        <v>0</v>
      </c>
      <c r="AW46" s="115">
        <f t="shared" si="5"/>
        <v>0</v>
      </c>
      <c r="AX46" s="116">
        <v>0</v>
      </c>
      <c r="AY46" s="116">
        <v>0</v>
      </c>
      <c r="AZ46" s="115" t="e">
        <f t="shared" si="6"/>
        <v>#DIV/0!</v>
      </c>
      <c r="BA46" s="115">
        <v>0</v>
      </c>
      <c r="BB46" s="115">
        <v>0</v>
      </c>
      <c r="BC46" s="115">
        <v>0</v>
      </c>
      <c r="BD46" s="115">
        <v>0</v>
      </c>
      <c r="BE46" s="115">
        <v>0</v>
      </c>
      <c r="BF46" s="115">
        <v>0</v>
      </c>
      <c r="BG46" s="115">
        <f t="shared" si="7"/>
        <v>0</v>
      </c>
      <c r="BH46" s="117">
        <f t="shared" si="8"/>
        <v>0</v>
      </c>
      <c r="BI46" s="118">
        <f t="shared" ref="BI46:BJ46" si="52">(T46+AD46+AN46+AX46)</f>
        <v>0</v>
      </c>
      <c r="BJ46" s="118">
        <f t="shared" si="52"/>
        <v>0</v>
      </c>
      <c r="BK46" s="117" t="e">
        <f t="shared" si="10"/>
        <v>#DIV/0!</v>
      </c>
      <c r="BL46" s="102"/>
      <c r="BM46" s="102"/>
      <c r="BN46" s="102"/>
      <c r="BO46" s="102"/>
      <c r="BP46" s="102"/>
      <c r="BQ46" s="102"/>
      <c r="BR46" s="102"/>
      <c r="BS46" s="102"/>
      <c r="BT46" s="102"/>
      <c r="BU46" s="102"/>
      <c r="BV46" s="102"/>
      <c r="BW46" s="102"/>
      <c r="BX46" s="102"/>
      <c r="BY46" s="102"/>
      <c r="BZ46" s="119"/>
      <c r="CA46" s="119"/>
      <c r="CB46" s="119"/>
      <c r="CC46" s="119"/>
      <c r="CD46" s="119"/>
      <c r="CE46" s="119"/>
    </row>
    <row r="47" spans="1:83" ht="15.75" customHeight="1" x14ac:dyDescent="0.25">
      <c r="A47" s="112" t="s">
        <v>47</v>
      </c>
      <c r="B47" s="112" t="s">
        <v>97</v>
      </c>
      <c r="C47" s="112" t="s">
        <v>102</v>
      </c>
      <c r="D47" s="112"/>
      <c r="E47" s="112"/>
      <c r="F47" s="112"/>
      <c r="G47" s="112"/>
      <c r="H47" s="112"/>
      <c r="I47" s="112"/>
      <c r="J47" s="112"/>
      <c r="K47" s="112"/>
      <c r="L47" s="112"/>
      <c r="M47" s="112"/>
      <c r="N47" s="113"/>
      <c r="O47" s="112"/>
      <c r="P47" s="112"/>
      <c r="Q47" s="112"/>
      <c r="R47" s="112"/>
      <c r="S47" s="112"/>
      <c r="T47" s="114">
        <v>0</v>
      </c>
      <c r="U47" s="114">
        <v>0</v>
      </c>
      <c r="V47" s="115" t="e">
        <f t="shared" si="0"/>
        <v>#DIV/0!</v>
      </c>
      <c r="W47" s="115">
        <v>0</v>
      </c>
      <c r="X47" s="115">
        <v>0</v>
      </c>
      <c r="Y47" s="115">
        <v>0</v>
      </c>
      <c r="Z47" s="115">
        <v>0</v>
      </c>
      <c r="AA47" s="115">
        <v>0</v>
      </c>
      <c r="AB47" s="115">
        <v>0</v>
      </c>
      <c r="AC47" s="115">
        <f t="shared" si="1"/>
        <v>0</v>
      </c>
      <c r="AD47" s="116">
        <v>0</v>
      </c>
      <c r="AE47" s="116">
        <v>0</v>
      </c>
      <c r="AF47" s="115" t="e">
        <f t="shared" si="2"/>
        <v>#DIV/0!</v>
      </c>
      <c r="AG47" s="115">
        <v>0</v>
      </c>
      <c r="AH47" s="115">
        <v>0</v>
      </c>
      <c r="AI47" s="115">
        <v>0</v>
      </c>
      <c r="AJ47" s="115">
        <v>0</v>
      </c>
      <c r="AK47" s="115">
        <v>0</v>
      </c>
      <c r="AL47" s="115">
        <v>0</v>
      </c>
      <c r="AM47" s="115">
        <f t="shared" si="3"/>
        <v>0</v>
      </c>
      <c r="AN47" s="116">
        <v>0</v>
      </c>
      <c r="AO47" s="116">
        <v>0</v>
      </c>
      <c r="AP47" s="115" t="e">
        <f t="shared" si="4"/>
        <v>#DIV/0!</v>
      </c>
      <c r="AQ47" s="115">
        <v>0</v>
      </c>
      <c r="AR47" s="115">
        <v>0</v>
      </c>
      <c r="AS47" s="115">
        <v>0</v>
      </c>
      <c r="AT47" s="115">
        <v>0</v>
      </c>
      <c r="AU47" s="115">
        <v>0</v>
      </c>
      <c r="AV47" s="115">
        <v>0</v>
      </c>
      <c r="AW47" s="115">
        <f t="shared" si="5"/>
        <v>0</v>
      </c>
      <c r="AX47" s="116">
        <v>0</v>
      </c>
      <c r="AY47" s="116">
        <v>0</v>
      </c>
      <c r="AZ47" s="115" t="e">
        <f t="shared" si="6"/>
        <v>#DIV/0!</v>
      </c>
      <c r="BA47" s="115">
        <v>0</v>
      </c>
      <c r="BB47" s="115">
        <v>0</v>
      </c>
      <c r="BC47" s="115">
        <v>0</v>
      </c>
      <c r="BD47" s="115">
        <v>0</v>
      </c>
      <c r="BE47" s="115">
        <v>0</v>
      </c>
      <c r="BF47" s="115">
        <v>0</v>
      </c>
      <c r="BG47" s="115">
        <f t="shared" si="7"/>
        <v>0</v>
      </c>
      <c r="BH47" s="117">
        <f t="shared" si="8"/>
        <v>0</v>
      </c>
      <c r="BI47" s="118">
        <f t="shared" ref="BI47:BJ47" si="53">(T47+AD47+AN47+AX47)</f>
        <v>0</v>
      </c>
      <c r="BJ47" s="118">
        <f t="shared" si="53"/>
        <v>0</v>
      </c>
      <c r="BK47" s="117" t="e">
        <f t="shared" si="10"/>
        <v>#DIV/0!</v>
      </c>
      <c r="BL47" s="102"/>
      <c r="BM47" s="102"/>
      <c r="BN47" s="102"/>
      <c r="BO47" s="102"/>
      <c r="BP47" s="102"/>
      <c r="BQ47" s="102"/>
      <c r="BR47" s="102"/>
      <c r="BS47" s="102"/>
      <c r="BT47" s="102"/>
      <c r="BU47" s="102"/>
      <c r="BV47" s="102"/>
      <c r="BW47" s="102"/>
      <c r="BX47" s="102"/>
      <c r="BY47" s="102"/>
      <c r="BZ47" s="119"/>
      <c r="CA47" s="119"/>
      <c r="CB47" s="119"/>
      <c r="CC47" s="119"/>
      <c r="CD47" s="119"/>
      <c r="CE47" s="119"/>
    </row>
    <row r="48" spans="1:83" ht="15.75" customHeight="1" x14ac:dyDescent="0.25">
      <c r="A48" s="112" t="s">
        <v>47</v>
      </c>
      <c r="B48" s="112" t="s">
        <v>97</v>
      </c>
      <c r="C48" s="112" t="s">
        <v>103</v>
      </c>
      <c r="D48" s="112"/>
      <c r="E48" s="112"/>
      <c r="F48" s="112"/>
      <c r="G48" s="112"/>
      <c r="H48" s="112"/>
      <c r="I48" s="112"/>
      <c r="J48" s="112"/>
      <c r="K48" s="112"/>
      <c r="L48" s="112"/>
      <c r="M48" s="112"/>
      <c r="N48" s="113"/>
      <c r="O48" s="112"/>
      <c r="P48" s="112"/>
      <c r="Q48" s="112"/>
      <c r="R48" s="112"/>
      <c r="S48" s="112"/>
      <c r="T48" s="114">
        <v>0</v>
      </c>
      <c r="U48" s="114">
        <v>0</v>
      </c>
      <c r="V48" s="115" t="e">
        <f t="shared" si="0"/>
        <v>#DIV/0!</v>
      </c>
      <c r="W48" s="115">
        <v>0</v>
      </c>
      <c r="X48" s="115">
        <v>0</v>
      </c>
      <c r="Y48" s="115">
        <v>0</v>
      </c>
      <c r="Z48" s="115">
        <v>0</v>
      </c>
      <c r="AA48" s="115">
        <v>0</v>
      </c>
      <c r="AB48" s="115">
        <v>0</v>
      </c>
      <c r="AC48" s="115">
        <f t="shared" si="1"/>
        <v>0</v>
      </c>
      <c r="AD48" s="116">
        <v>0</v>
      </c>
      <c r="AE48" s="116">
        <v>0</v>
      </c>
      <c r="AF48" s="115" t="e">
        <f t="shared" si="2"/>
        <v>#DIV/0!</v>
      </c>
      <c r="AG48" s="115">
        <v>0</v>
      </c>
      <c r="AH48" s="115">
        <v>0</v>
      </c>
      <c r="AI48" s="115">
        <v>0</v>
      </c>
      <c r="AJ48" s="115">
        <v>0</v>
      </c>
      <c r="AK48" s="115">
        <v>0</v>
      </c>
      <c r="AL48" s="115">
        <v>0</v>
      </c>
      <c r="AM48" s="115">
        <f t="shared" si="3"/>
        <v>0</v>
      </c>
      <c r="AN48" s="116">
        <v>0</v>
      </c>
      <c r="AO48" s="116">
        <v>0</v>
      </c>
      <c r="AP48" s="115" t="e">
        <f t="shared" si="4"/>
        <v>#DIV/0!</v>
      </c>
      <c r="AQ48" s="115">
        <v>0</v>
      </c>
      <c r="AR48" s="115">
        <v>0</v>
      </c>
      <c r="AS48" s="115">
        <v>0</v>
      </c>
      <c r="AT48" s="115">
        <v>0</v>
      </c>
      <c r="AU48" s="115">
        <v>0</v>
      </c>
      <c r="AV48" s="115">
        <v>0</v>
      </c>
      <c r="AW48" s="115">
        <f t="shared" si="5"/>
        <v>0</v>
      </c>
      <c r="AX48" s="116">
        <v>0</v>
      </c>
      <c r="AY48" s="116">
        <v>0</v>
      </c>
      <c r="AZ48" s="115" t="e">
        <f t="shared" si="6"/>
        <v>#DIV/0!</v>
      </c>
      <c r="BA48" s="115">
        <v>0</v>
      </c>
      <c r="BB48" s="115">
        <v>0</v>
      </c>
      <c r="BC48" s="115">
        <v>0</v>
      </c>
      <c r="BD48" s="115">
        <v>0</v>
      </c>
      <c r="BE48" s="115">
        <v>0</v>
      </c>
      <c r="BF48" s="115">
        <v>0</v>
      </c>
      <c r="BG48" s="115">
        <f t="shared" si="7"/>
        <v>0</v>
      </c>
      <c r="BH48" s="117">
        <f t="shared" si="8"/>
        <v>0</v>
      </c>
      <c r="BI48" s="118">
        <f t="shared" ref="BI48:BJ48" si="54">(T48+AD48+AN48+AX48)</f>
        <v>0</v>
      </c>
      <c r="BJ48" s="118">
        <f t="shared" si="54"/>
        <v>0</v>
      </c>
      <c r="BK48" s="117" t="e">
        <f t="shared" si="10"/>
        <v>#DIV/0!</v>
      </c>
      <c r="BL48" s="102"/>
      <c r="BM48" s="102"/>
      <c r="BN48" s="102"/>
      <c r="BO48" s="102"/>
      <c r="BP48" s="102"/>
      <c r="BQ48" s="102"/>
      <c r="BR48" s="102"/>
      <c r="BS48" s="102"/>
      <c r="BT48" s="102"/>
      <c r="BU48" s="102"/>
      <c r="BV48" s="102"/>
      <c r="BW48" s="102"/>
      <c r="BX48" s="102"/>
      <c r="BY48" s="102"/>
      <c r="BZ48" s="119"/>
      <c r="CA48" s="119"/>
      <c r="CB48" s="119"/>
      <c r="CC48" s="119"/>
      <c r="CD48" s="119"/>
      <c r="CE48" s="119"/>
    </row>
    <row r="49" spans="1:83" ht="15.75" customHeight="1" x14ac:dyDescent="0.25">
      <c r="A49" s="112" t="s">
        <v>47</v>
      </c>
      <c r="B49" s="112" t="s">
        <v>97</v>
      </c>
      <c r="C49" s="112" t="s">
        <v>104</v>
      </c>
      <c r="D49" s="112"/>
      <c r="E49" s="112"/>
      <c r="F49" s="112"/>
      <c r="G49" s="112"/>
      <c r="H49" s="112"/>
      <c r="I49" s="112"/>
      <c r="J49" s="112"/>
      <c r="K49" s="112"/>
      <c r="L49" s="112"/>
      <c r="M49" s="112"/>
      <c r="N49" s="113"/>
      <c r="O49" s="112"/>
      <c r="P49" s="112"/>
      <c r="Q49" s="112"/>
      <c r="R49" s="112"/>
      <c r="S49" s="112"/>
      <c r="T49" s="114">
        <v>0</v>
      </c>
      <c r="U49" s="114">
        <v>0</v>
      </c>
      <c r="V49" s="115" t="e">
        <f t="shared" si="0"/>
        <v>#DIV/0!</v>
      </c>
      <c r="W49" s="115">
        <v>0</v>
      </c>
      <c r="X49" s="115">
        <v>0</v>
      </c>
      <c r="Y49" s="115">
        <v>0</v>
      </c>
      <c r="Z49" s="115">
        <v>0</v>
      </c>
      <c r="AA49" s="115">
        <v>0</v>
      </c>
      <c r="AB49" s="115">
        <v>0</v>
      </c>
      <c r="AC49" s="115">
        <f t="shared" si="1"/>
        <v>0</v>
      </c>
      <c r="AD49" s="116">
        <v>0</v>
      </c>
      <c r="AE49" s="116">
        <v>0</v>
      </c>
      <c r="AF49" s="115" t="e">
        <f t="shared" si="2"/>
        <v>#DIV/0!</v>
      </c>
      <c r="AG49" s="115">
        <v>0</v>
      </c>
      <c r="AH49" s="115">
        <v>0</v>
      </c>
      <c r="AI49" s="115">
        <v>0</v>
      </c>
      <c r="AJ49" s="115">
        <v>0</v>
      </c>
      <c r="AK49" s="115">
        <v>0</v>
      </c>
      <c r="AL49" s="115">
        <v>0</v>
      </c>
      <c r="AM49" s="115">
        <f t="shared" si="3"/>
        <v>0</v>
      </c>
      <c r="AN49" s="116">
        <v>0</v>
      </c>
      <c r="AO49" s="116">
        <v>0</v>
      </c>
      <c r="AP49" s="115" t="e">
        <f t="shared" si="4"/>
        <v>#DIV/0!</v>
      </c>
      <c r="AQ49" s="115">
        <v>0</v>
      </c>
      <c r="AR49" s="115">
        <v>0</v>
      </c>
      <c r="AS49" s="115">
        <v>0</v>
      </c>
      <c r="AT49" s="115">
        <v>0</v>
      </c>
      <c r="AU49" s="115">
        <v>0</v>
      </c>
      <c r="AV49" s="115">
        <v>0</v>
      </c>
      <c r="AW49" s="115">
        <f t="shared" si="5"/>
        <v>0</v>
      </c>
      <c r="AX49" s="116">
        <v>0</v>
      </c>
      <c r="AY49" s="116">
        <v>0</v>
      </c>
      <c r="AZ49" s="115" t="e">
        <f t="shared" si="6"/>
        <v>#DIV/0!</v>
      </c>
      <c r="BA49" s="115">
        <v>0</v>
      </c>
      <c r="BB49" s="115">
        <v>0</v>
      </c>
      <c r="BC49" s="115">
        <v>0</v>
      </c>
      <c r="BD49" s="115">
        <v>0</v>
      </c>
      <c r="BE49" s="115">
        <v>0</v>
      </c>
      <c r="BF49" s="115">
        <v>0</v>
      </c>
      <c r="BG49" s="115">
        <f t="shared" si="7"/>
        <v>0</v>
      </c>
      <c r="BH49" s="117">
        <f t="shared" si="8"/>
        <v>0</v>
      </c>
      <c r="BI49" s="118">
        <f t="shared" ref="BI49:BJ49" si="55">(T49+AD49+AN49+AX49)</f>
        <v>0</v>
      </c>
      <c r="BJ49" s="118">
        <f t="shared" si="55"/>
        <v>0</v>
      </c>
      <c r="BK49" s="117" t="e">
        <f t="shared" si="10"/>
        <v>#DIV/0!</v>
      </c>
      <c r="BL49" s="102"/>
      <c r="BM49" s="102"/>
      <c r="BN49" s="102"/>
      <c r="BO49" s="102"/>
      <c r="BP49" s="102"/>
      <c r="BQ49" s="102"/>
      <c r="BR49" s="102"/>
      <c r="BS49" s="102"/>
      <c r="BT49" s="102"/>
      <c r="BU49" s="102"/>
      <c r="BV49" s="102"/>
      <c r="BW49" s="102"/>
      <c r="BX49" s="102"/>
      <c r="BY49" s="102"/>
      <c r="BZ49" s="119"/>
      <c r="CA49" s="119"/>
      <c r="CB49" s="119"/>
      <c r="CC49" s="119"/>
      <c r="CD49" s="119"/>
      <c r="CE49" s="119"/>
    </row>
    <row r="50" spans="1:83" ht="15.75" customHeight="1" x14ac:dyDescent="0.25">
      <c r="A50" s="112" t="s">
        <v>47</v>
      </c>
      <c r="B50" s="112" t="s">
        <v>105</v>
      </c>
      <c r="C50" s="112" t="s">
        <v>321</v>
      </c>
      <c r="D50" s="112"/>
      <c r="E50" s="112"/>
      <c r="F50" s="112"/>
      <c r="G50" s="112"/>
      <c r="H50" s="112"/>
      <c r="I50" s="112"/>
      <c r="J50" s="112"/>
      <c r="K50" s="112"/>
      <c r="L50" s="112"/>
      <c r="M50" s="112"/>
      <c r="N50" s="113"/>
      <c r="O50" s="112"/>
      <c r="P50" s="112"/>
      <c r="Q50" s="112"/>
      <c r="R50" s="112"/>
      <c r="S50" s="112"/>
      <c r="T50" s="114">
        <v>0</v>
      </c>
      <c r="U50" s="114">
        <v>0</v>
      </c>
      <c r="V50" s="115" t="e">
        <f t="shared" si="0"/>
        <v>#DIV/0!</v>
      </c>
      <c r="W50" s="115">
        <v>0</v>
      </c>
      <c r="X50" s="115">
        <v>0</v>
      </c>
      <c r="Y50" s="115">
        <v>0</v>
      </c>
      <c r="Z50" s="115">
        <v>0</v>
      </c>
      <c r="AA50" s="115">
        <v>0</v>
      </c>
      <c r="AB50" s="115">
        <v>0</v>
      </c>
      <c r="AC50" s="115">
        <f t="shared" si="1"/>
        <v>0</v>
      </c>
      <c r="AD50" s="116">
        <v>0</v>
      </c>
      <c r="AE50" s="116">
        <v>0</v>
      </c>
      <c r="AF50" s="115" t="e">
        <f t="shared" si="2"/>
        <v>#DIV/0!</v>
      </c>
      <c r="AG50" s="115">
        <v>0</v>
      </c>
      <c r="AH50" s="115">
        <v>0</v>
      </c>
      <c r="AI50" s="115">
        <v>0</v>
      </c>
      <c r="AJ50" s="115">
        <v>0</v>
      </c>
      <c r="AK50" s="115">
        <v>0</v>
      </c>
      <c r="AL50" s="115">
        <v>0</v>
      </c>
      <c r="AM50" s="115">
        <f t="shared" si="3"/>
        <v>0</v>
      </c>
      <c r="AN50" s="116">
        <v>0</v>
      </c>
      <c r="AO50" s="116">
        <v>0</v>
      </c>
      <c r="AP50" s="115" t="e">
        <f t="shared" si="4"/>
        <v>#DIV/0!</v>
      </c>
      <c r="AQ50" s="115">
        <v>0</v>
      </c>
      <c r="AR50" s="115">
        <v>0</v>
      </c>
      <c r="AS50" s="115">
        <v>0</v>
      </c>
      <c r="AT50" s="115">
        <v>0</v>
      </c>
      <c r="AU50" s="115">
        <v>0</v>
      </c>
      <c r="AV50" s="115">
        <v>0</v>
      </c>
      <c r="AW50" s="115">
        <f t="shared" si="5"/>
        <v>0</v>
      </c>
      <c r="AX50" s="116">
        <v>0</v>
      </c>
      <c r="AY50" s="116">
        <v>0</v>
      </c>
      <c r="AZ50" s="115" t="e">
        <f t="shared" si="6"/>
        <v>#DIV/0!</v>
      </c>
      <c r="BA50" s="115">
        <v>0</v>
      </c>
      <c r="BB50" s="115">
        <v>0</v>
      </c>
      <c r="BC50" s="115">
        <v>0</v>
      </c>
      <c r="BD50" s="115">
        <v>0</v>
      </c>
      <c r="BE50" s="115">
        <v>0</v>
      </c>
      <c r="BF50" s="115">
        <v>0</v>
      </c>
      <c r="BG50" s="115">
        <f t="shared" si="7"/>
        <v>0</v>
      </c>
      <c r="BH50" s="117">
        <f t="shared" si="8"/>
        <v>0</v>
      </c>
      <c r="BI50" s="118">
        <f t="shared" ref="BI50:BJ50" si="56">(T50+AD50+AN50+AX50)</f>
        <v>0</v>
      </c>
      <c r="BJ50" s="118">
        <f t="shared" si="56"/>
        <v>0</v>
      </c>
      <c r="BK50" s="117" t="e">
        <f t="shared" si="10"/>
        <v>#DIV/0!</v>
      </c>
      <c r="BL50" s="102"/>
      <c r="BM50" s="102"/>
      <c r="BN50" s="102"/>
      <c r="BO50" s="102"/>
      <c r="BP50" s="102"/>
      <c r="BQ50" s="102"/>
      <c r="BR50" s="102"/>
      <c r="BS50" s="102"/>
      <c r="BT50" s="102"/>
      <c r="BU50" s="102"/>
      <c r="BV50" s="102"/>
      <c r="BW50" s="102"/>
      <c r="BX50" s="102"/>
      <c r="BY50" s="102"/>
      <c r="BZ50" s="119"/>
      <c r="CA50" s="119"/>
      <c r="CB50" s="119"/>
      <c r="CC50" s="119"/>
      <c r="CD50" s="119"/>
      <c r="CE50" s="119"/>
    </row>
    <row r="51" spans="1:83" ht="15.75" customHeight="1" x14ac:dyDescent="0.25">
      <c r="A51" s="112" t="s">
        <v>47</v>
      </c>
      <c r="B51" s="112" t="s">
        <v>105</v>
      </c>
      <c r="C51" s="112" t="s">
        <v>322</v>
      </c>
      <c r="D51" s="112"/>
      <c r="E51" s="112"/>
      <c r="F51" s="112"/>
      <c r="G51" s="112"/>
      <c r="H51" s="112"/>
      <c r="I51" s="112"/>
      <c r="J51" s="112"/>
      <c r="K51" s="112"/>
      <c r="L51" s="112"/>
      <c r="M51" s="112"/>
      <c r="N51" s="113"/>
      <c r="O51" s="112"/>
      <c r="P51" s="112"/>
      <c r="Q51" s="112"/>
      <c r="R51" s="112"/>
      <c r="S51" s="112"/>
      <c r="T51" s="114">
        <v>0</v>
      </c>
      <c r="U51" s="114">
        <v>0</v>
      </c>
      <c r="V51" s="115" t="e">
        <f t="shared" si="0"/>
        <v>#DIV/0!</v>
      </c>
      <c r="W51" s="115">
        <v>0</v>
      </c>
      <c r="X51" s="115">
        <v>0</v>
      </c>
      <c r="Y51" s="115">
        <v>0</v>
      </c>
      <c r="Z51" s="115">
        <v>0</v>
      </c>
      <c r="AA51" s="115">
        <v>0</v>
      </c>
      <c r="AB51" s="115">
        <v>0</v>
      </c>
      <c r="AC51" s="115">
        <f t="shared" si="1"/>
        <v>0</v>
      </c>
      <c r="AD51" s="116">
        <v>0</v>
      </c>
      <c r="AE51" s="116">
        <v>0</v>
      </c>
      <c r="AF51" s="115" t="e">
        <f t="shared" si="2"/>
        <v>#DIV/0!</v>
      </c>
      <c r="AG51" s="115">
        <v>0</v>
      </c>
      <c r="AH51" s="115">
        <v>0</v>
      </c>
      <c r="AI51" s="115">
        <v>0</v>
      </c>
      <c r="AJ51" s="115">
        <v>0</v>
      </c>
      <c r="AK51" s="115">
        <v>0</v>
      </c>
      <c r="AL51" s="115">
        <v>0</v>
      </c>
      <c r="AM51" s="115">
        <f t="shared" si="3"/>
        <v>0</v>
      </c>
      <c r="AN51" s="116">
        <v>0</v>
      </c>
      <c r="AO51" s="116">
        <v>0</v>
      </c>
      <c r="AP51" s="115" t="e">
        <f t="shared" si="4"/>
        <v>#DIV/0!</v>
      </c>
      <c r="AQ51" s="115">
        <v>0</v>
      </c>
      <c r="AR51" s="115">
        <v>0</v>
      </c>
      <c r="AS51" s="115">
        <v>0</v>
      </c>
      <c r="AT51" s="115">
        <v>0</v>
      </c>
      <c r="AU51" s="115">
        <v>0</v>
      </c>
      <c r="AV51" s="115">
        <v>0</v>
      </c>
      <c r="AW51" s="115">
        <f t="shared" si="5"/>
        <v>0</v>
      </c>
      <c r="AX51" s="116">
        <v>0</v>
      </c>
      <c r="AY51" s="116">
        <v>0</v>
      </c>
      <c r="AZ51" s="115" t="e">
        <f t="shared" si="6"/>
        <v>#DIV/0!</v>
      </c>
      <c r="BA51" s="115">
        <v>0</v>
      </c>
      <c r="BB51" s="115">
        <v>0</v>
      </c>
      <c r="BC51" s="115">
        <v>0</v>
      </c>
      <c r="BD51" s="115">
        <v>0</v>
      </c>
      <c r="BE51" s="115">
        <v>0</v>
      </c>
      <c r="BF51" s="115">
        <v>0</v>
      </c>
      <c r="BG51" s="115">
        <f t="shared" si="7"/>
        <v>0</v>
      </c>
      <c r="BH51" s="117">
        <f t="shared" si="8"/>
        <v>0</v>
      </c>
      <c r="BI51" s="118">
        <f t="shared" ref="BI51:BJ51" si="57">(T51+AD51+AN51+AX51)</f>
        <v>0</v>
      </c>
      <c r="BJ51" s="118">
        <f t="shared" si="57"/>
        <v>0</v>
      </c>
      <c r="BK51" s="117" t="e">
        <f t="shared" si="10"/>
        <v>#DIV/0!</v>
      </c>
      <c r="BL51" s="102"/>
      <c r="BM51" s="102"/>
      <c r="BN51" s="102"/>
      <c r="BO51" s="102"/>
      <c r="BP51" s="102"/>
      <c r="BQ51" s="102"/>
      <c r="BR51" s="102"/>
      <c r="BS51" s="102"/>
      <c r="BT51" s="102"/>
      <c r="BU51" s="102"/>
      <c r="BV51" s="102"/>
      <c r="BW51" s="102"/>
      <c r="BX51" s="102"/>
      <c r="BY51" s="102"/>
      <c r="BZ51" s="119"/>
      <c r="CA51" s="119"/>
      <c r="CB51" s="119"/>
      <c r="CC51" s="119"/>
      <c r="CD51" s="119"/>
      <c r="CE51" s="119"/>
    </row>
    <row r="52" spans="1:83" ht="15.75" customHeight="1" x14ac:dyDescent="0.25">
      <c r="A52" s="112" t="s">
        <v>47</v>
      </c>
      <c r="B52" s="112" t="s">
        <v>105</v>
      </c>
      <c r="C52" s="112" t="s">
        <v>108</v>
      </c>
      <c r="D52" s="112"/>
      <c r="E52" s="112"/>
      <c r="F52" s="112"/>
      <c r="G52" s="112"/>
      <c r="H52" s="112"/>
      <c r="I52" s="112"/>
      <c r="J52" s="112"/>
      <c r="K52" s="112"/>
      <c r="L52" s="112"/>
      <c r="M52" s="112"/>
      <c r="N52" s="113"/>
      <c r="O52" s="112"/>
      <c r="P52" s="112"/>
      <c r="Q52" s="112"/>
      <c r="R52" s="112"/>
      <c r="S52" s="112"/>
      <c r="T52" s="114">
        <v>0</v>
      </c>
      <c r="U52" s="114">
        <v>0</v>
      </c>
      <c r="V52" s="115" t="e">
        <f t="shared" si="0"/>
        <v>#DIV/0!</v>
      </c>
      <c r="W52" s="115">
        <v>0</v>
      </c>
      <c r="X52" s="115">
        <v>0</v>
      </c>
      <c r="Y52" s="115">
        <v>0</v>
      </c>
      <c r="Z52" s="115">
        <v>0</v>
      </c>
      <c r="AA52" s="115">
        <v>0</v>
      </c>
      <c r="AB52" s="115">
        <v>0</v>
      </c>
      <c r="AC52" s="115">
        <f t="shared" si="1"/>
        <v>0</v>
      </c>
      <c r="AD52" s="116">
        <v>0</v>
      </c>
      <c r="AE52" s="116">
        <v>0</v>
      </c>
      <c r="AF52" s="115" t="e">
        <f t="shared" si="2"/>
        <v>#DIV/0!</v>
      </c>
      <c r="AG52" s="115">
        <v>0</v>
      </c>
      <c r="AH52" s="115">
        <v>0</v>
      </c>
      <c r="AI52" s="115">
        <v>0</v>
      </c>
      <c r="AJ52" s="115">
        <v>0</v>
      </c>
      <c r="AK52" s="115">
        <v>0</v>
      </c>
      <c r="AL52" s="115">
        <v>0</v>
      </c>
      <c r="AM52" s="115">
        <f t="shared" si="3"/>
        <v>0</v>
      </c>
      <c r="AN52" s="116">
        <v>0</v>
      </c>
      <c r="AO52" s="116">
        <v>0</v>
      </c>
      <c r="AP52" s="115" t="e">
        <f t="shared" si="4"/>
        <v>#DIV/0!</v>
      </c>
      <c r="AQ52" s="115">
        <v>0</v>
      </c>
      <c r="AR52" s="115">
        <v>0</v>
      </c>
      <c r="AS52" s="115">
        <v>0</v>
      </c>
      <c r="AT52" s="115">
        <v>0</v>
      </c>
      <c r="AU52" s="115">
        <v>0</v>
      </c>
      <c r="AV52" s="115">
        <v>0</v>
      </c>
      <c r="AW52" s="115">
        <f t="shared" si="5"/>
        <v>0</v>
      </c>
      <c r="AX52" s="116">
        <v>0</v>
      </c>
      <c r="AY52" s="116">
        <v>0</v>
      </c>
      <c r="AZ52" s="115" t="e">
        <f t="shared" si="6"/>
        <v>#DIV/0!</v>
      </c>
      <c r="BA52" s="115">
        <v>0</v>
      </c>
      <c r="BB52" s="115">
        <v>0</v>
      </c>
      <c r="BC52" s="115">
        <v>0</v>
      </c>
      <c r="BD52" s="115">
        <v>0</v>
      </c>
      <c r="BE52" s="115">
        <v>0</v>
      </c>
      <c r="BF52" s="115">
        <v>0</v>
      </c>
      <c r="BG52" s="115">
        <f t="shared" si="7"/>
        <v>0</v>
      </c>
      <c r="BH52" s="117">
        <f t="shared" si="8"/>
        <v>0</v>
      </c>
      <c r="BI52" s="118">
        <f t="shared" ref="BI52:BJ52" si="58">(T52+AD52+AN52+AX52)</f>
        <v>0</v>
      </c>
      <c r="BJ52" s="118">
        <f t="shared" si="58"/>
        <v>0</v>
      </c>
      <c r="BK52" s="117" t="e">
        <f t="shared" si="10"/>
        <v>#DIV/0!</v>
      </c>
      <c r="BL52" s="102"/>
      <c r="BM52" s="102"/>
      <c r="BN52" s="102"/>
      <c r="BO52" s="102"/>
      <c r="BP52" s="102"/>
      <c r="BQ52" s="102"/>
      <c r="BR52" s="102"/>
      <c r="BS52" s="102"/>
      <c r="BT52" s="102"/>
      <c r="BU52" s="102"/>
      <c r="BV52" s="102"/>
      <c r="BW52" s="102"/>
      <c r="BX52" s="102"/>
      <c r="BY52" s="102"/>
      <c r="BZ52" s="119"/>
      <c r="CA52" s="119"/>
      <c r="CB52" s="119"/>
      <c r="CC52" s="119"/>
      <c r="CD52" s="119"/>
      <c r="CE52" s="119"/>
    </row>
    <row r="53" spans="1:83" ht="15.75" customHeight="1" x14ac:dyDescent="0.25">
      <c r="A53" s="112" t="s">
        <v>47</v>
      </c>
      <c r="B53" s="112" t="s">
        <v>105</v>
      </c>
      <c r="C53" s="112" t="s">
        <v>109</v>
      </c>
      <c r="D53" s="112"/>
      <c r="E53" s="112"/>
      <c r="F53" s="112"/>
      <c r="G53" s="112"/>
      <c r="H53" s="112"/>
      <c r="I53" s="112"/>
      <c r="J53" s="112"/>
      <c r="K53" s="112"/>
      <c r="L53" s="112"/>
      <c r="M53" s="112"/>
      <c r="N53" s="113"/>
      <c r="O53" s="112"/>
      <c r="P53" s="112"/>
      <c r="Q53" s="112"/>
      <c r="R53" s="112"/>
      <c r="S53" s="112"/>
      <c r="T53" s="114">
        <v>0</v>
      </c>
      <c r="U53" s="114">
        <v>0</v>
      </c>
      <c r="V53" s="115" t="e">
        <f t="shared" si="0"/>
        <v>#DIV/0!</v>
      </c>
      <c r="W53" s="115">
        <v>0</v>
      </c>
      <c r="X53" s="115">
        <v>0</v>
      </c>
      <c r="Y53" s="115">
        <v>0</v>
      </c>
      <c r="Z53" s="115">
        <v>0</v>
      </c>
      <c r="AA53" s="115">
        <v>0</v>
      </c>
      <c r="AB53" s="115">
        <v>0</v>
      </c>
      <c r="AC53" s="115">
        <f t="shared" si="1"/>
        <v>0</v>
      </c>
      <c r="AD53" s="116">
        <v>0</v>
      </c>
      <c r="AE53" s="116">
        <v>0</v>
      </c>
      <c r="AF53" s="115" t="e">
        <f t="shared" si="2"/>
        <v>#DIV/0!</v>
      </c>
      <c r="AG53" s="115">
        <v>0</v>
      </c>
      <c r="AH53" s="115">
        <v>0</v>
      </c>
      <c r="AI53" s="115">
        <v>0</v>
      </c>
      <c r="AJ53" s="115">
        <v>0</v>
      </c>
      <c r="AK53" s="115">
        <v>0</v>
      </c>
      <c r="AL53" s="115">
        <v>0</v>
      </c>
      <c r="AM53" s="115">
        <f t="shared" si="3"/>
        <v>0</v>
      </c>
      <c r="AN53" s="116">
        <v>0</v>
      </c>
      <c r="AO53" s="116">
        <v>0</v>
      </c>
      <c r="AP53" s="115" t="e">
        <f t="shared" si="4"/>
        <v>#DIV/0!</v>
      </c>
      <c r="AQ53" s="115">
        <v>0</v>
      </c>
      <c r="AR53" s="115">
        <v>0</v>
      </c>
      <c r="AS53" s="115">
        <v>0</v>
      </c>
      <c r="AT53" s="115">
        <v>0</v>
      </c>
      <c r="AU53" s="115">
        <v>0</v>
      </c>
      <c r="AV53" s="115">
        <v>0</v>
      </c>
      <c r="AW53" s="115">
        <f t="shared" si="5"/>
        <v>0</v>
      </c>
      <c r="AX53" s="116">
        <v>0</v>
      </c>
      <c r="AY53" s="116">
        <v>0</v>
      </c>
      <c r="AZ53" s="115" t="e">
        <f t="shared" si="6"/>
        <v>#DIV/0!</v>
      </c>
      <c r="BA53" s="115">
        <v>0</v>
      </c>
      <c r="BB53" s="115">
        <v>0</v>
      </c>
      <c r="BC53" s="115">
        <v>0</v>
      </c>
      <c r="BD53" s="115">
        <v>0</v>
      </c>
      <c r="BE53" s="115">
        <v>0</v>
      </c>
      <c r="BF53" s="115">
        <v>0</v>
      </c>
      <c r="BG53" s="115">
        <f t="shared" si="7"/>
        <v>0</v>
      </c>
      <c r="BH53" s="117">
        <f t="shared" si="8"/>
        <v>0</v>
      </c>
      <c r="BI53" s="118">
        <f t="shared" ref="BI53:BJ53" si="59">(T53+AD53+AN53+AX53)</f>
        <v>0</v>
      </c>
      <c r="BJ53" s="118">
        <f t="shared" si="59"/>
        <v>0</v>
      </c>
      <c r="BK53" s="117" t="e">
        <f t="shared" si="10"/>
        <v>#DIV/0!</v>
      </c>
      <c r="BL53" s="102"/>
      <c r="BM53" s="102"/>
      <c r="BN53" s="102"/>
      <c r="BO53" s="102"/>
      <c r="BP53" s="102"/>
      <c r="BQ53" s="102"/>
      <c r="BR53" s="102"/>
      <c r="BS53" s="102"/>
      <c r="BT53" s="102"/>
      <c r="BU53" s="102"/>
      <c r="BV53" s="102"/>
      <c r="BW53" s="102"/>
      <c r="BX53" s="102"/>
      <c r="BY53" s="102"/>
      <c r="BZ53" s="119"/>
      <c r="CA53" s="119"/>
      <c r="CB53" s="119"/>
      <c r="CC53" s="119"/>
      <c r="CD53" s="119"/>
      <c r="CE53" s="119"/>
    </row>
    <row r="54" spans="1:83" ht="15.75" customHeight="1" x14ac:dyDescent="0.25">
      <c r="A54" s="112" t="s">
        <v>47</v>
      </c>
      <c r="B54" s="112" t="s">
        <v>105</v>
      </c>
      <c r="C54" s="112" t="s">
        <v>110</v>
      </c>
      <c r="D54" s="112"/>
      <c r="E54" s="112"/>
      <c r="F54" s="112"/>
      <c r="G54" s="112"/>
      <c r="H54" s="112"/>
      <c r="I54" s="112"/>
      <c r="J54" s="112"/>
      <c r="K54" s="112"/>
      <c r="L54" s="112"/>
      <c r="M54" s="112"/>
      <c r="N54" s="113"/>
      <c r="O54" s="112"/>
      <c r="P54" s="112"/>
      <c r="Q54" s="112"/>
      <c r="R54" s="112"/>
      <c r="S54" s="112"/>
      <c r="T54" s="114">
        <v>0</v>
      </c>
      <c r="U54" s="114">
        <v>0</v>
      </c>
      <c r="V54" s="115" t="e">
        <f t="shared" si="0"/>
        <v>#DIV/0!</v>
      </c>
      <c r="W54" s="115">
        <v>0</v>
      </c>
      <c r="X54" s="115">
        <v>0</v>
      </c>
      <c r="Y54" s="115">
        <v>0</v>
      </c>
      <c r="Z54" s="115">
        <v>0</v>
      </c>
      <c r="AA54" s="115">
        <v>0</v>
      </c>
      <c r="AB54" s="115">
        <v>0</v>
      </c>
      <c r="AC54" s="115">
        <f t="shared" si="1"/>
        <v>0</v>
      </c>
      <c r="AD54" s="116">
        <v>0</v>
      </c>
      <c r="AE54" s="116">
        <v>0</v>
      </c>
      <c r="AF54" s="115" t="e">
        <f t="shared" si="2"/>
        <v>#DIV/0!</v>
      </c>
      <c r="AG54" s="115">
        <v>0</v>
      </c>
      <c r="AH54" s="115">
        <v>0</v>
      </c>
      <c r="AI54" s="115">
        <v>0</v>
      </c>
      <c r="AJ54" s="115">
        <v>0</v>
      </c>
      <c r="AK54" s="115">
        <v>0</v>
      </c>
      <c r="AL54" s="115">
        <v>0</v>
      </c>
      <c r="AM54" s="115">
        <f t="shared" si="3"/>
        <v>0</v>
      </c>
      <c r="AN54" s="116">
        <v>0</v>
      </c>
      <c r="AO54" s="116">
        <v>0</v>
      </c>
      <c r="AP54" s="115" t="e">
        <f t="shared" si="4"/>
        <v>#DIV/0!</v>
      </c>
      <c r="AQ54" s="115">
        <v>0</v>
      </c>
      <c r="AR54" s="115">
        <v>0</v>
      </c>
      <c r="AS54" s="115">
        <v>0</v>
      </c>
      <c r="AT54" s="115">
        <v>0</v>
      </c>
      <c r="AU54" s="115">
        <v>0</v>
      </c>
      <c r="AV54" s="115">
        <v>0</v>
      </c>
      <c r="AW54" s="115">
        <f t="shared" si="5"/>
        <v>0</v>
      </c>
      <c r="AX54" s="116">
        <v>0</v>
      </c>
      <c r="AY54" s="116">
        <v>0</v>
      </c>
      <c r="AZ54" s="115" t="e">
        <f t="shared" si="6"/>
        <v>#DIV/0!</v>
      </c>
      <c r="BA54" s="115">
        <v>0</v>
      </c>
      <c r="BB54" s="115">
        <v>0</v>
      </c>
      <c r="BC54" s="115">
        <v>0</v>
      </c>
      <c r="BD54" s="115">
        <v>0</v>
      </c>
      <c r="BE54" s="115">
        <v>0</v>
      </c>
      <c r="BF54" s="115">
        <v>0</v>
      </c>
      <c r="BG54" s="115">
        <f t="shared" si="7"/>
        <v>0</v>
      </c>
      <c r="BH54" s="117">
        <f t="shared" si="8"/>
        <v>0</v>
      </c>
      <c r="BI54" s="118">
        <f t="shared" ref="BI54:BJ54" si="60">(T54+AD54+AN54+AX54)</f>
        <v>0</v>
      </c>
      <c r="BJ54" s="118">
        <f t="shared" si="60"/>
        <v>0</v>
      </c>
      <c r="BK54" s="117" t="e">
        <f t="shared" si="10"/>
        <v>#DIV/0!</v>
      </c>
      <c r="BL54" s="102"/>
      <c r="BM54" s="102"/>
      <c r="BN54" s="102"/>
      <c r="BO54" s="102"/>
      <c r="BP54" s="102"/>
      <c r="BQ54" s="102"/>
      <c r="BR54" s="102"/>
      <c r="BS54" s="102"/>
      <c r="BT54" s="102"/>
      <c r="BU54" s="102"/>
      <c r="BV54" s="102"/>
      <c r="BW54" s="102"/>
      <c r="BX54" s="102"/>
      <c r="BY54" s="102"/>
      <c r="BZ54" s="119"/>
      <c r="CA54" s="119"/>
      <c r="CB54" s="119"/>
      <c r="CC54" s="119"/>
      <c r="CD54" s="119"/>
      <c r="CE54" s="119"/>
    </row>
    <row r="55" spans="1:83" ht="15.75" customHeight="1" x14ac:dyDescent="0.25">
      <c r="A55" s="112" t="s">
        <v>47</v>
      </c>
      <c r="B55" s="112" t="s">
        <v>105</v>
      </c>
      <c r="C55" s="112" t="s">
        <v>111</v>
      </c>
      <c r="D55" s="112"/>
      <c r="E55" s="112"/>
      <c r="F55" s="112"/>
      <c r="G55" s="112"/>
      <c r="H55" s="112"/>
      <c r="I55" s="112"/>
      <c r="J55" s="112"/>
      <c r="K55" s="112"/>
      <c r="L55" s="112"/>
      <c r="M55" s="112"/>
      <c r="N55" s="113"/>
      <c r="O55" s="112"/>
      <c r="P55" s="112"/>
      <c r="Q55" s="112"/>
      <c r="R55" s="112"/>
      <c r="S55" s="112"/>
      <c r="T55" s="114">
        <v>0</v>
      </c>
      <c r="U55" s="114">
        <v>0</v>
      </c>
      <c r="V55" s="115" t="e">
        <f t="shared" si="0"/>
        <v>#DIV/0!</v>
      </c>
      <c r="W55" s="115">
        <v>0</v>
      </c>
      <c r="X55" s="115">
        <v>0</v>
      </c>
      <c r="Y55" s="115">
        <v>0</v>
      </c>
      <c r="Z55" s="115">
        <v>0</v>
      </c>
      <c r="AA55" s="115">
        <v>0</v>
      </c>
      <c r="AB55" s="115">
        <v>0</v>
      </c>
      <c r="AC55" s="115">
        <f t="shared" si="1"/>
        <v>0</v>
      </c>
      <c r="AD55" s="116">
        <v>0</v>
      </c>
      <c r="AE55" s="116">
        <v>0</v>
      </c>
      <c r="AF55" s="115" t="e">
        <f t="shared" si="2"/>
        <v>#DIV/0!</v>
      </c>
      <c r="AG55" s="115">
        <v>0</v>
      </c>
      <c r="AH55" s="115">
        <v>0</v>
      </c>
      <c r="AI55" s="115">
        <v>0</v>
      </c>
      <c r="AJ55" s="115">
        <v>0</v>
      </c>
      <c r="AK55" s="115">
        <v>0</v>
      </c>
      <c r="AL55" s="115">
        <v>0</v>
      </c>
      <c r="AM55" s="115">
        <f t="shared" si="3"/>
        <v>0</v>
      </c>
      <c r="AN55" s="116">
        <v>0</v>
      </c>
      <c r="AO55" s="116">
        <v>0</v>
      </c>
      <c r="AP55" s="115" t="e">
        <f t="shared" si="4"/>
        <v>#DIV/0!</v>
      </c>
      <c r="AQ55" s="115">
        <v>0</v>
      </c>
      <c r="AR55" s="115">
        <v>0</v>
      </c>
      <c r="AS55" s="115">
        <v>0</v>
      </c>
      <c r="AT55" s="115">
        <v>0</v>
      </c>
      <c r="AU55" s="115">
        <v>0</v>
      </c>
      <c r="AV55" s="115">
        <v>0</v>
      </c>
      <c r="AW55" s="115">
        <f t="shared" si="5"/>
        <v>0</v>
      </c>
      <c r="AX55" s="116">
        <v>0</v>
      </c>
      <c r="AY55" s="116">
        <v>0</v>
      </c>
      <c r="AZ55" s="115" t="e">
        <f t="shared" si="6"/>
        <v>#DIV/0!</v>
      </c>
      <c r="BA55" s="115">
        <v>0</v>
      </c>
      <c r="BB55" s="115">
        <v>0</v>
      </c>
      <c r="BC55" s="115">
        <v>0</v>
      </c>
      <c r="BD55" s="115">
        <v>0</v>
      </c>
      <c r="BE55" s="115">
        <v>0</v>
      </c>
      <c r="BF55" s="115">
        <v>0</v>
      </c>
      <c r="BG55" s="115">
        <f t="shared" si="7"/>
        <v>0</v>
      </c>
      <c r="BH55" s="117">
        <f t="shared" si="8"/>
        <v>0</v>
      </c>
      <c r="BI55" s="118">
        <f t="shared" ref="BI55:BJ55" si="61">(T55+AD55+AN55+AX55)</f>
        <v>0</v>
      </c>
      <c r="BJ55" s="118">
        <f t="shared" si="61"/>
        <v>0</v>
      </c>
      <c r="BK55" s="117" t="e">
        <f t="shared" si="10"/>
        <v>#DIV/0!</v>
      </c>
      <c r="BL55" s="102"/>
      <c r="BM55" s="102"/>
      <c r="BN55" s="102"/>
      <c r="BO55" s="102"/>
      <c r="BP55" s="102"/>
      <c r="BQ55" s="102"/>
      <c r="BR55" s="102"/>
      <c r="BS55" s="102"/>
      <c r="BT55" s="102"/>
      <c r="BU55" s="102"/>
      <c r="BV55" s="102"/>
      <c r="BW55" s="102"/>
      <c r="BX55" s="102"/>
      <c r="BY55" s="102"/>
      <c r="BZ55" s="119"/>
      <c r="CA55" s="119"/>
      <c r="CB55" s="119"/>
      <c r="CC55" s="119"/>
      <c r="CD55" s="119"/>
      <c r="CE55" s="119"/>
    </row>
    <row r="56" spans="1:83" ht="15.75" customHeight="1" x14ac:dyDescent="0.25">
      <c r="A56" s="112" t="s">
        <v>47</v>
      </c>
      <c r="B56" s="112" t="s">
        <v>105</v>
      </c>
      <c r="C56" s="112" t="s">
        <v>112</v>
      </c>
      <c r="D56" s="112"/>
      <c r="E56" s="112"/>
      <c r="F56" s="112"/>
      <c r="G56" s="112"/>
      <c r="H56" s="112"/>
      <c r="I56" s="112"/>
      <c r="J56" s="112"/>
      <c r="K56" s="112"/>
      <c r="L56" s="112"/>
      <c r="M56" s="112"/>
      <c r="N56" s="113"/>
      <c r="O56" s="112"/>
      <c r="P56" s="112"/>
      <c r="Q56" s="112"/>
      <c r="R56" s="112"/>
      <c r="S56" s="112"/>
      <c r="T56" s="114">
        <v>0</v>
      </c>
      <c r="U56" s="114">
        <v>0</v>
      </c>
      <c r="V56" s="115" t="e">
        <f t="shared" si="0"/>
        <v>#DIV/0!</v>
      </c>
      <c r="W56" s="115">
        <v>0</v>
      </c>
      <c r="X56" s="115">
        <v>0</v>
      </c>
      <c r="Y56" s="115">
        <v>0</v>
      </c>
      <c r="Z56" s="115">
        <v>0</v>
      </c>
      <c r="AA56" s="115">
        <v>0</v>
      </c>
      <c r="AB56" s="115">
        <v>0</v>
      </c>
      <c r="AC56" s="115">
        <f t="shared" si="1"/>
        <v>0</v>
      </c>
      <c r="AD56" s="116">
        <v>0</v>
      </c>
      <c r="AE56" s="116">
        <v>0</v>
      </c>
      <c r="AF56" s="115" t="e">
        <f t="shared" si="2"/>
        <v>#DIV/0!</v>
      </c>
      <c r="AG56" s="115">
        <v>0</v>
      </c>
      <c r="AH56" s="115">
        <v>0</v>
      </c>
      <c r="AI56" s="115">
        <v>0</v>
      </c>
      <c r="AJ56" s="115">
        <v>0</v>
      </c>
      <c r="AK56" s="115">
        <v>0</v>
      </c>
      <c r="AL56" s="115">
        <v>0</v>
      </c>
      <c r="AM56" s="115">
        <f t="shared" si="3"/>
        <v>0</v>
      </c>
      <c r="AN56" s="116">
        <v>0</v>
      </c>
      <c r="AO56" s="116">
        <v>0</v>
      </c>
      <c r="AP56" s="115" t="e">
        <f t="shared" si="4"/>
        <v>#DIV/0!</v>
      </c>
      <c r="AQ56" s="115">
        <v>0</v>
      </c>
      <c r="AR56" s="115">
        <v>0</v>
      </c>
      <c r="AS56" s="115">
        <v>0</v>
      </c>
      <c r="AT56" s="115">
        <v>0</v>
      </c>
      <c r="AU56" s="115">
        <v>0</v>
      </c>
      <c r="AV56" s="115">
        <v>0</v>
      </c>
      <c r="AW56" s="115">
        <f t="shared" si="5"/>
        <v>0</v>
      </c>
      <c r="AX56" s="116">
        <v>0</v>
      </c>
      <c r="AY56" s="116">
        <v>0</v>
      </c>
      <c r="AZ56" s="115" t="e">
        <f t="shared" si="6"/>
        <v>#DIV/0!</v>
      </c>
      <c r="BA56" s="115">
        <v>0</v>
      </c>
      <c r="BB56" s="115">
        <v>0</v>
      </c>
      <c r="BC56" s="115">
        <v>0</v>
      </c>
      <c r="BD56" s="115">
        <v>0</v>
      </c>
      <c r="BE56" s="115">
        <v>0</v>
      </c>
      <c r="BF56" s="115">
        <v>0</v>
      </c>
      <c r="BG56" s="115">
        <f t="shared" si="7"/>
        <v>0</v>
      </c>
      <c r="BH56" s="117">
        <f t="shared" si="8"/>
        <v>0</v>
      </c>
      <c r="BI56" s="118">
        <f t="shared" ref="BI56:BJ56" si="62">(T56+AD56+AN56+AX56)</f>
        <v>0</v>
      </c>
      <c r="BJ56" s="118">
        <f t="shared" si="62"/>
        <v>0</v>
      </c>
      <c r="BK56" s="117" t="e">
        <f t="shared" si="10"/>
        <v>#DIV/0!</v>
      </c>
      <c r="BL56" s="102"/>
      <c r="BM56" s="102"/>
      <c r="BN56" s="102"/>
      <c r="BO56" s="102"/>
      <c r="BP56" s="102"/>
      <c r="BQ56" s="102"/>
      <c r="BR56" s="102"/>
      <c r="BS56" s="102"/>
      <c r="BT56" s="102"/>
      <c r="BU56" s="102"/>
      <c r="BV56" s="102"/>
      <c r="BW56" s="102"/>
      <c r="BX56" s="102"/>
      <c r="BY56" s="102"/>
      <c r="BZ56" s="119"/>
      <c r="CA56" s="119"/>
      <c r="CB56" s="119"/>
      <c r="CC56" s="119"/>
      <c r="CD56" s="119"/>
      <c r="CE56" s="119"/>
    </row>
    <row r="57" spans="1:83" ht="15.75" customHeight="1" x14ac:dyDescent="0.25">
      <c r="A57" s="112" t="s">
        <v>47</v>
      </c>
      <c r="B57" s="112" t="s">
        <v>105</v>
      </c>
      <c r="C57" s="112" t="s">
        <v>113</v>
      </c>
      <c r="D57" s="112"/>
      <c r="E57" s="112"/>
      <c r="F57" s="112"/>
      <c r="G57" s="112"/>
      <c r="H57" s="112"/>
      <c r="I57" s="112"/>
      <c r="J57" s="112"/>
      <c r="K57" s="112"/>
      <c r="L57" s="112"/>
      <c r="M57" s="112"/>
      <c r="N57" s="113"/>
      <c r="O57" s="112"/>
      <c r="P57" s="112"/>
      <c r="Q57" s="112"/>
      <c r="R57" s="112"/>
      <c r="S57" s="112"/>
      <c r="T57" s="114">
        <v>0</v>
      </c>
      <c r="U57" s="114">
        <v>0</v>
      </c>
      <c r="V57" s="115" t="e">
        <f t="shared" si="0"/>
        <v>#DIV/0!</v>
      </c>
      <c r="W57" s="115">
        <v>0</v>
      </c>
      <c r="X57" s="115">
        <v>0</v>
      </c>
      <c r="Y57" s="115">
        <v>0</v>
      </c>
      <c r="Z57" s="115">
        <v>0</v>
      </c>
      <c r="AA57" s="115">
        <v>0</v>
      </c>
      <c r="AB57" s="115">
        <v>0</v>
      </c>
      <c r="AC57" s="115">
        <f t="shared" si="1"/>
        <v>0</v>
      </c>
      <c r="AD57" s="116">
        <v>0</v>
      </c>
      <c r="AE57" s="116">
        <v>0</v>
      </c>
      <c r="AF57" s="115" t="e">
        <f t="shared" si="2"/>
        <v>#DIV/0!</v>
      </c>
      <c r="AG57" s="115">
        <v>0</v>
      </c>
      <c r="AH57" s="115">
        <v>0</v>
      </c>
      <c r="AI57" s="115">
        <v>0</v>
      </c>
      <c r="AJ57" s="115">
        <v>0</v>
      </c>
      <c r="AK57" s="115">
        <v>0</v>
      </c>
      <c r="AL57" s="115">
        <v>0</v>
      </c>
      <c r="AM57" s="115">
        <f t="shared" si="3"/>
        <v>0</v>
      </c>
      <c r="AN57" s="116">
        <v>0</v>
      </c>
      <c r="AO57" s="116">
        <v>0</v>
      </c>
      <c r="AP57" s="115" t="e">
        <f t="shared" si="4"/>
        <v>#DIV/0!</v>
      </c>
      <c r="AQ57" s="115">
        <v>0</v>
      </c>
      <c r="AR57" s="115">
        <v>0</v>
      </c>
      <c r="AS57" s="115">
        <v>0</v>
      </c>
      <c r="AT57" s="115">
        <v>0</v>
      </c>
      <c r="AU57" s="115">
        <v>0</v>
      </c>
      <c r="AV57" s="115">
        <v>0</v>
      </c>
      <c r="AW57" s="115">
        <f t="shared" si="5"/>
        <v>0</v>
      </c>
      <c r="AX57" s="116">
        <v>0</v>
      </c>
      <c r="AY57" s="116">
        <v>0</v>
      </c>
      <c r="AZ57" s="115" t="e">
        <f t="shared" si="6"/>
        <v>#DIV/0!</v>
      </c>
      <c r="BA57" s="115">
        <v>0</v>
      </c>
      <c r="BB57" s="115">
        <v>0</v>
      </c>
      <c r="BC57" s="115">
        <v>0</v>
      </c>
      <c r="BD57" s="115">
        <v>0</v>
      </c>
      <c r="BE57" s="115">
        <v>0</v>
      </c>
      <c r="BF57" s="115">
        <v>0</v>
      </c>
      <c r="BG57" s="115">
        <f t="shared" si="7"/>
        <v>0</v>
      </c>
      <c r="BH57" s="117">
        <f t="shared" si="8"/>
        <v>0</v>
      </c>
      <c r="BI57" s="118">
        <f t="shared" ref="BI57:BJ57" si="63">(T57+AD57+AN57+AX57)</f>
        <v>0</v>
      </c>
      <c r="BJ57" s="118">
        <f t="shared" si="63"/>
        <v>0</v>
      </c>
      <c r="BK57" s="117" t="e">
        <f t="shared" si="10"/>
        <v>#DIV/0!</v>
      </c>
      <c r="BL57" s="102"/>
      <c r="BM57" s="102"/>
      <c r="BN57" s="102"/>
      <c r="BO57" s="102"/>
      <c r="BP57" s="102"/>
      <c r="BQ57" s="102"/>
      <c r="BR57" s="102"/>
      <c r="BS57" s="102"/>
      <c r="BT57" s="102"/>
      <c r="BU57" s="102"/>
      <c r="BV57" s="102"/>
      <c r="BW57" s="102"/>
      <c r="BX57" s="102"/>
      <c r="BY57" s="102"/>
      <c r="BZ57" s="119"/>
      <c r="CA57" s="119"/>
      <c r="CB57" s="119"/>
      <c r="CC57" s="119"/>
      <c r="CD57" s="119"/>
      <c r="CE57" s="119"/>
    </row>
    <row r="58" spans="1:83" ht="15.75" customHeight="1" x14ac:dyDescent="0.25">
      <c r="A58" s="112" t="s">
        <v>47</v>
      </c>
      <c r="B58" s="112" t="s">
        <v>114</v>
      </c>
      <c r="C58" s="112" t="s">
        <v>115</v>
      </c>
      <c r="D58" s="112"/>
      <c r="E58" s="112"/>
      <c r="F58" s="112"/>
      <c r="G58" s="112"/>
      <c r="H58" s="112"/>
      <c r="I58" s="112"/>
      <c r="J58" s="112"/>
      <c r="K58" s="112"/>
      <c r="L58" s="112"/>
      <c r="M58" s="112"/>
      <c r="N58" s="113"/>
      <c r="O58" s="112"/>
      <c r="P58" s="112"/>
      <c r="Q58" s="112"/>
      <c r="R58" s="112"/>
      <c r="S58" s="112"/>
      <c r="T58" s="114">
        <v>0</v>
      </c>
      <c r="U58" s="114">
        <v>0</v>
      </c>
      <c r="V58" s="115" t="e">
        <f t="shared" si="0"/>
        <v>#DIV/0!</v>
      </c>
      <c r="W58" s="115">
        <v>0</v>
      </c>
      <c r="X58" s="115">
        <v>0</v>
      </c>
      <c r="Y58" s="115">
        <v>0</v>
      </c>
      <c r="Z58" s="115">
        <v>0</v>
      </c>
      <c r="AA58" s="115">
        <v>0</v>
      </c>
      <c r="AB58" s="115">
        <v>0</v>
      </c>
      <c r="AC58" s="115">
        <f t="shared" si="1"/>
        <v>0</v>
      </c>
      <c r="AD58" s="116">
        <v>0</v>
      </c>
      <c r="AE58" s="116">
        <v>0</v>
      </c>
      <c r="AF58" s="115" t="e">
        <f t="shared" si="2"/>
        <v>#DIV/0!</v>
      </c>
      <c r="AG58" s="115">
        <v>0</v>
      </c>
      <c r="AH58" s="115">
        <v>0</v>
      </c>
      <c r="AI58" s="115">
        <v>0</v>
      </c>
      <c r="AJ58" s="115">
        <v>0</v>
      </c>
      <c r="AK58" s="115">
        <v>0</v>
      </c>
      <c r="AL58" s="115">
        <v>0</v>
      </c>
      <c r="AM58" s="115">
        <f t="shared" si="3"/>
        <v>0</v>
      </c>
      <c r="AN58" s="116">
        <v>0</v>
      </c>
      <c r="AO58" s="116">
        <v>0</v>
      </c>
      <c r="AP58" s="115" t="e">
        <f t="shared" si="4"/>
        <v>#DIV/0!</v>
      </c>
      <c r="AQ58" s="115">
        <v>0</v>
      </c>
      <c r="AR58" s="115">
        <v>0</v>
      </c>
      <c r="AS58" s="115">
        <v>0</v>
      </c>
      <c r="AT58" s="115">
        <v>0</v>
      </c>
      <c r="AU58" s="115">
        <v>0</v>
      </c>
      <c r="AV58" s="115">
        <v>0</v>
      </c>
      <c r="AW58" s="115">
        <f t="shared" si="5"/>
        <v>0</v>
      </c>
      <c r="AX58" s="116">
        <v>0</v>
      </c>
      <c r="AY58" s="116">
        <v>0</v>
      </c>
      <c r="AZ58" s="115" t="e">
        <f t="shared" si="6"/>
        <v>#DIV/0!</v>
      </c>
      <c r="BA58" s="115">
        <v>0</v>
      </c>
      <c r="BB58" s="115">
        <v>0</v>
      </c>
      <c r="BC58" s="115">
        <v>0</v>
      </c>
      <c r="BD58" s="115">
        <v>0</v>
      </c>
      <c r="BE58" s="115">
        <v>0</v>
      </c>
      <c r="BF58" s="115">
        <v>0</v>
      </c>
      <c r="BG58" s="115">
        <f t="shared" si="7"/>
        <v>0</v>
      </c>
      <c r="BH58" s="117">
        <f t="shared" si="8"/>
        <v>0</v>
      </c>
      <c r="BI58" s="118">
        <f t="shared" ref="BI58:BJ58" si="64">(T58+AD58+AN58+AX58)</f>
        <v>0</v>
      </c>
      <c r="BJ58" s="118">
        <f t="shared" si="64"/>
        <v>0</v>
      </c>
      <c r="BK58" s="117" t="e">
        <f t="shared" si="10"/>
        <v>#DIV/0!</v>
      </c>
      <c r="BL58" s="102"/>
      <c r="BM58" s="102"/>
      <c r="BN58" s="102"/>
      <c r="BO58" s="102"/>
      <c r="BP58" s="102"/>
      <c r="BQ58" s="102"/>
      <c r="BR58" s="102"/>
      <c r="BS58" s="102"/>
      <c r="BT58" s="102"/>
      <c r="BU58" s="102"/>
      <c r="BV58" s="102"/>
      <c r="BW58" s="102"/>
      <c r="BX58" s="102"/>
      <c r="BY58" s="102"/>
      <c r="BZ58" s="119"/>
      <c r="CA58" s="119"/>
      <c r="CB58" s="119"/>
      <c r="CC58" s="119"/>
      <c r="CD58" s="119"/>
      <c r="CE58" s="119"/>
    </row>
    <row r="59" spans="1:83" ht="15.75" customHeight="1" x14ac:dyDescent="0.25">
      <c r="A59" s="112" t="s">
        <v>47</v>
      </c>
      <c r="B59" s="112" t="s">
        <v>114</v>
      </c>
      <c r="C59" s="112" t="s">
        <v>116</v>
      </c>
      <c r="D59" s="112"/>
      <c r="E59" s="112"/>
      <c r="F59" s="112"/>
      <c r="G59" s="112"/>
      <c r="H59" s="112"/>
      <c r="I59" s="112"/>
      <c r="J59" s="112"/>
      <c r="K59" s="112"/>
      <c r="L59" s="112"/>
      <c r="M59" s="112"/>
      <c r="N59" s="113"/>
      <c r="O59" s="112"/>
      <c r="P59" s="112"/>
      <c r="Q59" s="112"/>
      <c r="R59" s="112"/>
      <c r="S59" s="112"/>
      <c r="T59" s="114">
        <v>0</v>
      </c>
      <c r="U59" s="114">
        <v>0</v>
      </c>
      <c r="V59" s="115" t="e">
        <f t="shared" si="0"/>
        <v>#DIV/0!</v>
      </c>
      <c r="W59" s="115">
        <v>0</v>
      </c>
      <c r="X59" s="115">
        <v>0</v>
      </c>
      <c r="Y59" s="115">
        <v>0</v>
      </c>
      <c r="Z59" s="115">
        <v>0</v>
      </c>
      <c r="AA59" s="115">
        <v>0</v>
      </c>
      <c r="AB59" s="115">
        <v>0</v>
      </c>
      <c r="AC59" s="115">
        <f t="shared" si="1"/>
        <v>0</v>
      </c>
      <c r="AD59" s="116">
        <v>0</v>
      </c>
      <c r="AE59" s="116">
        <v>0</v>
      </c>
      <c r="AF59" s="115" t="e">
        <f t="shared" si="2"/>
        <v>#DIV/0!</v>
      </c>
      <c r="AG59" s="115">
        <v>0</v>
      </c>
      <c r="AH59" s="115">
        <v>0</v>
      </c>
      <c r="AI59" s="115">
        <v>0</v>
      </c>
      <c r="AJ59" s="115">
        <v>0</v>
      </c>
      <c r="AK59" s="115">
        <v>0</v>
      </c>
      <c r="AL59" s="115">
        <v>0</v>
      </c>
      <c r="AM59" s="115">
        <f t="shared" si="3"/>
        <v>0</v>
      </c>
      <c r="AN59" s="116">
        <v>0</v>
      </c>
      <c r="AO59" s="116">
        <v>0</v>
      </c>
      <c r="AP59" s="115" t="e">
        <f t="shared" si="4"/>
        <v>#DIV/0!</v>
      </c>
      <c r="AQ59" s="115">
        <v>0</v>
      </c>
      <c r="AR59" s="115">
        <v>0</v>
      </c>
      <c r="AS59" s="115">
        <v>0</v>
      </c>
      <c r="AT59" s="115">
        <v>0</v>
      </c>
      <c r="AU59" s="115">
        <v>0</v>
      </c>
      <c r="AV59" s="115">
        <v>0</v>
      </c>
      <c r="AW59" s="115">
        <f t="shared" si="5"/>
        <v>0</v>
      </c>
      <c r="AX59" s="116">
        <v>0</v>
      </c>
      <c r="AY59" s="116">
        <v>0</v>
      </c>
      <c r="AZ59" s="115" t="e">
        <f t="shared" si="6"/>
        <v>#DIV/0!</v>
      </c>
      <c r="BA59" s="115">
        <v>0</v>
      </c>
      <c r="BB59" s="115">
        <v>0</v>
      </c>
      <c r="BC59" s="115">
        <v>0</v>
      </c>
      <c r="BD59" s="115">
        <v>0</v>
      </c>
      <c r="BE59" s="115">
        <v>0</v>
      </c>
      <c r="BF59" s="115">
        <v>0</v>
      </c>
      <c r="BG59" s="115">
        <f t="shared" si="7"/>
        <v>0</v>
      </c>
      <c r="BH59" s="117">
        <f t="shared" si="8"/>
        <v>0</v>
      </c>
      <c r="BI59" s="118">
        <f t="shared" ref="BI59:BJ59" si="65">(T59+AD59+AN59+AX59)</f>
        <v>0</v>
      </c>
      <c r="BJ59" s="118">
        <f t="shared" si="65"/>
        <v>0</v>
      </c>
      <c r="BK59" s="117" t="e">
        <f t="shared" si="10"/>
        <v>#DIV/0!</v>
      </c>
      <c r="BL59" s="102"/>
      <c r="BM59" s="102"/>
      <c r="BN59" s="102"/>
      <c r="BO59" s="102"/>
      <c r="BP59" s="102"/>
      <c r="BQ59" s="102"/>
      <c r="BR59" s="102"/>
      <c r="BS59" s="102"/>
      <c r="BT59" s="102"/>
      <c r="BU59" s="102"/>
      <c r="BV59" s="102"/>
      <c r="BW59" s="102"/>
      <c r="BX59" s="102"/>
      <c r="BY59" s="102"/>
      <c r="BZ59" s="119"/>
      <c r="CA59" s="119"/>
      <c r="CB59" s="119"/>
      <c r="CC59" s="119"/>
      <c r="CD59" s="119"/>
      <c r="CE59" s="119"/>
    </row>
    <row r="60" spans="1:83" ht="15.75" customHeight="1" x14ac:dyDescent="0.25">
      <c r="A60" s="112" t="s">
        <v>47</v>
      </c>
      <c r="B60" s="112" t="s">
        <v>114</v>
      </c>
      <c r="C60" s="112" t="s">
        <v>117</v>
      </c>
      <c r="D60" s="112"/>
      <c r="E60" s="112"/>
      <c r="F60" s="112"/>
      <c r="G60" s="112"/>
      <c r="H60" s="112"/>
      <c r="I60" s="112"/>
      <c r="J60" s="112"/>
      <c r="K60" s="112"/>
      <c r="L60" s="112"/>
      <c r="M60" s="112"/>
      <c r="N60" s="113"/>
      <c r="O60" s="112"/>
      <c r="P60" s="112"/>
      <c r="Q60" s="112"/>
      <c r="R60" s="112"/>
      <c r="S60" s="112"/>
      <c r="T60" s="114">
        <v>0</v>
      </c>
      <c r="U60" s="114">
        <v>0</v>
      </c>
      <c r="V60" s="115" t="e">
        <f t="shared" si="0"/>
        <v>#DIV/0!</v>
      </c>
      <c r="W60" s="115">
        <v>0</v>
      </c>
      <c r="X60" s="115">
        <v>0</v>
      </c>
      <c r="Y60" s="115">
        <v>0</v>
      </c>
      <c r="Z60" s="115">
        <v>0</v>
      </c>
      <c r="AA60" s="115">
        <v>0</v>
      </c>
      <c r="AB60" s="115">
        <v>0</v>
      </c>
      <c r="AC60" s="115">
        <f t="shared" si="1"/>
        <v>0</v>
      </c>
      <c r="AD60" s="116">
        <v>0</v>
      </c>
      <c r="AE60" s="116">
        <v>0</v>
      </c>
      <c r="AF60" s="115" t="e">
        <f t="shared" si="2"/>
        <v>#DIV/0!</v>
      </c>
      <c r="AG60" s="115">
        <v>0</v>
      </c>
      <c r="AH60" s="115">
        <v>0</v>
      </c>
      <c r="AI60" s="115">
        <v>0</v>
      </c>
      <c r="AJ60" s="115">
        <v>0</v>
      </c>
      <c r="AK60" s="115">
        <v>0</v>
      </c>
      <c r="AL60" s="115">
        <v>0</v>
      </c>
      <c r="AM60" s="115">
        <f t="shared" si="3"/>
        <v>0</v>
      </c>
      <c r="AN60" s="116">
        <v>0</v>
      </c>
      <c r="AO60" s="116">
        <v>0</v>
      </c>
      <c r="AP60" s="115" t="e">
        <f t="shared" si="4"/>
        <v>#DIV/0!</v>
      </c>
      <c r="AQ60" s="115">
        <v>0</v>
      </c>
      <c r="AR60" s="115">
        <v>0</v>
      </c>
      <c r="AS60" s="115">
        <v>0</v>
      </c>
      <c r="AT60" s="115">
        <v>0</v>
      </c>
      <c r="AU60" s="115">
        <v>0</v>
      </c>
      <c r="AV60" s="115">
        <v>0</v>
      </c>
      <c r="AW60" s="115">
        <f t="shared" si="5"/>
        <v>0</v>
      </c>
      <c r="AX60" s="116">
        <v>0</v>
      </c>
      <c r="AY60" s="116">
        <v>0</v>
      </c>
      <c r="AZ60" s="115" t="e">
        <f t="shared" si="6"/>
        <v>#DIV/0!</v>
      </c>
      <c r="BA60" s="115">
        <v>0</v>
      </c>
      <c r="BB60" s="115">
        <v>0</v>
      </c>
      <c r="BC60" s="115">
        <v>0</v>
      </c>
      <c r="BD60" s="115">
        <v>0</v>
      </c>
      <c r="BE60" s="115">
        <v>0</v>
      </c>
      <c r="BF60" s="115">
        <v>0</v>
      </c>
      <c r="BG60" s="115">
        <f t="shared" si="7"/>
        <v>0</v>
      </c>
      <c r="BH60" s="117">
        <f t="shared" si="8"/>
        <v>0</v>
      </c>
      <c r="BI60" s="118">
        <f t="shared" ref="BI60:BJ60" si="66">(T60+AD60+AN60+AX60)</f>
        <v>0</v>
      </c>
      <c r="BJ60" s="118">
        <f t="shared" si="66"/>
        <v>0</v>
      </c>
      <c r="BK60" s="117" t="e">
        <f t="shared" si="10"/>
        <v>#DIV/0!</v>
      </c>
      <c r="BL60" s="102"/>
      <c r="BM60" s="102"/>
      <c r="BN60" s="102"/>
      <c r="BO60" s="102"/>
      <c r="BP60" s="102"/>
      <c r="BQ60" s="102"/>
      <c r="BR60" s="102"/>
      <c r="BS60" s="102"/>
      <c r="BT60" s="102"/>
      <c r="BU60" s="102"/>
      <c r="BV60" s="102"/>
      <c r="BW60" s="102"/>
      <c r="BX60" s="102"/>
      <c r="BY60" s="102"/>
      <c r="BZ60" s="119"/>
      <c r="CA60" s="119"/>
      <c r="CB60" s="119"/>
      <c r="CC60" s="119"/>
      <c r="CD60" s="119"/>
      <c r="CE60" s="119"/>
    </row>
    <row r="61" spans="1:83" ht="15.75" customHeight="1" x14ac:dyDescent="0.25">
      <c r="A61" s="112" t="s">
        <v>47</v>
      </c>
      <c r="B61" s="112" t="s">
        <v>114</v>
      </c>
      <c r="C61" s="112" t="s">
        <v>118</v>
      </c>
      <c r="D61" s="112"/>
      <c r="E61" s="112"/>
      <c r="F61" s="112"/>
      <c r="G61" s="112"/>
      <c r="H61" s="112"/>
      <c r="I61" s="112"/>
      <c r="J61" s="112"/>
      <c r="K61" s="112"/>
      <c r="L61" s="112"/>
      <c r="M61" s="112"/>
      <c r="N61" s="113"/>
      <c r="O61" s="112"/>
      <c r="P61" s="112"/>
      <c r="Q61" s="112"/>
      <c r="R61" s="112"/>
      <c r="S61" s="112"/>
      <c r="T61" s="114">
        <v>0</v>
      </c>
      <c r="U61" s="114">
        <v>0</v>
      </c>
      <c r="V61" s="115" t="e">
        <f t="shared" si="0"/>
        <v>#DIV/0!</v>
      </c>
      <c r="W61" s="115">
        <v>0</v>
      </c>
      <c r="X61" s="115">
        <v>0</v>
      </c>
      <c r="Y61" s="115">
        <v>0</v>
      </c>
      <c r="Z61" s="115">
        <v>0</v>
      </c>
      <c r="AA61" s="115">
        <v>0</v>
      </c>
      <c r="AB61" s="115">
        <v>0</v>
      </c>
      <c r="AC61" s="115">
        <f t="shared" si="1"/>
        <v>0</v>
      </c>
      <c r="AD61" s="116">
        <v>0</v>
      </c>
      <c r="AE61" s="116">
        <v>0</v>
      </c>
      <c r="AF61" s="115" t="e">
        <f t="shared" si="2"/>
        <v>#DIV/0!</v>
      </c>
      <c r="AG61" s="115">
        <v>0</v>
      </c>
      <c r="AH61" s="115">
        <v>0</v>
      </c>
      <c r="AI61" s="115">
        <v>0</v>
      </c>
      <c r="AJ61" s="115">
        <v>0</v>
      </c>
      <c r="AK61" s="115">
        <v>0</v>
      </c>
      <c r="AL61" s="115">
        <v>0</v>
      </c>
      <c r="AM61" s="115">
        <f t="shared" si="3"/>
        <v>0</v>
      </c>
      <c r="AN61" s="116">
        <v>0</v>
      </c>
      <c r="AO61" s="116">
        <v>0</v>
      </c>
      <c r="AP61" s="115" t="e">
        <f t="shared" si="4"/>
        <v>#DIV/0!</v>
      </c>
      <c r="AQ61" s="115">
        <v>0</v>
      </c>
      <c r="AR61" s="115">
        <v>0</v>
      </c>
      <c r="AS61" s="115">
        <v>0</v>
      </c>
      <c r="AT61" s="115">
        <v>0</v>
      </c>
      <c r="AU61" s="115">
        <v>0</v>
      </c>
      <c r="AV61" s="115">
        <v>0</v>
      </c>
      <c r="AW61" s="115">
        <f t="shared" si="5"/>
        <v>0</v>
      </c>
      <c r="AX61" s="116">
        <v>0</v>
      </c>
      <c r="AY61" s="116">
        <v>0</v>
      </c>
      <c r="AZ61" s="115" t="e">
        <f t="shared" si="6"/>
        <v>#DIV/0!</v>
      </c>
      <c r="BA61" s="115">
        <v>0</v>
      </c>
      <c r="BB61" s="115">
        <v>0</v>
      </c>
      <c r="BC61" s="115">
        <v>0</v>
      </c>
      <c r="BD61" s="115">
        <v>0</v>
      </c>
      <c r="BE61" s="115">
        <v>0</v>
      </c>
      <c r="BF61" s="115">
        <v>0</v>
      </c>
      <c r="BG61" s="115">
        <f t="shared" si="7"/>
        <v>0</v>
      </c>
      <c r="BH61" s="117">
        <f t="shared" si="8"/>
        <v>0</v>
      </c>
      <c r="BI61" s="118">
        <f t="shared" ref="BI61:BJ61" si="67">(T61+AD61+AN61+AX61)</f>
        <v>0</v>
      </c>
      <c r="BJ61" s="118">
        <f t="shared" si="67"/>
        <v>0</v>
      </c>
      <c r="BK61" s="117" t="e">
        <f t="shared" si="10"/>
        <v>#DIV/0!</v>
      </c>
      <c r="BL61" s="102"/>
      <c r="BM61" s="102"/>
      <c r="BN61" s="102"/>
      <c r="BO61" s="102"/>
      <c r="BP61" s="102"/>
      <c r="BQ61" s="102"/>
      <c r="BR61" s="102"/>
      <c r="BS61" s="102"/>
      <c r="BT61" s="102"/>
      <c r="BU61" s="102"/>
      <c r="BV61" s="102"/>
      <c r="BW61" s="102"/>
      <c r="BX61" s="102"/>
      <c r="BY61" s="102"/>
      <c r="BZ61" s="119"/>
      <c r="CA61" s="119"/>
      <c r="CB61" s="119"/>
      <c r="CC61" s="119"/>
      <c r="CD61" s="119"/>
      <c r="CE61" s="119"/>
    </row>
    <row r="62" spans="1:83" ht="15.75" customHeight="1" x14ac:dyDescent="0.25">
      <c r="A62" s="112" t="s">
        <v>47</v>
      </c>
      <c r="B62" s="112" t="s">
        <v>114</v>
      </c>
      <c r="C62" s="112" t="s">
        <v>119</v>
      </c>
      <c r="D62" s="112"/>
      <c r="E62" s="112"/>
      <c r="F62" s="112"/>
      <c r="G62" s="112"/>
      <c r="H62" s="112"/>
      <c r="I62" s="112"/>
      <c r="J62" s="112"/>
      <c r="K62" s="112"/>
      <c r="L62" s="112"/>
      <c r="M62" s="112"/>
      <c r="N62" s="113"/>
      <c r="O62" s="112"/>
      <c r="P62" s="112"/>
      <c r="Q62" s="112"/>
      <c r="R62" s="112"/>
      <c r="S62" s="112"/>
      <c r="T62" s="114">
        <v>0</v>
      </c>
      <c r="U62" s="114">
        <v>0</v>
      </c>
      <c r="V62" s="115" t="e">
        <f t="shared" si="0"/>
        <v>#DIV/0!</v>
      </c>
      <c r="W62" s="115">
        <v>0</v>
      </c>
      <c r="X62" s="115">
        <v>0</v>
      </c>
      <c r="Y62" s="115">
        <v>0</v>
      </c>
      <c r="Z62" s="115">
        <v>0</v>
      </c>
      <c r="AA62" s="115">
        <v>0</v>
      </c>
      <c r="AB62" s="115">
        <v>0</v>
      </c>
      <c r="AC62" s="115">
        <f t="shared" si="1"/>
        <v>0</v>
      </c>
      <c r="AD62" s="116">
        <v>0</v>
      </c>
      <c r="AE62" s="116">
        <v>0</v>
      </c>
      <c r="AF62" s="115" t="e">
        <f t="shared" si="2"/>
        <v>#DIV/0!</v>
      </c>
      <c r="AG62" s="115">
        <v>0</v>
      </c>
      <c r="AH62" s="115">
        <v>0</v>
      </c>
      <c r="AI62" s="115">
        <v>0</v>
      </c>
      <c r="AJ62" s="115">
        <v>0</v>
      </c>
      <c r="AK62" s="115">
        <v>0</v>
      </c>
      <c r="AL62" s="115">
        <v>0</v>
      </c>
      <c r="AM62" s="115">
        <f t="shared" si="3"/>
        <v>0</v>
      </c>
      <c r="AN62" s="116">
        <v>0</v>
      </c>
      <c r="AO62" s="116">
        <v>0</v>
      </c>
      <c r="AP62" s="115" t="e">
        <f t="shared" si="4"/>
        <v>#DIV/0!</v>
      </c>
      <c r="AQ62" s="115">
        <v>0</v>
      </c>
      <c r="AR62" s="115">
        <v>0</v>
      </c>
      <c r="AS62" s="115">
        <v>0</v>
      </c>
      <c r="AT62" s="115">
        <v>0</v>
      </c>
      <c r="AU62" s="115">
        <v>0</v>
      </c>
      <c r="AV62" s="115">
        <v>0</v>
      </c>
      <c r="AW62" s="115">
        <f t="shared" si="5"/>
        <v>0</v>
      </c>
      <c r="AX62" s="116">
        <v>0</v>
      </c>
      <c r="AY62" s="116">
        <v>0</v>
      </c>
      <c r="AZ62" s="115" t="e">
        <f t="shared" si="6"/>
        <v>#DIV/0!</v>
      </c>
      <c r="BA62" s="115">
        <v>0</v>
      </c>
      <c r="BB62" s="115">
        <v>0</v>
      </c>
      <c r="BC62" s="115">
        <v>0</v>
      </c>
      <c r="BD62" s="115">
        <v>0</v>
      </c>
      <c r="BE62" s="115">
        <v>0</v>
      </c>
      <c r="BF62" s="115">
        <v>0</v>
      </c>
      <c r="BG62" s="115">
        <f t="shared" si="7"/>
        <v>0</v>
      </c>
      <c r="BH62" s="117">
        <f t="shared" si="8"/>
        <v>0</v>
      </c>
      <c r="BI62" s="118">
        <f t="shared" ref="BI62:BJ62" si="68">(T62+AD62+AN62+AX62)</f>
        <v>0</v>
      </c>
      <c r="BJ62" s="118">
        <f t="shared" si="68"/>
        <v>0</v>
      </c>
      <c r="BK62" s="117" t="e">
        <f t="shared" si="10"/>
        <v>#DIV/0!</v>
      </c>
      <c r="BL62" s="102"/>
      <c r="BM62" s="102"/>
      <c r="BN62" s="102"/>
      <c r="BO62" s="102"/>
      <c r="BP62" s="102"/>
      <c r="BQ62" s="102"/>
      <c r="BR62" s="102"/>
      <c r="BS62" s="102"/>
      <c r="BT62" s="102"/>
      <c r="BU62" s="102"/>
      <c r="BV62" s="102"/>
      <c r="BW62" s="102"/>
      <c r="BX62" s="102"/>
      <c r="BY62" s="102"/>
      <c r="BZ62" s="119"/>
      <c r="CA62" s="119"/>
      <c r="CB62" s="119"/>
      <c r="CC62" s="119"/>
      <c r="CD62" s="119"/>
      <c r="CE62" s="119"/>
    </row>
    <row r="63" spans="1:83" ht="15.75" customHeight="1" x14ac:dyDescent="0.25">
      <c r="A63" s="112" t="s">
        <v>47</v>
      </c>
      <c r="B63" s="112" t="s">
        <v>114</v>
      </c>
      <c r="C63" s="112" t="s">
        <v>120</v>
      </c>
      <c r="D63" s="112"/>
      <c r="E63" s="112"/>
      <c r="F63" s="112"/>
      <c r="G63" s="112"/>
      <c r="H63" s="112"/>
      <c r="I63" s="112"/>
      <c r="J63" s="112"/>
      <c r="K63" s="112"/>
      <c r="L63" s="112"/>
      <c r="M63" s="112"/>
      <c r="N63" s="113"/>
      <c r="O63" s="112"/>
      <c r="P63" s="112"/>
      <c r="Q63" s="112"/>
      <c r="R63" s="112"/>
      <c r="S63" s="112"/>
      <c r="T63" s="114">
        <v>0</v>
      </c>
      <c r="U63" s="114">
        <v>0</v>
      </c>
      <c r="V63" s="115" t="e">
        <f t="shared" si="0"/>
        <v>#DIV/0!</v>
      </c>
      <c r="W63" s="115">
        <v>0</v>
      </c>
      <c r="X63" s="115">
        <v>0</v>
      </c>
      <c r="Y63" s="115">
        <v>0</v>
      </c>
      <c r="Z63" s="115">
        <v>0</v>
      </c>
      <c r="AA63" s="115">
        <v>0</v>
      </c>
      <c r="AB63" s="115">
        <v>0</v>
      </c>
      <c r="AC63" s="115">
        <f t="shared" si="1"/>
        <v>0</v>
      </c>
      <c r="AD63" s="116">
        <v>0</v>
      </c>
      <c r="AE63" s="116">
        <v>0</v>
      </c>
      <c r="AF63" s="115" t="e">
        <f t="shared" si="2"/>
        <v>#DIV/0!</v>
      </c>
      <c r="AG63" s="115">
        <v>0</v>
      </c>
      <c r="AH63" s="115">
        <v>0</v>
      </c>
      <c r="AI63" s="115">
        <v>0</v>
      </c>
      <c r="AJ63" s="115">
        <v>0</v>
      </c>
      <c r="AK63" s="115">
        <v>0</v>
      </c>
      <c r="AL63" s="115">
        <v>0</v>
      </c>
      <c r="AM63" s="115">
        <f t="shared" si="3"/>
        <v>0</v>
      </c>
      <c r="AN63" s="116">
        <v>0</v>
      </c>
      <c r="AO63" s="116">
        <v>0</v>
      </c>
      <c r="AP63" s="115" t="e">
        <f t="shared" si="4"/>
        <v>#DIV/0!</v>
      </c>
      <c r="AQ63" s="115">
        <v>0</v>
      </c>
      <c r="AR63" s="115">
        <v>0</v>
      </c>
      <c r="AS63" s="115">
        <v>0</v>
      </c>
      <c r="AT63" s="115">
        <v>0</v>
      </c>
      <c r="AU63" s="115">
        <v>0</v>
      </c>
      <c r="AV63" s="115">
        <v>0</v>
      </c>
      <c r="AW63" s="115">
        <f t="shared" si="5"/>
        <v>0</v>
      </c>
      <c r="AX63" s="116">
        <v>0</v>
      </c>
      <c r="AY63" s="116">
        <v>0</v>
      </c>
      <c r="AZ63" s="115" t="e">
        <f t="shared" si="6"/>
        <v>#DIV/0!</v>
      </c>
      <c r="BA63" s="115">
        <v>0</v>
      </c>
      <c r="BB63" s="115">
        <v>0</v>
      </c>
      <c r="BC63" s="115">
        <v>0</v>
      </c>
      <c r="BD63" s="115">
        <v>0</v>
      </c>
      <c r="BE63" s="115">
        <v>0</v>
      </c>
      <c r="BF63" s="115">
        <v>0</v>
      </c>
      <c r="BG63" s="115">
        <f t="shared" si="7"/>
        <v>0</v>
      </c>
      <c r="BH63" s="117">
        <f t="shared" si="8"/>
        <v>0</v>
      </c>
      <c r="BI63" s="118">
        <f t="shared" ref="BI63:BJ63" si="69">(T63+AD63+AN63+AX63)</f>
        <v>0</v>
      </c>
      <c r="BJ63" s="118">
        <f t="shared" si="69"/>
        <v>0</v>
      </c>
      <c r="BK63" s="117" t="e">
        <f t="shared" si="10"/>
        <v>#DIV/0!</v>
      </c>
      <c r="BL63" s="102"/>
      <c r="BM63" s="102"/>
      <c r="BN63" s="102"/>
      <c r="BO63" s="102"/>
      <c r="BP63" s="102"/>
      <c r="BQ63" s="102"/>
      <c r="BR63" s="102"/>
      <c r="BS63" s="102"/>
      <c r="BT63" s="102"/>
      <c r="BU63" s="102"/>
      <c r="BV63" s="102"/>
      <c r="BW63" s="102"/>
      <c r="BX63" s="102"/>
      <c r="BY63" s="102"/>
      <c r="BZ63" s="119"/>
      <c r="CA63" s="119"/>
      <c r="CB63" s="119"/>
      <c r="CC63" s="119"/>
      <c r="CD63" s="119"/>
      <c r="CE63" s="119"/>
    </row>
    <row r="64" spans="1:83" ht="15.75" customHeight="1" x14ac:dyDescent="0.25">
      <c r="A64" s="112" t="s">
        <v>47</v>
      </c>
      <c r="B64" s="112" t="s">
        <v>114</v>
      </c>
      <c r="C64" s="112" t="s">
        <v>121</v>
      </c>
      <c r="D64" s="112"/>
      <c r="E64" s="112"/>
      <c r="F64" s="112"/>
      <c r="G64" s="112"/>
      <c r="H64" s="112"/>
      <c r="I64" s="112"/>
      <c r="J64" s="112"/>
      <c r="K64" s="112"/>
      <c r="L64" s="112"/>
      <c r="M64" s="112"/>
      <c r="N64" s="113"/>
      <c r="O64" s="112"/>
      <c r="P64" s="112"/>
      <c r="Q64" s="112"/>
      <c r="R64" s="112"/>
      <c r="S64" s="112"/>
      <c r="T64" s="114">
        <v>0</v>
      </c>
      <c r="U64" s="114">
        <v>0</v>
      </c>
      <c r="V64" s="115" t="e">
        <f t="shared" si="0"/>
        <v>#DIV/0!</v>
      </c>
      <c r="W64" s="115">
        <v>0</v>
      </c>
      <c r="X64" s="115">
        <v>0</v>
      </c>
      <c r="Y64" s="115">
        <v>0</v>
      </c>
      <c r="Z64" s="115">
        <v>0</v>
      </c>
      <c r="AA64" s="115">
        <v>0</v>
      </c>
      <c r="AB64" s="115">
        <v>0</v>
      </c>
      <c r="AC64" s="115">
        <f t="shared" si="1"/>
        <v>0</v>
      </c>
      <c r="AD64" s="116">
        <v>0</v>
      </c>
      <c r="AE64" s="116">
        <v>0</v>
      </c>
      <c r="AF64" s="115" t="e">
        <f t="shared" si="2"/>
        <v>#DIV/0!</v>
      </c>
      <c r="AG64" s="115">
        <v>0</v>
      </c>
      <c r="AH64" s="115">
        <v>0</v>
      </c>
      <c r="AI64" s="115">
        <v>0</v>
      </c>
      <c r="AJ64" s="115">
        <v>0</v>
      </c>
      <c r="AK64" s="115">
        <v>0</v>
      </c>
      <c r="AL64" s="115">
        <v>0</v>
      </c>
      <c r="AM64" s="115">
        <f t="shared" si="3"/>
        <v>0</v>
      </c>
      <c r="AN64" s="116">
        <v>0</v>
      </c>
      <c r="AO64" s="116">
        <v>0</v>
      </c>
      <c r="AP64" s="115" t="e">
        <f t="shared" si="4"/>
        <v>#DIV/0!</v>
      </c>
      <c r="AQ64" s="115">
        <v>0</v>
      </c>
      <c r="AR64" s="115">
        <v>0</v>
      </c>
      <c r="AS64" s="115">
        <v>0</v>
      </c>
      <c r="AT64" s="115">
        <v>0</v>
      </c>
      <c r="AU64" s="115">
        <v>0</v>
      </c>
      <c r="AV64" s="115">
        <v>0</v>
      </c>
      <c r="AW64" s="115">
        <f t="shared" si="5"/>
        <v>0</v>
      </c>
      <c r="AX64" s="116">
        <v>0</v>
      </c>
      <c r="AY64" s="116">
        <v>0</v>
      </c>
      <c r="AZ64" s="115" t="e">
        <f t="shared" si="6"/>
        <v>#DIV/0!</v>
      </c>
      <c r="BA64" s="115">
        <v>0</v>
      </c>
      <c r="BB64" s="115">
        <v>0</v>
      </c>
      <c r="BC64" s="115">
        <v>0</v>
      </c>
      <c r="BD64" s="115">
        <v>0</v>
      </c>
      <c r="BE64" s="115">
        <v>0</v>
      </c>
      <c r="BF64" s="115">
        <v>0</v>
      </c>
      <c r="BG64" s="115">
        <f t="shared" si="7"/>
        <v>0</v>
      </c>
      <c r="BH64" s="117">
        <f t="shared" si="8"/>
        <v>0</v>
      </c>
      <c r="BI64" s="118">
        <f t="shared" ref="BI64:BJ64" si="70">(T64+AD64+AN64+AX64)</f>
        <v>0</v>
      </c>
      <c r="BJ64" s="118">
        <f t="shared" si="70"/>
        <v>0</v>
      </c>
      <c r="BK64" s="117" t="e">
        <f t="shared" si="10"/>
        <v>#DIV/0!</v>
      </c>
      <c r="BL64" s="102"/>
      <c r="BM64" s="102"/>
      <c r="BN64" s="102"/>
      <c r="BO64" s="102"/>
      <c r="BP64" s="102"/>
      <c r="BQ64" s="102"/>
      <c r="BR64" s="102"/>
      <c r="BS64" s="102"/>
      <c r="BT64" s="102"/>
      <c r="BU64" s="102"/>
      <c r="BV64" s="102"/>
      <c r="BW64" s="102"/>
      <c r="BX64" s="102"/>
      <c r="BY64" s="102"/>
      <c r="BZ64" s="119"/>
      <c r="CA64" s="119"/>
      <c r="CB64" s="119"/>
      <c r="CC64" s="119"/>
      <c r="CD64" s="119"/>
      <c r="CE64" s="119"/>
    </row>
    <row r="65" spans="1:83" ht="15.75" customHeight="1" x14ac:dyDescent="0.25">
      <c r="A65" s="112" t="s">
        <v>47</v>
      </c>
      <c r="B65" s="112" t="s">
        <v>114</v>
      </c>
      <c r="C65" s="112" t="s">
        <v>122</v>
      </c>
      <c r="D65" s="113" t="str">
        <f>'Instrumento CIDEA'!D247</f>
        <v>JHON ALEJANDRO OTÁLORA BOGOTÁ</v>
      </c>
      <c r="E65" s="113">
        <f>'Instrumento CIDEA'!E247</f>
        <v>3183382382</v>
      </c>
      <c r="F65" s="120" t="str">
        <f>'Instrumento CIDEA'!F247</f>
        <v>jotalorab@car.gov.co</v>
      </c>
      <c r="G65" s="113" t="str">
        <f>'Instrumento CIDEA'!G247</f>
        <v>SANDRA VIVIANA BELTRÁN ALDANA</v>
      </c>
      <c r="H65" s="112">
        <f>'Instrumento CIDEA'!H247</f>
        <v>3153888162</v>
      </c>
      <c r="I65" s="121" t="str">
        <f>'Instrumento CIDEA'!I247</f>
        <v>sbeltrana@car.gov.co</v>
      </c>
      <c r="J65" s="113" t="str">
        <f>'Instrumento CIDEA'!J247</f>
        <v>COSME RODRIGUEZ SAAVEDRA</v>
      </c>
      <c r="K65" s="112">
        <f>'Instrumento CIDEA'!K247</f>
        <v>3162527657</v>
      </c>
      <c r="L65" s="120" t="str">
        <f>'Instrumento CIDEA'!L247</f>
        <v>cideatenjo@gmail.com</v>
      </c>
      <c r="M65" s="112"/>
      <c r="N65" s="113"/>
      <c r="O65" s="112"/>
      <c r="P65" s="112"/>
      <c r="Q65" s="112"/>
      <c r="R65" s="112"/>
      <c r="S65" s="112"/>
      <c r="T65" s="114">
        <v>0</v>
      </c>
      <c r="U65" s="114">
        <v>0</v>
      </c>
      <c r="V65" s="115" t="e">
        <f t="shared" si="0"/>
        <v>#DIV/0!</v>
      </c>
      <c r="W65" s="115">
        <v>0</v>
      </c>
      <c r="X65" s="115">
        <v>0</v>
      </c>
      <c r="Y65" s="115">
        <v>0</v>
      </c>
      <c r="Z65" s="115">
        <v>0</v>
      </c>
      <c r="AA65" s="115">
        <v>0</v>
      </c>
      <c r="AB65" s="115">
        <v>0</v>
      </c>
      <c r="AC65" s="115">
        <f t="shared" si="1"/>
        <v>0</v>
      </c>
      <c r="AD65" s="116">
        <v>0</v>
      </c>
      <c r="AE65" s="116">
        <v>0</v>
      </c>
      <c r="AF65" s="115" t="e">
        <f t="shared" si="2"/>
        <v>#DIV/0!</v>
      </c>
      <c r="AG65" s="115">
        <v>0</v>
      </c>
      <c r="AH65" s="115">
        <v>0</v>
      </c>
      <c r="AI65" s="115">
        <v>0</v>
      </c>
      <c r="AJ65" s="115">
        <v>0</v>
      </c>
      <c r="AK65" s="115">
        <v>0</v>
      </c>
      <c r="AL65" s="115">
        <v>0</v>
      </c>
      <c r="AM65" s="115">
        <f t="shared" si="3"/>
        <v>0</v>
      </c>
      <c r="AN65" s="116">
        <v>0</v>
      </c>
      <c r="AO65" s="116">
        <v>0</v>
      </c>
      <c r="AP65" s="115" t="e">
        <f t="shared" si="4"/>
        <v>#DIV/0!</v>
      </c>
      <c r="AQ65" s="115">
        <v>0</v>
      </c>
      <c r="AR65" s="115">
        <v>0</v>
      </c>
      <c r="AS65" s="115">
        <v>0</v>
      </c>
      <c r="AT65" s="115">
        <v>0</v>
      </c>
      <c r="AU65" s="115">
        <v>0</v>
      </c>
      <c r="AV65" s="115">
        <v>0</v>
      </c>
      <c r="AW65" s="115">
        <f t="shared" si="5"/>
        <v>0</v>
      </c>
      <c r="AX65" s="116">
        <v>0</v>
      </c>
      <c r="AY65" s="116">
        <v>0</v>
      </c>
      <c r="AZ65" s="115" t="e">
        <f t="shared" si="6"/>
        <v>#DIV/0!</v>
      </c>
      <c r="BA65" s="115">
        <v>0</v>
      </c>
      <c r="BB65" s="115">
        <v>0</v>
      </c>
      <c r="BC65" s="115">
        <v>0</v>
      </c>
      <c r="BD65" s="115">
        <v>0</v>
      </c>
      <c r="BE65" s="115">
        <v>0</v>
      </c>
      <c r="BF65" s="115">
        <v>0</v>
      </c>
      <c r="BG65" s="115">
        <f t="shared" si="7"/>
        <v>0</v>
      </c>
      <c r="BH65" s="117">
        <f t="shared" si="8"/>
        <v>0</v>
      </c>
      <c r="BI65" s="118">
        <f t="shared" ref="BI65:BJ65" si="71">(T65+AD65+AN65+AX65)</f>
        <v>0</v>
      </c>
      <c r="BJ65" s="118">
        <f t="shared" si="71"/>
        <v>0</v>
      </c>
      <c r="BK65" s="117" t="e">
        <f t="shared" si="10"/>
        <v>#DIV/0!</v>
      </c>
      <c r="BL65" s="102"/>
      <c r="BM65" s="102"/>
      <c r="BN65" s="102"/>
      <c r="BO65" s="102"/>
      <c r="BP65" s="102"/>
      <c r="BQ65" s="102"/>
      <c r="BR65" s="102"/>
      <c r="BS65" s="102"/>
      <c r="BT65" s="102"/>
      <c r="BU65" s="102"/>
      <c r="BV65" s="102"/>
      <c r="BW65" s="102"/>
      <c r="BX65" s="102"/>
      <c r="BY65" s="102"/>
      <c r="BZ65" s="119"/>
      <c r="CA65" s="119"/>
      <c r="CB65" s="119"/>
      <c r="CC65" s="119"/>
      <c r="CD65" s="119"/>
      <c r="CE65" s="119"/>
    </row>
    <row r="66" spans="1:83" ht="15.75" customHeight="1" x14ac:dyDescent="0.25">
      <c r="A66" s="112" t="s">
        <v>47</v>
      </c>
      <c r="B66" s="112" t="s">
        <v>114</v>
      </c>
      <c r="C66" s="112" t="s">
        <v>129</v>
      </c>
      <c r="D66" s="112"/>
      <c r="E66" s="112"/>
      <c r="F66" s="112"/>
      <c r="G66" s="112"/>
      <c r="H66" s="112"/>
      <c r="I66" s="112"/>
      <c r="J66" s="112"/>
      <c r="K66" s="112"/>
      <c r="L66" s="112"/>
      <c r="M66" s="112"/>
      <c r="N66" s="113"/>
      <c r="O66" s="112"/>
      <c r="P66" s="112"/>
      <c r="Q66" s="112"/>
      <c r="R66" s="112"/>
      <c r="S66" s="112"/>
      <c r="T66" s="114">
        <v>0</v>
      </c>
      <c r="U66" s="114">
        <v>0</v>
      </c>
      <c r="V66" s="115" t="e">
        <f t="shared" si="0"/>
        <v>#DIV/0!</v>
      </c>
      <c r="W66" s="115">
        <v>0</v>
      </c>
      <c r="X66" s="115">
        <v>0</v>
      </c>
      <c r="Y66" s="115">
        <v>0</v>
      </c>
      <c r="Z66" s="115">
        <v>0</v>
      </c>
      <c r="AA66" s="115">
        <v>0</v>
      </c>
      <c r="AB66" s="115">
        <v>0</v>
      </c>
      <c r="AC66" s="115">
        <f t="shared" si="1"/>
        <v>0</v>
      </c>
      <c r="AD66" s="116">
        <v>0</v>
      </c>
      <c r="AE66" s="116">
        <v>0</v>
      </c>
      <c r="AF66" s="115" t="e">
        <f t="shared" si="2"/>
        <v>#DIV/0!</v>
      </c>
      <c r="AG66" s="115">
        <v>0</v>
      </c>
      <c r="AH66" s="115">
        <v>0</v>
      </c>
      <c r="AI66" s="115">
        <v>0</v>
      </c>
      <c r="AJ66" s="115">
        <v>0</v>
      </c>
      <c r="AK66" s="115">
        <v>0</v>
      </c>
      <c r="AL66" s="115">
        <v>0</v>
      </c>
      <c r="AM66" s="115">
        <f t="shared" si="3"/>
        <v>0</v>
      </c>
      <c r="AN66" s="116">
        <v>0</v>
      </c>
      <c r="AO66" s="116">
        <v>0</v>
      </c>
      <c r="AP66" s="115" t="e">
        <f t="shared" si="4"/>
        <v>#DIV/0!</v>
      </c>
      <c r="AQ66" s="115">
        <v>0</v>
      </c>
      <c r="AR66" s="115">
        <v>0</v>
      </c>
      <c r="AS66" s="115">
        <v>0</v>
      </c>
      <c r="AT66" s="115">
        <v>0</v>
      </c>
      <c r="AU66" s="115">
        <v>0</v>
      </c>
      <c r="AV66" s="115">
        <v>0</v>
      </c>
      <c r="AW66" s="115">
        <f t="shared" si="5"/>
        <v>0</v>
      </c>
      <c r="AX66" s="116">
        <v>0</v>
      </c>
      <c r="AY66" s="116">
        <v>0</v>
      </c>
      <c r="AZ66" s="115" t="e">
        <f t="shared" si="6"/>
        <v>#DIV/0!</v>
      </c>
      <c r="BA66" s="115">
        <v>0</v>
      </c>
      <c r="BB66" s="115">
        <v>0</v>
      </c>
      <c r="BC66" s="115">
        <v>0</v>
      </c>
      <c r="BD66" s="115">
        <v>0</v>
      </c>
      <c r="BE66" s="115">
        <v>0</v>
      </c>
      <c r="BF66" s="115">
        <v>0</v>
      </c>
      <c r="BG66" s="115">
        <f t="shared" si="7"/>
        <v>0</v>
      </c>
      <c r="BH66" s="117">
        <f t="shared" si="8"/>
        <v>0</v>
      </c>
      <c r="BI66" s="118">
        <f t="shared" ref="BI66:BJ66" si="72">(T66+AD66+AN66+AX66)</f>
        <v>0</v>
      </c>
      <c r="BJ66" s="118">
        <f t="shared" si="72"/>
        <v>0</v>
      </c>
      <c r="BK66" s="117" t="e">
        <f t="shared" si="10"/>
        <v>#DIV/0!</v>
      </c>
      <c r="BL66" s="102"/>
      <c r="BM66" s="102"/>
      <c r="BN66" s="102"/>
      <c r="BO66" s="102"/>
      <c r="BP66" s="102"/>
      <c r="BQ66" s="102"/>
      <c r="BR66" s="102"/>
      <c r="BS66" s="102"/>
      <c r="BT66" s="102"/>
      <c r="BU66" s="102"/>
      <c r="BV66" s="102"/>
      <c r="BW66" s="102"/>
      <c r="BX66" s="102"/>
      <c r="BY66" s="102"/>
      <c r="BZ66" s="119"/>
      <c r="CA66" s="119"/>
      <c r="CB66" s="119"/>
      <c r="CC66" s="119"/>
      <c r="CD66" s="119"/>
      <c r="CE66" s="119"/>
    </row>
    <row r="67" spans="1:83" ht="15.75" customHeight="1" x14ac:dyDescent="0.25">
      <c r="A67" s="112" t="s">
        <v>47</v>
      </c>
      <c r="B67" s="112" t="s">
        <v>114</v>
      </c>
      <c r="C67" s="112" t="s">
        <v>323</v>
      </c>
      <c r="D67" s="112"/>
      <c r="E67" s="112"/>
      <c r="F67" s="112"/>
      <c r="G67" s="112"/>
      <c r="H67" s="112"/>
      <c r="I67" s="112"/>
      <c r="J67" s="112"/>
      <c r="K67" s="112"/>
      <c r="L67" s="112"/>
      <c r="M67" s="112"/>
      <c r="N67" s="113"/>
      <c r="O67" s="112"/>
      <c r="P67" s="112"/>
      <c r="Q67" s="112"/>
      <c r="R67" s="112"/>
      <c r="S67" s="112"/>
      <c r="T67" s="114">
        <v>0</v>
      </c>
      <c r="U67" s="114">
        <v>0</v>
      </c>
      <c r="V67" s="115" t="e">
        <f t="shared" si="0"/>
        <v>#DIV/0!</v>
      </c>
      <c r="W67" s="115">
        <v>0</v>
      </c>
      <c r="X67" s="115">
        <v>0</v>
      </c>
      <c r="Y67" s="115">
        <v>0</v>
      </c>
      <c r="Z67" s="115">
        <v>0</v>
      </c>
      <c r="AA67" s="115">
        <v>0</v>
      </c>
      <c r="AB67" s="115">
        <v>0</v>
      </c>
      <c r="AC67" s="115">
        <f t="shared" si="1"/>
        <v>0</v>
      </c>
      <c r="AD67" s="116">
        <v>0</v>
      </c>
      <c r="AE67" s="116">
        <v>0</v>
      </c>
      <c r="AF67" s="115" t="e">
        <f t="shared" si="2"/>
        <v>#DIV/0!</v>
      </c>
      <c r="AG67" s="115">
        <v>0</v>
      </c>
      <c r="AH67" s="115">
        <v>0</v>
      </c>
      <c r="AI67" s="115">
        <v>0</v>
      </c>
      <c r="AJ67" s="115">
        <v>0</v>
      </c>
      <c r="AK67" s="115">
        <v>0</v>
      </c>
      <c r="AL67" s="115">
        <v>0</v>
      </c>
      <c r="AM67" s="115">
        <f t="shared" si="3"/>
        <v>0</v>
      </c>
      <c r="AN67" s="116">
        <v>0</v>
      </c>
      <c r="AO67" s="116">
        <v>0</v>
      </c>
      <c r="AP67" s="115" t="e">
        <f t="shared" si="4"/>
        <v>#DIV/0!</v>
      </c>
      <c r="AQ67" s="115">
        <v>0</v>
      </c>
      <c r="AR67" s="115">
        <v>0</v>
      </c>
      <c r="AS67" s="115">
        <v>0</v>
      </c>
      <c r="AT67" s="115">
        <v>0</v>
      </c>
      <c r="AU67" s="115">
        <v>0</v>
      </c>
      <c r="AV67" s="115">
        <v>0</v>
      </c>
      <c r="AW67" s="115">
        <f t="shared" si="5"/>
        <v>0</v>
      </c>
      <c r="AX67" s="116">
        <v>0</v>
      </c>
      <c r="AY67" s="116">
        <v>0</v>
      </c>
      <c r="AZ67" s="115" t="e">
        <f t="shared" si="6"/>
        <v>#DIV/0!</v>
      </c>
      <c r="BA67" s="115">
        <v>0</v>
      </c>
      <c r="BB67" s="115">
        <v>0</v>
      </c>
      <c r="BC67" s="115">
        <v>0</v>
      </c>
      <c r="BD67" s="115">
        <v>0</v>
      </c>
      <c r="BE67" s="115">
        <v>0</v>
      </c>
      <c r="BF67" s="115">
        <v>0</v>
      </c>
      <c r="BG67" s="115">
        <f t="shared" si="7"/>
        <v>0</v>
      </c>
      <c r="BH67" s="117">
        <f t="shared" si="8"/>
        <v>0</v>
      </c>
      <c r="BI67" s="118">
        <f t="shared" ref="BI67:BJ67" si="73">(T67+AD67+AN67+AX67)</f>
        <v>0</v>
      </c>
      <c r="BJ67" s="118">
        <f t="shared" si="73"/>
        <v>0</v>
      </c>
      <c r="BK67" s="117" t="e">
        <f t="shared" si="10"/>
        <v>#DIV/0!</v>
      </c>
      <c r="BL67" s="102"/>
      <c r="BM67" s="102"/>
      <c r="BN67" s="102"/>
      <c r="BO67" s="102"/>
      <c r="BP67" s="102"/>
      <c r="BQ67" s="102"/>
      <c r="BR67" s="102"/>
      <c r="BS67" s="102"/>
      <c r="BT67" s="102"/>
      <c r="BU67" s="102"/>
      <c r="BV67" s="102"/>
      <c r="BW67" s="102"/>
      <c r="BX67" s="102"/>
      <c r="BY67" s="102"/>
      <c r="BZ67" s="119"/>
      <c r="CA67" s="119"/>
      <c r="CB67" s="119"/>
      <c r="CC67" s="119"/>
      <c r="CD67" s="119"/>
      <c r="CE67" s="119"/>
    </row>
    <row r="68" spans="1:83" ht="15.75" customHeight="1" x14ac:dyDescent="0.25">
      <c r="A68" s="112" t="s">
        <v>47</v>
      </c>
      <c r="B68" s="112" t="s">
        <v>114</v>
      </c>
      <c r="C68" s="112" t="s">
        <v>131</v>
      </c>
      <c r="D68" s="112"/>
      <c r="E68" s="112"/>
      <c r="F68" s="112"/>
      <c r="G68" s="112"/>
      <c r="H68" s="112"/>
      <c r="I68" s="112"/>
      <c r="J68" s="112"/>
      <c r="K68" s="112"/>
      <c r="L68" s="112"/>
      <c r="M68" s="112"/>
      <c r="N68" s="113"/>
      <c r="O68" s="112"/>
      <c r="P68" s="112"/>
      <c r="Q68" s="112"/>
      <c r="R68" s="112"/>
      <c r="S68" s="112"/>
      <c r="T68" s="114">
        <v>0</v>
      </c>
      <c r="U68" s="114">
        <v>0</v>
      </c>
      <c r="V68" s="115" t="e">
        <f t="shared" si="0"/>
        <v>#DIV/0!</v>
      </c>
      <c r="W68" s="115">
        <v>0</v>
      </c>
      <c r="X68" s="115">
        <v>0</v>
      </c>
      <c r="Y68" s="115">
        <v>0</v>
      </c>
      <c r="Z68" s="115">
        <v>0</v>
      </c>
      <c r="AA68" s="115">
        <v>0</v>
      </c>
      <c r="AB68" s="115">
        <v>0</v>
      </c>
      <c r="AC68" s="115">
        <f t="shared" si="1"/>
        <v>0</v>
      </c>
      <c r="AD68" s="116">
        <v>0</v>
      </c>
      <c r="AE68" s="116">
        <v>0</v>
      </c>
      <c r="AF68" s="115" t="e">
        <f t="shared" si="2"/>
        <v>#DIV/0!</v>
      </c>
      <c r="AG68" s="115">
        <v>0</v>
      </c>
      <c r="AH68" s="115">
        <v>0</v>
      </c>
      <c r="AI68" s="115">
        <v>0</v>
      </c>
      <c r="AJ68" s="115">
        <v>0</v>
      </c>
      <c r="AK68" s="115">
        <v>0</v>
      </c>
      <c r="AL68" s="115">
        <v>0</v>
      </c>
      <c r="AM68" s="115">
        <f t="shared" si="3"/>
        <v>0</v>
      </c>
      <c r="AN68" s="116">
        <v>0</v>
      </c>
      <c r="AO68" s="116">
        <v>0</v>
      </c>
      <c r="AP68" s="115" t="e">
        <f t="shared" si="4"/>
        <v>#DIV/0!</v>
      </c>
      <c r="AQ68" s="115">
        <v>0</v>
      </c>
      <c r="AR68" s="115">
        <v>0</v>
      </c>
      <c r="AS68" s="115">
        <v>0</v>
      </c>
      <c r="AT68" s="115">
        <v>0</v>
      </c>
      <c r="AU68" s="115">
        <v>0</v>
      </c>
      <c r="AV68" s="115">
        <v>0</v>
      </c>
      <c r="AW68" s="115">
        <f t="shared" si="5"/>
        <v>0</v>
      </c>
      <c r="AX68" s="116">
        <v>0</v>
      </c>
      <c r="AY68" s="116">
        <v>0</v>
      </c>
      <c r="AZ68" s="115" t="e">
        <f t="shared" si="6"/>
        <v>#DIV/0!</v>
      </c>
      <c r="BA68" s="115">
        <v>0</v>
      </c>
      <c r="BB68" s="115">
        <v>0</v>
      </c>
      <c r="BC68" s="115">
        <v>0</v>
      </c>
      <c r="BD68" s="115">
        <v>0</v>
      </c>
      <c r="BE68" s="115">
        <v>0</v>
      </c>
      <c r="BF68" s="115">
        <v>0</v>
      </c>
      <c r="BG68" s="115">
        <f t="shared" si="7"/>
        <v>0</v>
      </c>
      <c r="BH68" s="117">
        <f t="shared" si="8"/>
        <v>0</v>
      </c>
      <c r="BI68" s="118">
        <f t="shared" ref="BI68:BJ68" si="74">(T68+AD68+AN68+AX68)</f>
        <v>0</v>
      </c>
      <c r="BJ68" s="118">
        <f t="shared" si="74"/>
        <v>0</v>
      </c>
      <c r="BK68" s="117" t="e">
        <f t="shared" si="10"/>
        <v>#DIV/0!</v>
      </c>
      <c r="BL68" s="102"/>
      <c r="BM68" s="102"/>
      <c r="BN68" s="102"/>
      <c r="BO68" s="102"/>
      <c r="BP68" s="102"/>
      <c r="BQ68" s="102"/>
      <c r="BR68" s="102"/>
      <c r="BS68" s="102"/>
      <c r="BT68" s="102"/>
      <c r="BU68" s="102"/>
      <c r="BV68" s="102"/>
      <c r="BW68" s="102"/>
      <c r="BX68" s="102"/>
      <c r="BY68" s="102"/>
      <c r="BZ68" s="119"/>
      <c r="CA68" s="119"/>
      <c r="CB68" s="119"/>
      <c r="CC68" s="119"/>
      <c r="CD68" s="119"/>
      <c r="CE68" s="119"/>
    </row>
    <row r="69" spans="1:83" ht="15.75" customHeight="1" x14ac:dyDescent="0.25">
      <c r="A69" s="112" t="s">
        <v>47</v>
      </c>
      <c r="B69" s="112" t="s">
        <v>132</v>
      </c>
      <c r="C69" s="112" t="s">
        <v>133</v>
      </c>
      <c r="D69" s="112"/>
      <c r="E69" s="112"/>
      <c r="F69" s="112"/>
      <c r="G69" s="112"/>
      <c r="H69" s="112"/>
      <c r="I69" s="112"/>
      <c r="J69" s="112"/>
      <c r="K69" s="112"/>
      <c r="L69" s="112"/>
      <c r="M69" s="112"/>
      <c r="N69" s="113"/>
      <c r="O69" s="112"/>
      <c r="P69" s="112"/>
      <c r="Q69" s="112"/>
      <c r="R69" s="112"/>
      <c r="S69" s="112"/>
      <c r="T69" s="114">
        <v>0</v>
      </c>
      <c r="U69" s="114">
        <v>0</v>
      </c>
      <c r="V69" s="115" t="e">
        <f t="shared" si="0"/>
        <v>#DIV/0!</v>
      </c>
      <c r="W69" s="115">
        <v>0</v>
      </c>
      <c r="X69" s="115">
        <v>0</v>
      </c>
      <c r="Y69" s="115">
        <v>0</v>
      </c>
      <c r="Z69" s="115">
        <v>0</v>
      </c>
      <c r="AA69" s="115">
        <v>0</v>
      </c>
      <c r="AB69" s="115">
        <v>0</v>
      </c>
      <c r="AC69" s="115">
        <f t="shared" si="1"/>
        <v>0</v>
      </c>
      <c r="AD69" s="116">
        <v>0</v>
      </c>
      <c r="AE69" s="116">
        <v>0</v>
      </c>
      <c r="AF69" s="115" t="e">
        <f t="shared" si="2"/>
        <v>#DIV/0!</v>
      </c>
      <c r="AG69" s="115">
        <v>0</v>
      </c>
      <c r="AH69" s="115">
        <v>0</v>
      </c>
      <c r="AI69" s="115">
        <v>0</v>
      </c>
      <c r="AJ69" s="115">
        <v>0</v>
      </c>
      <c r="AK69" s="115">
        <v>0</v>
      </c>
      <c r="AL69" s="115">
        <v>0</v>
      </c>
      <c r="AM69" s="115">
        <f t="shared" si="3"/>
        <v>0</v>
      </c>
      <c r="AN69" s="116">
        <v>0</v>
      </c>
      <c r="AO69" s="116">
        <v>0</v>
      </c>
      <c r="AP69" s="115" t="e">
        <f t="shared" si="4"/>
        <v>#DIV/0!</v>
      </c>
      <c r="AQ69" s="115">
        <v>0</v>
      </c>
      <c r="AR69" s="115">
        <v>0</v>
      </c>
      <c r="AS69" s="115">
        <v>0</v>
      </c>
      <c r="AT69" s="115">
        <v>0</v>
      </c>
      <c r="AU69" s="115">
        <v>0</v>
      </c>
      <c r="AV69" s="115">
        <v>0</v>
      </c>
      <c r="AW69" s="115">
        <f t="shared" si="5"/>
        <v>0</v>
      </c>
      <c r="AX69" s="116">
        <v>0</v>
      </c>
      <c r="AY69" s="116">
        <v>0</v>
      </c>
      <c r="AZ69" s="115" t="e">
        <f t="shared" si="6"/>
        <v>#DIV/0!</v>
      </c>
      <c r="BA69" s="115">
        <v>0</v>
      </c>
      <c r="BB69" s="115">
        <v>0</v>
      </c>
      <c r="BC69" s="115">
        <v>0</v>
      </c>
      <c r="BD69" s="115">
        <v>0</v>
      </c>
      <c r="BE69" s="115">
        <v>0</v>
      </c>
      <c r="BF69" s="115">
        <v>0</v>
      </c>
      <c r="BG69" s="115">
        <f t="shared" si="7"/>
        <v>0</v>
      </c>
      <c r="BH69" s="117">
        <f t="shared" si="8"/>
        <v>0</v>
      </c>
      <c r="BI69" s="118">
        <f t="shared" ref="BI69:BJ69" si="75">(T69+AD69+AN69+AX69)</f>
        <v>0</v>
      </c>
      <c r="BJ69" s="118">
        <f t="shared" si="75"/>
        <v>0</v>
      </c>
      <c r="BK69" s="117" t="e">
        <f t="shared" si="10"/>
        <v>#DIV/0!</v>
      </c>
      <c r="BL69" s="102"/>
      <c r="BM69" s="102"/>
      <c r="BN69" s="102"/>
      <c r="BO69" s="102"/>
      <c r="BP69" s="102"/>
      <c r="BQ69" s="102"/>
      <c r="BR69" s="102"/>
      <c r="BS69" s="102"/>
      <c r="BT69" s="102"/>
      <c r="BU69" s="102"/>
      <c r="BV69" s="102"/>
      <c r="BW69" s="102"/>
      <c r="BX69" s="102"/>
      <c r="BY69" s="102"/>
      <c r="BZ69" s="119"/>
      <c r="CA69" s="119"/>
      <c r="CB69" s="119"/>
      <c r="CC69" s="119"/>
      <c r="CD69" s="119"/>
      <c r="CE69" s="119"/>
    </row>
    <row r="70" spans="1:83" ht="15.75" customHeight="1" x14ac:dyDescent="0.25">
      <c r="A70" s="112" t="s">
        <v>47</v>
      </c>
      <c r="B70" s="112" t="s">
        <v>132</v>
      </c>
      <c r="C70" s="112" t="s">
        <v>134</v>
      </c>
      <c r="D70" s="112"/>
      <c r="E70" s="112"/>
      <c r="F70" s="112"/>
      <c r="G70" s="112"/>
      <c r="H70" s="112"/>
      <c r="I70" s="112"/>
      <c r="J70" s="112"/>
      <c r="K70" s="112"/>
      <c r="L70" s="112"/>
      <c r="M70" s="112"/>
      <c r="N70" s="113"/>
      <c r="O70" s="112"/>
      <c r="P70" s="112"/>
      <c r="Q70" s="112"/>
      <c r="R70" s="112"/>
      <c r="S70" s="112"/>
      <c r="T70" s="114">
        <v>0</v>
      </c>
      <c r="U70" s="114">
        <v>0</v>
      </c>
      <c r="V70" s="115" t="e">
        <f t="shared" si="0"/>
        <v>#DIV/0!</v>
      </c>
      <c r="W70" s="115">
        <v>0</v>
      </c>
      <c r="X70" s="115">
        <v>0</v>
      </c>
      <c r="Y70" s="115">
        <v>0</v>
      </c>
      <c r="Z70" s="115">
        <v>0</v>
      </c>
      <c r="AA70" s="115">
        <v>0</v>
      </c>
      <c r="AB70" s="115">
        <v>0</v>
      </c>
      <c r="AC70" s="115">
        <f t="shared" si="1"/>
        <v>0</v>
      </c>
      <c r="AD70" s="116">
        <v>0</v>
      </c>
      <c r="AE70" s="116">
        <v>0</v>
      </c>
      <c r="AF70" s="115" t="e">
        <f t="shared" si="2"/>
        <v>#DIV/0!</v>
      </c>
      <c r="AG70" s="115">
        <v>0</v>
      </c>
      <c r="AH70" s="115">
        <v>0</v>
      </c>
      <c r="AI70" s="115">
        <v>0</v>
      </c>
      <c r="AJ70" s="115">
        <v>0</v>
      </c>
      <c r="AK70" s="115">
        <v>0</v>
      </c>
      <c r="AL70" s="115">
        <v>0</v>
      </c>
      <c r="AM70" s="115">
        <f t="shared" si="3"/>
        <v>0</v>
      </c>
      <c r="AN70" s="116">
        <v>0</v>
      </c>
      <c r="AO70" s="116">
        <v>0</v>
      </c>
      <c r="AP70" s="115" t="e">
        <f t="shared" si="4"/>
        <v>#DIV/0!</v>
      </c>
      <c r="AQ70" s="115">
        <v>0</v>
      </c>
      <c r="AR70" s="115">
        <v>0</v>
      </c>
      <c r="AS70" s="115">
        <v>0</v>
      </c>
      <c r="AT70" s="115">
        <v>0</v>
      </c>
      <c r="AU70" s="115">
        <v>0</v>
      </c>
      <c r="AV70" s="115">
        <v>0</v>
      </c>
      <c r="AW70" s="115">
        <f t="shared" si="5"/>
        <v>0</v>
      </c>
      <c r="AX70" s="116">
        <v>0</v>
      </c>
      <c r="AY70" s="116">
        <v>0</v>
      </c>
      <c r="AZ70" s="115" t="e">
        <f t="shared" si="6"/>
        <v>#DIV/0!</v>
      </c>
      <c r="BA70" s="115">
        <v>0</v>
      </c>
      <c r="BB70" s="115">
        <v>0</v>
      </c>
      <c r="BC70" s="115">
        <v>0</v>
      </c>
      <c r="BD70" s="115">
        <v>0</v>
      </c>
      <c r="BE70" s="115">
        <v>0</v>
      </c>
      <c r="BF70" s="115">
        <v>0</v>
      </c>
      <c r="BG70" s="115">
        <f t="shared" si="7"/>
        <v>0</v>
      </c>
      <c r="BH70" s="117">
        <f t="shared" si="8"/>
        <v>0</v>
      </c>
      <c r="BI70" s="118">
        <f t="shared" ref="BI70:BJ70" si="76">(T70+AD70+AN70+AX70)</f>
        <v>0</v>
      </c>
      <c r="BJ70" s="118">
        <f t="shared" si="76"/>
        <v>0</v>
      </c>
      <c r="BK70" s="117" t="e">
        <f t="shared" si="10"/>
        <v>#DIV/0!</v>
      </c>
      <c r="BL70" s="102"/>
      <c r="BM70" s="102"/>
      <c r="BN70" s="102"/>
      <c r="BO70" s="102"/>
      <c r="BP70" s="102"/>
      <c r="BQ70" s="102"/>
      <c r="BR70" s="102"/>
      <c r="BS70" s="102"/>
      <c r="BT70" s="102"/>
      <c r="BU70" s="102"/>
      <c r="BV70" s="102"/>
      <c r="BW70" s="102"/>
      <c r="BX70" s="102"/>
      <c r="BY70" s="102"/>
      <c r="BZ70" s="119"/>
      <c r="CA70" s="119"/>
      <c r="CB70" s="119"/>
      <c r="CC70" s="119"/>
      <c r="CD70" s="119"/>
      <c r="CE70" s="119"/>
    </row>
    <row r="71" spans="1:83" ht="15.75" customHeight="1" x14ac:dyDescent="0.25">
      <c r="A71" s="112" t="s">
        <v>47</v>
      </c>
      <c r="B71" s="112" t="s">
        <v>132</v>
      </c>
      <c r="C71" s="112" t="s">
        <v>135</v>
      </c>
      <c r="D71" s="112"/>
      <c r="E71" s="112"/>
      <c r="F71" s="112"/>
      <c r="G71" s="112"/>
      <c r="H71" s="112"/>
      <c r="I71" s="112"/>
      <c r="J71" s="112"/>
      <c r="K71" s="112"/>
      <c r="L71" s="112"/>
      <c r="M71" s="112"/>
      <c r="N71" s="113"/>
      <c r="O71" s="112"/>
      <c r="P71" s="112"/>
      <c r="Q71" s="112"/>
      <c r="R71" s="112"/>
      <c r="S71" s="112"/>
      <c r="T71" s="114">
        <v>0</v>
      </c>
      <c r="U71" s="114">
        <v>0</v>
      </c>
      <c r="V71" s="115" t="e">
        <f t="shared" si="0"/>
        <v>#DIV/0!</v>
      </c>
      <c r="W71" s="115">
        <v>0</v>
      </c>
      <c r="X71" s="115">
        <v>0</v>
      </c>
      <c r="Y71" s="115">
        <v>0</v>
      </c>
      <c r="Z71" s="115">
        <v>0</v>
      </c>
      <c r="AA71" s="115">
        <v>0</v>
      </c>
      <c r="AB71" s="115">
        <v>0</v>
      </c>
      <c r="AC71" s="115">
        <f t="shared" si="1"/>
        <v>0</v>
      </c>
      <c r="AD71" s="116">
        <v>0</v>
      </c>
      <c r="AE71" s="116">
        <v>0</v>
      </c>
      <c r="AF71" s="115" t="e">
        <f t="shared" si="2"/>
        <v>#DIV/0!</v>
      </c>
      <c r="AG71" s="115">
        <v>0</v>
      </c>
      <c r="AH71" s="115">
        <v>0</v>
      </c>
      <c r="AI71" s="115">
        <v>0</v>
      </c>
      <c r="AJ71" s="115">
        <v>0</v>
      </c>
      <c r="AK71" s="115">
        <v>0</v>
      </c>
      <c r="AL71" s="115">
        <v>0</v>
      </c>
      <c r="AM71" s="115">
        <f t="shared" si="3"/>
        <v>0</v>
      </c>
      <c r="AN71" s="116">
        <v>0</v>
      </c>
      <c r="AO71" s="116">
        <v>0</v>
      </c>
      <c r="AP71" s="115" t="e">
        <f t="shared" si="4"/>
        <v>#DIV/0!</v>
      </c>
      <c r="AQ71" s="115">
        <v>0</v>
      </c>
      <c r="AR71" s="115">
        <v>0</v>
      </c>
      <c r="AS71" s="115">
        <v>0</v>
      </c>
      <c r="AT71" s="115">
        <v>0</v>
      </c>
      <c r="AU71" s="115">
        <v>0</v>
      </c>
      <c r="AV71" s="115">
        <v>0</v>
      </c>
      <c r="AW71" s="115">
        <f t="shared" si="5"/>
        <v>0</v>
      </c>
      <c r="AX71" s="116">
        <v>0</v>
      </c>
      <c r="AY71" s="116">
        <v>0</v>
      </c>
      <c r="AZ71" s="115" t="e">
        <f t="shared" si="6"/>
        <v>#DIV/0!</v>
      </c>
      <c r="BA71" s="115">
        <v>0</v>
      </c>
      <c r="BB71" s="115">
        <v>0</v>
      </c>
      <c r="BC71" s="115">
        <v>0</v>
      </c>
      <c r="BD71" s="115">
        <v>0</v>
      </c>
      <c r="BE71" s="115">
        <v>0</v>
      </c>
      <c r="BF71" s="115">
        <v>0</v>
      </c>
      <c r="BG71" s="115">
        <f t="shared" si="7"/>
        <v>0</v>
      </c>
      <c r="BH71" s="117">
        <f t="shared" si="8"/>
        <v>0</v>
      </c>
      <c r="BI71" s="118">
        <f t="shared" ref="BI71:BJ71" si="77">(T71+AD71+AN71+AX71)</f>
        <v>0</v>
      </c>
      <c r="BJ71" s="118">
        <f t="shared" si="77"/>
        <v>0</v>
      </c>
      <c r="BK71" s="117" t="e">
        <f t="shared" si="10"/>
        <v>#DIV/0!</v>
      </c>
      <c r="BL71" s="102"/>
      <c r="BM71" s="102"/>
      <c r="BN71" s="102"/>
      <c r="BO71" s="102"/>
      <c r="BP71" s="102"/>
      <c r="BQ71" s="102"/>
      <c r="BR71" s="102"/>
      <c r="BS71" s="102"/>
      <c r="BT71" s="102"/>
      <c r="BU71" s="102"/>
      <c r="BV71" s="102"/>
      <c r="BW71" s="102"/>
      <c r="BX71" s="102"/>
      <c r="BY71" s="102"/>
      <c r="BZ71" s="119"/>
      <c r="CA71" s="119"/>
      <c r="CB71" s="119"/>
      <c r="CC71" s="119"/>
      <c r="CD71" s="119"/>
      <c r="CE71" s="119"/>
    </row>
    <row r="72" spans="1:83" ht="15.75" customHeight="1" x14ac:dyDescent="0.25">
      <c r="A72" s="112" t="s">
        <v>47</v>
      </c>
      <c r="B72" s="112" t="s">
        <v>132</v>
      </c>
      <c r="C72" s="112" t="s">
        <v>136</v>
      </c>
      <c r="D72" s="112"/>
      <c r="E72" s="112"/>
      <c r="F72" s="112"/>
      <c r="G72" s="112"/>
      <c r="H72" s="112"/>
      <c r="I72" s="112"/>
      <c r="J72" s="112"/>
      <c r="K72" s="112"/>
      <c r="L72" s="112"/>
      <c r="M72" s="112"/>
      <c r="N72" s="113"/>
      <c r="O72" s="112"/>
      <c r="P72" s="112"/>
      <c r="Q72" s="112"/>
      <c r="R72" s="112"/>
      <c r="S72" s="112"/>
      <c r="T72" s="114">
        <v>0</v>
      </c>
      <c r="U72" s="114">
        <v>0</v>
      </c>
      <c r="V72" s="115" t="e">
        <f t="shared" si="0"/>
        <v>#DIV/0!</v>
      </c>
      <c r="W72" s="115">
        <v>0</v>
      </c>
      <c r="X72" s="115">
        <v>0</v>
      </c>
      <c r="Y72" s="115">
        <v>0</v>
      </c>
      <c r="Z72" s="115">
        <v>0</v>
      </c>
      <c r="AA72" s="115">
        <v>0</v>
      </c>
      <c r="AB72" s="115">
        <v>0</v>
      </c>
      <c r="AC72" s="115">
        <f t="shared" si="1"/>
        <v>0</v>
      </c>
      <c r="AD72" s="116">
        <v>0</v>
      </c>
      <c r="AE72" s="116">
        <v>0</v>
      </c>
      <c r="AF72" s="115" t="e">
        <f t="shared" si="2"/>
        <v>#DIV/0!</v>
      </c>
      <c r="AG72" s="115">
        <v>0</v>
      </c>
      <c r="AH72" s="115">
        <v>0</v>
      </c>
      <c r="AI72" s="115">
        <v>0</v>
      </c>
      <c r="AJ72" s="115">
        <v>0</v>
      </c>
      <c r="AK72" s="115">
        <v>0</v>
      </c>
      <c r="AL72" s="115">
        <v>0</v>
      </c>
      <c r="AM72" s="115">
        <f t="shared" si="3"/>
        <v>0</v>
      </c>
      <c r="AN72" s="116">
        <v>0</v>
      </c>
      <c r="AO72" s="116">
        <v>0</v>
      </c>
      <c r="AP72" s="115" t="e">
        <f t="shared" si="4"/>
        <v>#DIV/0!</v>
      </c>
      <c r="AQ72" s="115">
        <v>0</v>
      </c>
      <c r="AR72" s="115">
        <v>0</v>
      </c>
      <c r="AS72" s="115">
        <v>0</v>
      </c>
      <c r="AT72" s="115">
        <v>0</v>
      </c>
      <c r="AU72" s="115">
        <v>0</v>
      </c>
      <c r="AV72" s="115">
        <v>0</v>
      </c>
      <c r="AW72" s="115">
        <f t="shared" si="5"/>
        <v>0</v>
      </c>
      <c r="AX72" s="116">
        <v>0</v>
      </c>
      <c r="AY72" s="116">
        <v>0</v>
      </c>
      <c r="AZ72" s="115" t="e">
        <f t="shared" si="6"/>
        <v>#DIV/0!</v>
      </c>
      <c r="BA72" s="115">
        <v>0</v>
      </c>
      <c r="BB72" s="115">
        <v>0</v>
      </c>
      <c r="BC72" s="115">
        <v>0</v>
      </c>
      <c r="BD72" s="115">
        <v>0</v>
      </c>
      <c r="BE72" s="115">
        <v>0</v>
      </c>
      <c r="BF72" s="115">
        <v>0</v>
      </c>
      <c r="BG72" s="115">
        <f t="shared" si="7"/>
        <v>0</v>
      </c>
      <c r="BH72" s="117">
        <f t="shared" si="8"/>
        <v>0</v>
      </c>
      <c r="BI72" s="118">
        <f t="shared" ref="BI72:BJ72" si="78">(T72+AD72+AN72+AX72)</f>
        <v>0</v>
      </c>
      <c r="BJ72" s="118">
        <f t="shared" si="78"/>
        <v>0</v>
      </c>
      <c r="BK72" s="117" t="e">
        <f t="shared" si="10"/>
        <v>#DIV/0!</v>
      </c>
      <c r="BL72" s="102"/>
      <c r="BM72" s="102"/>
      <c r="BN72" s="102"/>
      <c r="BO72" s="102"/>
      <c r="BP72" s="102"/>
      <c r="BQ72" s="102"/>
      <c r="BR72" s="102"/>
      <c r="BS72" s="102"/>
      <c r="BT72" s="102"/>
      <c r="BU72" s="102"/>
      <c r="BV72" s="102"/>
      <c r="BW72" s="102"/>
      <c r="BX72" s="102"/>
      <c r="BY72" s="102"/>
      <c r="BZ72" s="119"/>
      <c r="CA72" s="119"/>
      <c r="CB72" s="119"/>
      <c r="CC72" s="119"/>
      <c r="CD72" s="119"/>
      <c r="CE72" s="119"/>
    </row>
    <row r="73" spans="1:83" ht="15.75" customHeight="1" x14ac:dyDescent="0.25">
      <c r="A73" s="112" t="s">
        <v>47</v>
      </c>
      <c r="B73" s="112" t="s">
        <v>132</v>
      </c>
      <c r="C73" s="112" t="s">
        <v>137</v>
      </c>
      <c r="D73" s="112"/>
      <c r="E73" s="112"/>
      <c r="F73" s="112"/>
      <c r="G73" s="112"/>
      <c r="H73" s="112"/>
      <c r="I73" s="112"/>
      <c r="J73" s="112"/>
      <c r="K73" s="112"/>
      <c r="L73" s="112"/>
      <c r="M73" s="112"/>
      <c r="N73" s="113"/>
      <c r="O73" s="112"/>
      <c r="P73" s="112"/>
      <c r="Q73" s="112"/>
      <c r="R73" s="112"/>
      <c r="S73" s="112"/>
      <c r="T73" s="114">
        <v>0</v>
      </c>
      <c r="U73" s="114">
        <v>0</v>
      </c>
      <c r="V73" s="115" t="e">
        <f t="shared" si="0"/>
        <v>#DIV/0!</v>
      </c>
      <c r="W73" s="115">
        <v>0</v>
      </c>
      <c r="X73" s="115">
        <v>0</v>
      </c>
      <c r="Y73" s="115">
        <v>0</v>
      </c>
      <c r="Z73" s="115">
        <v>0</v>
      </c>
      <c r="AA73" s="115">
        <v>0</v>
      </c>
      <c r="AB73" s="115">
        <v>0</v>
      </c>
      <c r="AC73" s="115">
        <f t="shared" si="1"/>
        <v>0</v>
      </c>
      <c r="AD73" s="116">
        <v>0</v>
      </c>
      <c r="AE73" s="116">
        <v>0</v>
      </c>
      <c r="AF73" s="115" t="e">
        <f t="shared" si="2"/>
        <v>#DIV/0!</v>
      </c>
      <c r="AG73" s="115">
        <v>0</v>
      </c>
      <c r="AH73" s="115">
        <v>0</v>
      </c>
      <c r="AI73" s="115">
        <v>0</v>
      </c>
      <c r="AJ73" s="115">
        <v>0</v>
      </c>
      <c r="AK73" s="115">
        <v>0</v>
      </c>
      <c r="AL73" s="115">
        <v>0</v>
      </c>
      <c r="AM73" s="115">
        <f t="shared" si="3"/>
        <v>0</v>
      </c>
      <c r="AN73" s="116">
        <v>0</v>
      </c>
      <c r="AO73" s="116">
        <v>0</v>
      </c>
      <c r="AP73" s="115" t="e">
        <f t="shared" si="4"/>
        <v>#DIV/0!</v>
      </c>
      <c r="AQ73" s="115">
        <v>0</v>
      </c>
      <c r="AR73" s="115">
        <v>0</v>
      </c>
      <c r="AS73" s="115">
        <v>0</v>
      </c>
      <c r="AT73" s="115">
        <v>0</v>
      </c>
      <c r="AU73" s="115">
        <v>0</v>
      </c>
      <c r="AV73" s="115">
        <v>0</v>
      </c>
      <c r="AW73" s="115">
        <f t="shared" si="5"/>
        <v>0</v>
      </c>
      <c r="AX73" s="116">
        <v>0</v>
      </c>
      <c r="AY73" s="116">
        <v>0</v>
      </c>
      <c r="AZ73" s="115" t="e">
        <f t="shared" si="6"/>
        <v>#DIV/0!</v>
      </c>
      <c r="BA73" s="115">
        <v>0</v>
      </c>
      <c r="BB73" s="115">
        <v>0</v>
      </c>
      <c r="BC73" s="115">
        <v>0</v>
      </c>
      <c r="BD73" s="115">
        <v>0</v>
      </c>
      <c r="BE73" s="115">
        <v>0</v>
      </c>
      <c r="BF73" s="115">
        <v>0</v>
      </c>
      <c r="BG73" s="115">
        <f t="shared" si="7"/>
        <v>0</v>
      </c>
      <c r="BH73" s="117">
        <f t="shared" si="8"/>
        <v>0</v>
      </c>
      <c r="BI73" s="118">
        <f t="shared" ref="BI73:BJ73" si="79">(T73+AD73+AN73+AX73)</f>
        <v>0</v>
      </c>
      <c r="BJ73" s="118">
        <f t="shared" si="79"/>
        <v>0</v>
      </c>
      <c r="BK73" s="117" t="e">
        <f t="shared" si="10"/>
        <v>#DIV/0!</v>
      </c>
      <c r="BL73" s="102"/>
      <c r="BM73" s="102"/>
      <c r="BN73" s="102"/>
      <c r="BO73" s="102"/>
      <c r="BP73" s="102"/>
      <c r="BQ73" s="102"/>
      <c r="BR73" s="102"/>
      <c r="BS73" s="102"/>
      <c r="BT73" s="102"/>
      <c r="BU73" s="102"/>
      <c r="BV73" s="102"/>
      <c r="BW73" s="102"/>
      <c r="BX73" s="102"/>
      <c r="BY73" s="102"/>
      <c r="BZ73" s="119"/>
      <c r="CA73" s="119"/>
      <c r="CB73" s="119"/>
      <c r="CC73" s="119"/>
      <c r="CD73" s="119"/>
      <c r="CE73" s="119"/>
    </row>
    <row r="74" spans="1:83" ht="15.75" customHeight="1" x14ac:dyDescent="0.25">
      <c r="A74" s="112" t="s">
        <v>47</v>
      </c>
      <c r="B74" s="112" t="s">
        <v>132</v>
      </c>
      <c r="C74" s="112" t="s">
        <v>138</v>
      </c>
      <c r="D74" s="112"/>
      <c r="E74" s="112"/>
      <c r="F74" s="112"/>
      <c r="G74" s="112"/>
      <c r="H74" s="112"/>
      <c r="I74" s="112"/>
      <c r="J74" s="112"/>
      <c r="K74" s="112"/>
      <c r="L74" s="112"/>
      <c r="M74" s="112"/>
      <c r="N74" s="113"/>
      <c r="O74" s="112"/>
      <c r="P74" s="112"/>
      <c r="Q74" s="112"/>
      <c r="R74" s="112"/>
      <c r="S74" s="112"/>
      <c r="T74" s="114">
        <v>0</v>
      </c>
      <c r="U74" s="114">
        <v>0</v>
      </c>
      <c r="V74" s="115" t="e">
        <f t="shared" si="0"/>
        <v>#DIV/0!</v>
      </c>
      <c r="W74" s="115">
        <v>0</v>
      </c>
      <c r="X74" s="115">
        <v>0</v>
      </c>
      <c r="Y74" s="115">
        <v>0</v>
      </c>
      <c r="Z74" s="115">
        <v>0</v>
      </c>
      <c r="AA74" s="115">
        <v>0</v>
      </c>
      <c r="AB74" s="115">
        <v>0</v>
      </c>
      <c r="AC74" s="115">
        <f t="shared" si="1"/>
        <v>0</v>
      </c>
      <c r="AD74" s="116">
        <v>0</v>
      </c>
      <c r="AE74" s="116">
        <v>0</v>
      </c>
      <c r="AF74" s="115" t="e">
        <f t="shared" si="2"/>
        <v>#DIV/0!</v>
      </c>
      <c r="AG74" s="115">
        <v>0</v>
      </c>
      <c r="AH74" s="115">
        <v>0</v>
      </c>
      <c r="AI74" s="115">
        <v>0</v>
      </c>
      <c r="AJ74" s="115">
        <v>0</v>
      </c>
      <c r="AK74" s="115">
        <v>0</v>
      </c>
      <c r="AL74" s="115">
        <v>0</v>
      </c>
      <c r="AM74" s="115">
        <f t="shared" si="3"/>
        <v>0</v>
      </c>
      <c r="AN74" s="116">
        <v>0</v>
      </c>
      <c r="AO74" s="116">
        <v>0</v>
      </c>
      <c r="AP74" s="115" t="e">
        <f t="shared" si="4"/>
        <v>#DIV/0!</v>
      </c>
      <c r="AQ74" s="115">
        <v>0</v>
      </c>
      <c r="AR74" s="115">
        <v>0</v>
      </c>
      <c r="AS74" s="115">
        <v>0</v>
      </c>
      <c r="AT74" s="115">
        <v>0</v>
      </c>
      <c r="AU74" s="115">
        <v>0</v>
      </c>
      <c r="AV74" s="115">
        <v>0</v>
      </c>
      <c r="AW74" s="115">
        <f t="shared" si="5"/>
        <v>0</v>
      </c>
      <c r="AX74" s="116">
        <v>0</v>
      </c>
      <c r="AY74" s="116">
        <v>0</v>
      </c>
      <c r="AZ74" s="115" t="e">
        <f t="shared" si="6"/>
        <v>#DIV/0!</v>
      </c>
      <c r="BA74" s="115">
        <v>0</v>
      </c>
      <c r="BB74" s="115">
        <v>0</v>
      </c>
      <c r="BC74" s="115">
        <v>0</v>
      </c>
      <c r="BD74" s="115">
        <v>0</v>
      </c>
      <c r="BE74" s="115">
        <v>0</v>
      </c>
      <c r="BF74" s="115">
        <v>0</v>
      </c>
      <c r="BG74" s="115">
        <f t="shared" si="7"/>
        <v>0</v>
      </c>
      <c r="BH74" s="117">
        <f t="shared" si="8"/>
        <v>0</v>
      </c>
      <c r="BI74" s="118">
        <f t="shared" ref="BI74:BJ74" si="80">(T74+AD74+AN74+AX74)</f>
        <v>0</v>
      </c>
      <c r="BJ74" s="118">
        <f t="shared" si="80"/>
        <v>0</v>
      </c>
      <c r="BK74" s="117" t="e">
        <f t="shared" si="10"/>
        <v>#DIV/0!</v>
      </c>
      <c r="BL74" s="102"/>
      <c r="BM74" s="102"/>
      <c r="BN74" s="102"/>
      <c r="BO74" s="102"/>
      <c r="BP74" s="102"/>
      <c r="BQ74" s="102"/>
      <c r="BR74" s="102"/>
      <c r="BS74" s="102"/>
      <c r="BT74" s="102"/>
      <c r="BU74" s="102"/>
      <c r="BV74" s="102"/>
      <c r="BW74" s="102"/>
      <c r="BX74" s="102"/>
      <c r="BY74" s="102"/>
      <c r="BZ74" s="119"/>
      <c r="CA74" s="119"/>
      <c r="CB74" s="119"/>
      <c r="CC74" s="119"/>
      <c r="CD74" s="119"/>
      <c r="CE74" s="119"/>
    </row>
    <row r="75" spans="1:83" ht="15.75" customHeight="1" x14ac:dyDescent="0.25">
      <c r="A75" s="112" t="s">
        <v>47</v>
      </c>
      <c r="B75" s="112" t="s">
        <v>132</v>
      </c>
      <c r="C75" s="112" t="s">
        <v>139</v>
      </c>
      <c r="D75" s="112"/>
      <c r="E75" s="112"/>
      <c r="F75" s="112"/>
      <c r="G75" s="112"/>
      <c r="H75" s="112"/>
      <c r="I75" s="112"/>
      <c r="J75" s="112"/>
      <c r="K75" s="112"/>
      <c r="L75" s="112"/>
      <c r="M75" s="112"/>
      <c r="N75" s="113"/>
      <c r="O75" s="112"/>
      <c r="P75" s="112"/>
      <c r="Q75" s="112"/>
      <c r="R75" s="112"/>
      <c r="S75" s="112"/>
      <c r="T75" s="114">
        <v>0</v>
      </c>
      <c r="U75" s="114">
        <v>0</v>
      </c>
      <c r="V75" s="115" t="e">
        <f t="shared" si="0"/>
        <v>#DIV/0!</v>
      </c>
      <c r="W75" s="115">
        <v>0</v>
      </c>
      <c r="X75" s="115">
        <v>0</v>
      </c>
      <c r="Y75" s="115">
        <v>0</v>
      </c>
      <c r="Z75" s="115">
        <v>0</v>
      </c>
      <c r="AA75" s="115">
        <v>0</v>
      </c>
      <c r="AB75" s="115">
        <v>0</v>
      </c>
      <c r="AC75" s="115">
        <f t="shared" si="1"/>
        <v>0</v>
      </c>
      <c r="AD75" s="116">
        <v>0</v>
      </c>
      <c r="AE75" s="116">
        <v>0</v>
      </c>
      <c r="AF75" s="115" t="e">
        <f t="shared" si="2"/>
        <v>#DIV/0!</v>
      </c>
      <c r="AG75" s="115">
        <v>0</v>
      </c>
      <c r="AH75" s="115">
        <v>0</v>
      </c>
      <c r="AI75" s="115">
        <v>0</v>
      </c>
      <c r="AJ75" s="115">
        <v>0</v>
      </c>
      <c r="AK75" s="115">
        <v>0</v>
      </c>
      <c r="AL75" s="115">
        <v>0</v>
      </c>
      <c r="AM75" s="115">
        <f t="shared" si="3"/>
        <v>0</v>
      </c>
      <c r="AN75" s="116">
        <v>0</v>
      </c>
      <c r="AO75" s="116">
        <v>0</v>
      </c>
      <c r="AP75" s="115" t="e">
        <f t="shared" si="4"/>
        <v>#DIV/0!</v>
      </c>
      <c r="AQ75" s="115">
        <v>0</v>
      </c>
      <c r="AR75" s="115">
        <v>0</v>
      </c>
      <c r="AS75" s="115">
        <v>0</v>
      </c>
      <c r="AT75" s="115">
        <v>0</v>
      </c>
      <c r="AU75" s="115">
        <v>0</v>
      </c>
      <c r="AV75" s="115">
        <v>0</v>
      </c>
      <c r="AW75" s="115">
        <f t="shared" si="5"/>
        <v>0</v>
      </c>
      <c r="AX75" s="116">
        <v>0</v>
      </c>
      <c r="AY75" s="116">
        <v>0</v>
      </c>
      <c r="AZ75" s="115" t="e">
        <f t="shared" si="6"/>
        <v>#DIV/0!</v>
      </c>
      <c r="BA75" s="115">
        <v>0</v>
      </c>
      <c r="BB75" s="115">
        <v>0</v>
      </c>
      <c r="BC75" s="115">
        <v>0</v>
      </c>
      <c r="BD75" s="115">
        <v>0</v>
      </c>
      <c r="BE75" s="115">
        <v>0</v>
      </c>
      <c r="BF75" s="115">
        <v>0</v>
      </c>
      <c r="BG75" s="115">
        <f t="shared" si="7"/>
        <v>0</v>
      </c>
      <c r="BH75" s="117">
        <f t="shared" si="8"/>
        <v>0</v>
      </c>
      <c r="BI75" s="118">
        <f t="shared" ref="BI75:BJ75" si="81">(T75+AD75+AN75+AX75)</f>
        <v>0</v>
      </c>
      <c r="BJ75" s="118">
        <f t="shared" si="81"/>
        <v>0</v>
      </c>
      <c r="BK75" s="117" t="e">
        <f t="shared" si="10"/>
        <v>#DIV/0!</v>
      </c>
      <c r="BL75" s="102"/>
      <c r="BM75" s="102"/>
      <c r="BN75" s="102"/>
      <c r="BO75" s="102"/>
      <c r="BP75" s="102"/>
      <c r="BQ75" s="102"/>
      <c r="BR75" s="102"/>
      <c r="BS75" s="102"/>
      <c r="BT75" s="102"/>
      <c r="BU75" s="102"/>
      <c r="BV75" s="102"/>
      <c r="BW75" s="102"/>
      <c r="BX75" s="102"/>
      <c r="BY75" s="102"/>
      <c r="BZ75" s="119"/>
      <c r="CA75" s="119"/>
      <c r="CB75" s="119"/>
      <c r="CC75" s="119"/>
      <c r="CD75" s="119"/>
      <c r="CE75" s="119"/>
    </row>
    <row r="76" spans="1:83" ht="15.75" customHeight="1" x14ac:dyDescent="0.25">
      <c r="A76" s="112" t="s">
        <v>47</v>
      </c>
      <c r="B76" s="112" t="s">
        <v>132</v>
      </c>
      <c r="C76" s="112" t="s">
        <v>140</v>
      </c>
      <c r="D76" s="112"/>
      <c r="E76" s="112"/>
      <c r="F76" s="112"/>
      <c r="G76" s="112"/>
      <c r="H76" s="112"/>
      <c r="I76" s="112"/>
      <c r="J76" s="112"/>
      <c r="K76" s="112"/>
      <c r="L76" s="112"/>
      <c r="M76" s="112"/>
      <c r="N76" s="113"/>
      <c r="O76" s="112"/>
      <c r="P76" s="112"/>
      <c r="Q76" s="112"/>
      <c r="R76" s="112"/>
      <c r="S76" s="112"/>
      <c r="T76" s="114">
        <v>0</v>
      </c>
      <c r="U76" s="114">
        <v>0</v>
      </c>
      <c r="V76" s="115" t="e">
        <f t="shared" si="0"/>
        <v>#DIV/0!</v>
      </c>
      <c r="W76" s="115">
        <v>0</v>
      </c>
      <c r="X76" s="115">
        <v>0</v>
      </c>
      <c r="Y76" s="115">
        <v>0</v>
      </c>
      <c r="Z76" s="115">
        <v>0</v>
      </c>
      <c r="AA76" s="115">
        <v>0</v>
      </c>
      <c r="AB76" s="115">
        <v>0</v>
      </c>
      <c r="AC76" s="115">
        <f t="shared" si="1"/>
        <v>0</v>
      </c>
      <c r="AD76" s="116">
        <v>0</v>
      </c>
      <c r="AE76" s="116">
        <v>0</v>
      </c>
      <c r="AF76" s="115" t="e">
        <f t="shared" si="2"/>
        <v>#DIV/0!</v>
      </c>
      <c r="AG76" s="115">
        <v>0</v>
      </c>
      <c r="AH76" s="115">
        <v>0</v>
      </c>
      <c r="AI76" s="115">
        <v>0</v>
      </c>
      <c r="AJ76" s="115">
        <v>0</v>
      </c>
      <c r="AK76" s="115">
        <v>0</v>
      </c>
      <c r="AL76" s="115">
        <v>0</v>
      </c>
      <c r="AM76" s="115">
        <f t="shared" si="3"/>
        <v>0</v>
      </c>
      <c r="AN76" s="116">
        <v>0</v>
      </c>
      <c r="AO76" s="116">
        <v>0</v>
      </c>
      <c r="AP76" s="115" t="e">
        <f t="shared" si="4"/>
        <v>#DIV/0!</v>
      </c>
      <c r="AQ76" s="115">
        <v>0</v>
      </c>
      <c r="AR76" s="115">
        <v>0</v>
      </c>
      <c r="AS76" s="115">
        <v>0</v>
      </c>
      <c r="AT76" s="115">
        <v>0</v>
      </c>
      <c r="AU76" s="115">
        <v>0</v>
      </c>
      <c r="AV76" s="115">
        <v>0</v>
      </c>
      <c r="AW76" s="115">
        <f t="shared" si="5"/>
        <v>0</v>
      </c>
      <c r="AX76" s="116">
        <v>0</v>
      </c>
      <c r="AY76" s="116">
        <v>0</v>
      </c>
      <c r="AZ76" s="115" t="e">
        <f t="shared" si="6"/>
        <v>#DIV/0!</v>
      </c>
      <c r="BA76" s="115">
        <v>0</v>
      </c>
      <c r="BB76" s="115">
        <v>0</v>
      </c>
      <c r="BC76" s="115">
        <v>0</v>
      </c>
      <c r="BD76" s="115">
        <v>0</v>
      </c>
      <c r="BE76" s="115">
        <v>0</v>
      </c>
      <c r="BF76" s="115">
        <v>0</v>
      </c>
      <c r="BG76" s="115">
        <f t="shared" si="7"/>
        <v>0</v>
      </c>
      <c r="BH76" s="117">
        <f t="shared" si="8"/>
        <v>0</v>
      </c>
      <c r="BI76" s="118">
        <f t="shared" ref="BI76:BJ76" si="82">(T76+AD76+AN76+AX76)</f>
        <v>0</v>
      </c>
      <c r="BJ76" s="118">
        <f t="shared" si="82"/>
        <v>0</v>
      </c>
      <c r="BK76" s="117" t="e">
        <f t="shared" si="10"/>
        <v>#DIV/0!</v>
      </c>
      <c r="BL76" s="102"/>
      <c r="BM76" s="102"/>
      <c r="BN76" s="102"/>
      <c r="BO76" s="102"/>
      <c r="BP76" s="102"/>
      <c r="BQ76" s="102"/>
      <c r="BR76" s="102"/>
      <c r="BS76" s="102"/>
      <c r="BT76" s="102"/>
      <c r="BU76" s="102"/>
      <c r="BV76" s="102"/>
      <c r="BW76" s="102"/>
      <c r="BX76" s="102"/>
      <c r="BY76" s="102"/>
      <c r="BZ76" s="119"/>
      <c r="CA76" s="119"/>
      <c r="CB76" s="119"/>
      <c r="CC76" s="119"/>
      <c r="CD76" s="119"/>
      <c r="CE76" s="119"/>
    </row>
    <row r="77" spans="1:83" ht="15.75" customHeight="1" x14ac:dyDescent="0.25">
      <c r="A77" s="112" t="s">
        <v>47</v>
      </c>
      <c r="B77" s="112" t="s">
        <v>141</v>
      </c>
      <c r="C77" s="112" t="s">
        <v>142</v>
      </c>
      <c r="D77" s="112"/>
      <c r="E77" s="112"/>
      <c r="F77" s="112"/>
      <c r="G77" s="112"/>
      <c r="H77" s="112"/>
      <c r="I77" s="112"/>
      <c r="J77" s="112"/>
      <c r="K77" s="112"/>
      <c r="L77" s="112"/>
      <c r="M77" s="112"/>
      <c r="N77" s="113"/>
      <c r="O77" s="112"/>
      <c r="P77" s="112"/>
      <c r="Q77" s="112"/>
      <c r="R77" s="112"/>
      <c r="S77" s="112"/>
      <c r="T77" s="114">
        <v>0</v>
      </c>
      <c r="U77" s="114">
        <v>0</v>
      </c>
      <c r="V77" s="115" t="e">
        <f t="shared" si="0"/>
        <v>#DIV/0!</v>
      </c>
      <c r="W77" s="115">
        <v>0</v>
      </c>
      <c r="X77" s="115">
        <v>0</v>
      </c>
      <c r="Y77" s="115">
        <v>0</v>
      </c>
      <c r="Z77" s="115">
        <v>0</v>
      </c>
      <c r="AA77" s="115">
        <v>0</v>
      </c>
      <c r="AB77" s="115">
        <v>0</v>
      </c>
      <c r="AC77" s="115">
        <f t="shared" si="1"/>
        <v>0</v>
      </c>
      <c r="AD77" s="116">
        <v>0</v>
      </c>
      <c r="AE77" s="116">
        <v>0</v>
      </c>
      <c r="AF77" s="115" t="e">
        <f t="shared" si="2"/>
        <v>#DIV/0!</v>
      </c>
      <c r="AG77" s="115">
        <v>0</v>
      </c>
      <c r="AH77" s="115">
        <v>0</v>
      </c>
      <c r="AI77" s="115">
        <v>0</v>
      </c>
      <c r="AJ77" s="115">
        <v>0</v>
      </c>
      <c r="AK77" s="115">
        <v>0</v>
      </c>
      <c r="AL77" s="115">
        <v>0</v>
      </c>
      <c r="AM77" s="115">
        <f t="shared" si="3"/>
        <v>0</v>
      </c>
      <c r="AN77" s="116">
        <v>0</v>
      </c>
      <c r="AO77" s="116">
        <v>0</v>
      </c>
      <c r="AP77" s="115" t="e">
        <f t="shared" si="4"/>
        <v>#DIV/0!</v>
      </c>
      <c r="AQ77" s="115">
        <v>0</v>
      </c>
      <c r="AR77" s="115">
        <v>0</v>
      </c>
      <c r="AS77" s="115">
        <v>0</v>
      </c>
      <c r="AT77" s="115">
        <v>0</v>
      </c>
      <c r="AU77" s="115">
        <v>0</v>
      </c>
      <c r="AV77" s="115">
        <v>0</v>
      </c>
      <c r="AW77" s="115">
        <f t="shared" si="5"/>
        <v>0</v>
      </c>
      <c r="AX77" s="116">
        <v>0</v>
      </c>
      <c r="AY77" s="116">
        <v>0</v>
      </c>
      <c r="AZ77" s="115" t="e">
        <f t="shared" si="6"/>
        <v>#DIV/0!</v>
      </c>
      <c r="BA77" s="115">
        <v>0</v>
      </c>
      <c r="BB77" s="115">
        <v>0</v>
      </c>
      <c r="BC77" s="115">
        <v>0</v>
      </c>
      <c r="BD77" s="115">
        <v>0</v>
      </c>
      <c r="BE77" s="115">
        <v>0</v>
      </c>
      <c r="BF77" s="115">
        <v>0</v>
      </c>
      <c r="BG77" s="115">
        <f t="shared" si="7"/>
        <v>0</v>
      </c>
      <c r="BH77" s="117">
        <f t="shared" si="8"/>
        <v>0</v>
      </c>
      <c r="BI77" s="118">
        <f t="shared" ref="BI77:BJ77" si="83">(T77+AD77+AN77+AX77)</f>
        <v>0</v>
      </c>
      <c r="BJ77" s="118">
        <f t="shared" si="83"/>
        <v>0</v>
      </c>
      <c r="BK77" s="117" t="e">
        <f t="shared" si="10"/>
        <v>#DIV/0!</v>
      </c>
      <c r="BL77" s="102"/>
      <c r="BM77" s="102"/>
      <c r="BN77" s="102"/>
      <c r="BO77" s="102"/>
      <c r="BP77" s="102"/>
      <c r="BQ77" s="102"/>
      <c r="BR77" s="102"/>
      <c r="BS77" s="102"/>
      <c r="BT77" s="102"/>
      <c r="BU77" s="102"/>
      <c r="BV77" s="102"/>
      <c r="BW77" s="102"/>
      <c r="BX77" s="102"/>
      <c r="BY77" s="102"/>
      <c r="BZ77" s="119"/>
      <c r="CA77" s="119"/>
      <c r="CB77" s="119"/>
      <c r="CC77" s="119"/>
      <c r="CD77" s="119"/>
      <c r="CE77" s="119"/>
    </row>
    <row r="78" spans="1:83" ht="15.75" customHeight="1" x14ac:dyDescent="0.25">
      <c r="A78" s="112" t="s">
        <v>47</v>
      </c>
      <c r="B78" s="112" t="s">
        <v>141</v>
      </c>
      <c r="C78" s="112" t="s">
        <v>141</v>
      </c>
      <c r="D78" s="112"/>
      <c r="E78" s="112"/>
      <c r="F78" s="112"/>
      <c r="G78" s="112"/>
      <c r="H78" s="112"/>
      <c r="I78" s="112"/>
      <c r="J78" s="112"/>
      <c r="K78" s="112"/>
      <c r="L78" s="112"/>
      <c r="M78" s="112"/>
      <c r="N78" s="113"/>
      <c r="O78" s="112"/>
      <c r="P78" s="112"/>
      <c r="Q78" s="112"/>
      <c r="R78" s="112"/>
      <c r="S78" s="112"/>
      <c r="T78" s="114">
        <v>0</v>
      </c>
      <c r="U78" s="114">
        <v>0</v>
      </c>
      <c r="V78" s="115" t="e">
        <f t="shared" si="0"/>
        <v>#DIV/0!</v>
      </c>
      <c r="W78" s="115">
        <v>0</v>
      </c>
      <c r="X78" s="115">
        <v>0</v>
      </c>
      <c r="Y78" s="115">
        <v>0</v>
      </c>
      <c r="Z78" s="115">
        <v>0</v>
      </c>
      <c r="AA78" s="115">
        <v>0</v>
      </c>
      <c r="AB78" s="115">
        <v>0</v>
      </c>
      <c r="AC78" s="115">
        <f t="shared" si="1"/>
        <v>0</v>
      </c>
      <c r="AD78" s="116">
        <v>0</v>
      </c>
      <c r="AE78" s="116">
        <v>0</v>
      </c>
      <c r="AF78" s="115" t="e">
        <f t="shared" si="2"/>
        <v>#DIV/0!</v>
      </c>
      <c r="AG78" s="115">
        <v>0</v>
      </c>
      <c r="AH78" s="115">
        <v>0</v>
      </c>
      <c r="AI78" s="115">
        <v>0</v>
      </c>
      <c r="AJ78" s="115">
        <v>0</v>
      </c>
      <c r="AK78" s="115">
        <v>0</v>
      </c>
      <c r="AL78" s="115">
        <v>0</v>
      </c>
      <c r="AM78" s="115">
        <f t="shared" si="3"/>
        <v>0</v>
      </c>
      <c r="AN78" s="116">
        <v>0</v>
      </c>
      <c r="AO78" s="116">
        <v>0</v>
      </c>
      <c r="AP78" s="115" t="e">
        <f t="shared" si="4"/>
        <v>#DIV/0!</v>
      </c>
      <c r="AQ78" s="115">
        <v>0</v>
      </c>
      <c r="AR78" s="115">
        <v>0</v>
      </c>
      <c r="AS78" s="115">
        <v>0</v>
      </c>
      <c r="AT78" s="115">
        <v>0</v>
      </c>
      <c r="AU78" s="115">
        <v>0</v>
      </c>
      <c r="AV78" s="115">
        <v>0</v>
      </c>
      <c r="AW78" s="115">
        <f t="shared" si="5"/>
        <v>0</v>
      </c>
      <c r="AX78" s="116">
        <v>0</v>
      </c>
      <c r="AY78" s="116">
        <v>0</v>
      </c>
      <c r="AZ78" s="115" t="e">
        <f t="shared" si="6"/>
        <v>#DIV/0!</v>
      </c>
      <c r="BA78" s="115">
        <v>0</v>
      </c>
      <c r="BB78" s="115">
        <v>0</v>
      </c>
      <c r="BC78" s="115">
        <v>0</v>
      </c>
      <c r="BD78" s="115">
        <v>0</v>
      </c>
      <c r="BE78" s="115">
        <v>0</v>
      </c>
      <c r="BF78" s="115">
        <v>0</v>
      </c>
      <c r="BG78" s="115">
        <f t="shared" si="7"/>
        <v>0</v>
      </c>
      <c r="BH78" s="117">
        <f t="shared" si="8"/>
        <v>0</v>
      </c>
      <c r="BI78" s="118">
        <f t="shared" ref="BI78:BJ78" si="84">(T78+AD78+AN78+AX78)</f>
        <v>0</v>
      </c>
      <c r="BJ78" s="118">
        <f t="shared" si="84"/>
        <v>0</v>
      </c>
      <c r="BK78" s="117" t="e">
        <f t="shared" si="10"/>
        <v>#DIV/0!</v>
      </c>
      <c r="BL78" s="102"/>
      <c r="BM78" s="102"/>
      <c r="BN78" s="102"/>
      <c r="BO78" s="102"/>
      <c r="BP78" s="102"/>
      <c r="BQ78" s="102"/>
      <c r="BR78" s="102"/>
      <c r="BS78" s="102"/>
      <c r="BT78" s="102"/>
      <c r="BU78" s="102"/>
      <c r="BV78" s="102"/>
      <c r="BW78" s="102"/>
      <c r="BX78" s="102"/>
      <c r="BY78" s="102"/>
      <c r="BZ78" s="119"/>
      <c r="CA78" s="119"/>
      <c r="CB78" s="119"/>
      <c r="CC78" s="119"/>
      <c r="CD78" s="119"/>
      <c r="CE78" s="119"/>
    </row>
    <row r="79" spans="1:83" ht="15.75" customHeight="1" x14ac:dyDescent="0.25">
      <c r="A79" s="112" t="s">
        <v>47</v>
      </c>
      <c r="B79" s="112" t="s">
        <v>143</v>
      </c>
      <c r="C79" s="112" t="s">
        <v>324</v>
      </c>
      <c r="D79" s="113" t="str">
        <f>'Instrumento CIDEA'!D303</f>
        <v>JHON ALEJANDRO OTÁLORA BOGOTÁ</v>
      </c>
      <c r="E79" s="113">
        <f>'Instrumento CIDEA'!E303</f>
        <v>3183382382</v>
      </c>
      <c r="F79" s="120" t="str">
        <f>'Instrumento CIDEA'!F303</f>
        <v>jotalorab@car.gov.co</v>
      </c>
      <c r="G79" s="113" t="str">
        <f>'Instrumento CIDEA'!G303</f>
        <v>BYRON ARTURO ROSERO CANAMEJOY</v>
      </c>
      <c r="H79" s="112">
        <f>'Instrumento CIDEA'!H303</f>
        <v>3003860993</v>
      </c>
      <c r="I79" s="121" t="str">
        <f>'Instrumento CIDEA'!I303</f>
        <v>broseroc@car.gov.co</v>
      </c>
      <c r="J79" s="113" t="str">
        <f>'Instrumento CIDEA'!J303</f>
        <v>SNEIDER CRISTOBAL VILLAMIL RAMÍREZ</v>
      </c>
      <c r="K79" s="112">
        <f>'Instrumento CIDEA'!K303</f>
        <v>3114620952</v>
      </c>
      <c r="L79" s="120" t="str">
        <f>'Instrumento CIDEA'!L303</f>
        <v>secretariadeagricultura@arbelaez-cundinamarca.gov.co</v>
      </c>
      <c r="M79" s="112"/>
      <c r="N79" s="113"/>
      <c r="O79" s="112"/>
      <c r="P79" s="112"/>
      <c r="Q79" s="112"/>
      <c r="R79" s="112"/>
      <c r="S79" s="112"/>
      <c r="T79" s="114">
        <v>0</v>
      </c>
      <c r="U79" s="114">
        <v>0</v>
      </c>
      <c r="V79" s="115" t="e">
        <f t="shared" si="0"/>
        <v>#DIV/0!</v>
      </c>
      <c r="W79" s="115">
        <v>0</v>
      </c>
      <c r="X79" s="115">
        <v>0</v>
      </c>
      <c r="Y79" s="115">
        <v>0</v>
      </c>
      <c r="Z79" s="115">
        <v>0</v>
      </c>
      <c r="AA79" s="115">
        <v>0</v>
      </c>
      <c r="AB79" s="115">
        <v>0</v>
      </c>
      <c r="AC79" s="115">
        <f t="shared" si="1"/>
        <v>0</v>
      </c>
      <c r="AD79" s="116">
        <v>0</v>
      </c>
      <c r="AE79" s="116">
        <v>0</v>
      </c>
      <c r="AF79" s="115" t="e">
        <f t="shared" si="2"/>
        <v>#DIV/0!</v>
      </c>
      <c r="AG79" s="115">
        <v>0</v>
      </c>
      <c r="AH79" s="115">
        <v>0</v>
      </c>
      <c r="AI79" s="115">
        <v>0</v>
      </c>
      <c r="AJ79" s="115">
        <v>0</v>
      </c>
      <c r="AK79" s="115">
        <v>0</v>
      </c>
      <c r="AL79" s="115">
        <v>0</v>
      </c>
      <c r="AM79" s="115">
        <f t="shared" si="3"/>
        <v>0</v>
      </c>
      <c r="AN79" s="116">
        <v>0</v>
      </c>
      <c r="AO79" s="116">
        <v>0</v>
      </c>
      <c r="AP79" s="115" t="e">
        <f t="shared" si="4"/>
        <v>#DIV/0!</v>
      </c>
      <c r="AQ79" s="115">
        <v>0</v>
      </c>
      <c r="AR79" s="115">
        <v>0</v>
      </c>
      <c r="AS79" s="115">
        <v>0</v>
      </c>
      <c r="AT79" s="115">
        <v>0</v>
      </c>
      <c r="AU79" s="115">
        <v>0</v>
      </c>
      <c r="AV79" s="115">
        <v>0</v>
      </c>
      <c r="AW79" s="115">
        <f t="shared" si="5"/>
        <v>0</v>
      </c>
      <c r="AX79" s="116">
        <v>0</v>
      </c>
      <c r="AY79" s="116">
        <v>0</v>
      </c>
      <c r="AZ79" s="115" t="e">
        <f t="shared" si="6"/>
        <v>#DIV/0!</v>
      </c>
      <c r="BA79" s="115">
        <v>0</v>
      </c>
      <c r="BB79" s="115">
        <v>0</v>
      </c>
      <c r="BC79" s="115">
        <v>0</v>
      </c>
      <c r="BD79" s="115">
        <v>0</v>
      </c>
      <c r="BE79" s="115">
        <v>0</v>
      </c>
      <c r="BF79" s="115">
        <v>0</v>
      </c>
      <c r="BG79" s="115">
        <f t="shared" si="7"/>
        <v>0</v>
      </c>
      <c r="BH79" s="117">
        <f t="shared" si="8"/>
        <v>0</v>
      </c>
      <c r="BI79" s="118">
        <f t="shared" ref="BI79:BJ79" si="85">(T79+AD79+AN79+AX79)</f>
        <v>0</v>
      </c>
      <c r="BJ79" s="118">
        <f t="shared" si="85"/>
        <v>0</v>
      </c>
      <c r="BK79" s="117" t="e">
        <f t="shared" si="10"/>
        <v>#DIV/0!</v>
      </c>
      <c r="BL79" s="102"/>
      <c r="BM79" s="102"/>
      <c r="BN79" s="102"/>
      <c r="BO79" s="102"/>
      <c r="BP79" s="102"/>
      <c r="BQ79" s="102"/>
      <c r="BR79" s="102"/>
      <c r="BS79" s="102"/>
      <c r="BT79" s="102"/>
      <c r="BU79" s="102"/>
      <c r="BV79" s="102"/>
      <c r="BW79" s="102"/>
      <c r="BX79" s="102"/>
      <c r="BY79" s="102"/>
      <c r="BZ79" s="119"/>
      <c r="CA79" s="119"/>
      <c r="CB79" s="119"/>
      <c r="CC79" s="119"/>
      <c r="CD79" s="119"/>
      <c r="CE79" s="119"/>
    </row>
    <row r="80" spans="1:83" ht="15.75" customHeight="1" x14ac:dyDescent="0.25">
      <c r="A80" s="112" t="s">
        <v>47</v>
      </c>
      <c r="B80" s="112" t="s">
        <v>143</v>
      </c>
      <c r="C80" s="112" t="s">
        <v>149</v>
      </c>
      <c r="D80" s="112"/>
      <c r="E80" s="112"/>
      <c r="F80" s="112"/>
      <c r="G80" s="112"/>
      <c r="H80" s="112"/>
      <c r="I80" s="112"/>
      <c r="J80" s="112"/>
      <c r="K80" s="112"/>
      <c r="L80" s="112"/>
      <c r="M80" s="112"/>
      <c r="N80" s="113"/>
      <c r="O80" s="112"/>
      <c r="P80" s="112"/>
      <c r="Q80" s="112"/>
      <c r="R80" s="112"/>
      <c r="S80" s="112"/>
      <c r="T80" s="114">
        <v>0</v>
      </c>
      <c r="U80" s="114">
        <v>0</v>
      </c>
      <c r="V80" s="115" t="e">
        <f t="shared" si="0"/>
        <v>#DIV/0!</v>
      </c>
      <c r="W80" s="115">
        <v>0</v>
      </c>
      <c r="X80" s="115">
        <v>0</v>
      </c>
      <c r="Y80" s="115">
        <v>0</v>
      </c>
      <c r="Z80" s="115">
        <v>0</v>
      </c>
      <c r="AA80" s="115">
        <v>0</v>
      </c>
      <c r="AB80" s="115">
        <v>0</v>
      </c>
      <c r="AC80" s="115">
        <f t="shared" si="1"/>
        <v>0</v>
      </c>
      <c r="AD80" s="116">
        <v>0</v>
      </c>
      <c r="AE80" s="116">
        <v>0</v>
      </c>
      <c r="AF80" s="115" t="e">
        <f t="shared" si="2"/>
        <v>#DIV/0!</v>
      </c>
      <c r="AG80" s="115">
        <v>0</v>
      </c>
      <c r="AH80" s="115">
        <v>0</v>
      </c>
      <c r="AI80" s="115">
        <v>0</v>
      </c>
      <c r="AJ80" s="115">
        <v>0</v>
      </c>
      <c r="AK80" s="115">
        <v>0</v>
      </c>
      <c r="AL80" s="115">
        <v>0</v>
      </c>
      <c r="AM80" s="115">
        <f t="shared" si="3"/>
        <v>0</v>
      </c>
      <c r="AN80" s="116">
        <v>0</v>
      </c>
      <c r="AO80" s="116">
        <v>0</v>
      </c>
      <c r="AP80" s="115" t="e">
        <f t="shared" si="4"/>
        <v>#DIV/0!</v>
      </c>
      <c r="AQ80" s="115">
        <v>0</v>
      </c>
      <c r="AR80" s="115">
        <v>0</v>
      </c>
      <c r="AS80" s="115">
        <v>0</v>
      </c>
      <c r="AT80" s="115">
        <v>0</v>
      </c>
      <c r="AU80" s="115">
        <v>0</v>
      </c>
      <c r="AV80" s="115">
        <v>0</v>
      </c>
      <c r="AW80" s="115">
        <f t="shared" si="5"/>
        <v>0</v>
      </c>
      <c r="AX80" s="116">
        <v>0</v>
      </c>
      <c r="AY80" s="116">
        <v>0</v>
      </c>
      <c r="AZ80" s="115" t="e">
        <f t="shared" si="6"/>
        <v>#DIV/0!</v>
      </c>
      <c r="BA80" s="115">
        <v>0</v>
      </c>
      <c r="BB80" s="115">
        <v>0</v>
      </c>
      <c r="BC80" s="115">
        <v>0</v>
      </c>
      <c r="BD80" s="115">
        <v>0</v>
      </c>
      <c r="BE80" s="115">
        <v>0</v>
      </c>
      <c r="BF80" s="115">
        <v>0</v>
      </c>
      <c r="BG80" s="115">
        <f t="shared" si="7"/>
        <v>0</v>
      </c>
      <c r="BH80" s="117">
        <f t="shared" si="8"/>
        <v>0</v>
      </c>
      <c r="BI80" s="118">
        <f t="shared" ref="BI80:BJ80" si="86">(T80+AD80+AN80+AX80)</f>
        <v>0</v>
      </c>
      <c r="BJ80" s="118">
        <f t="shared" si="86"/>
        <v>0</v>
      </c>
      <c r="BK80" s="117" t="e">
        <f t="shared" si="10"/>
        <v>#DIV/0!</v>
      </c>
      <c r="BL80" s="102"/>
      <c r="BM80" s="102"/>
      <c r="BN80" s="102"/>
      <c r="BO80" s="102"/>
      <c r="BP80" s="102"/>
      <c r="BQ80" s="102"/>
      <c r="BR80" s="102"/>
      <c r="BS80" s="102"/>
      <c r="BT80" s="102"/>
      <c r="BU80" s="102"/>
      <c r="BV80" s="102"/>
      <c r="BW80" s="102"/>
      <c r="BX80" s="102"/>
      <c r="BY80" s="102"/>
      <c r="BZ80" s="119"/>
      <c r="CA80" s="119"/>
      <c r="CB80" s="119"/>
      <c r="CC80" s="119"/>
      <c r="CD80" s="119"/>
      <c r="CE80" s="119"/>
    </row>
    <row r="81" spans="1:83" ht="15.75" customHeight="1" x14ac:dyDescent="0.25">
      <c r="A81" s="112" t="s">
        <v>47</v>
      </c>
      <c r="B81" s="112" t="s">
        <v>143</v>
      </c>
      <c r="C81" s="112" t="s">
        <v>150</v>
      </c>
      <c r="D81" s="112"/>
      <c r="E81" s="112"/>
      <c r="F81" s="112"/>
      <c r="G81" s="112"/>
      <c r="H81" s="112"/>
      <c r="I81" s="112"/>
      <c r="J81" s="112"/>
      <c r="K81" s="112"/>
      <c r="L81" s="112"/>
      <c r="M81" s="112"/>
      <c r="N81" s="113"/>
      <c r="O81" s="112"/>
      <c r="P81" s="112"/>
      <c r="Q81" s="112"/>
      <c r="R81" s="112"/>
      <c r="S81" s="112"/>
      <c r="T81" s="114">
        <v>0</v>
      </c>
      <c r="U81" s="114">
        <v>0</v>
      </c>
      <c r="V81" s="115" t="e">
        <f t="shared" si="0"/>
        <v>#DIV/0!</v>
      </c>
      <c r="W81" s="115">
        <v>0</v>
      </c>
      <c r="X81" s="115">
        <v>0</v>
      </c>
      <c r="Y81" s="115">
        <v>0</v>
      </c>
      <c r="Z81" s="115">
        <v>0</v>
      </c>
      <c r="AA81" s="115">
        <v>0</v>
      </c>
      <c r="AB81" s="115">
        <v>0</v>
      </c>
      <c r="AC81" s="115">
        <f t="shared" si="1"/>
        <v>0</v>
      </c>
      <c r="AD81" s="116">
        <v>0</v>
      </c>
      <c r="AE81" s="116">
        <v>0</v>
      </c>
      <c r="AF81" s="115" t="e">
        <f t="shared" si="2"/>
        <v>#DIV/0!</v>
      </c>
      <c r="AG81" s="115">
        <v>0</v>
      </c>
      <c r="AH81" s="115">
        <v>0</v>
      </c>
      <c r="AI81" s="115">
        <v>0</v>
      </c>
      <c r="AJ81" s="115">
        <v>0</v>
      </c>
      <c r="AK81" s="115">
        <v>0</v>
      </c>
      <c r="AL81" s="115">
        <v>0</v>
      </c>
      <c r="AM81" s="115">
        <f t="shared" si="3"/>
        <v>0</v>
      </c>
      <c r="AN81" s="116">
        <v>0</v>
      </c>
      <c r="AO81" s="116">
        <v>0</v>
      </c>
      <c r="AP81" s="115" t="e">
        <f t="shared" si="4"/>
        <v>#DIV/0!</v>
      </c>
      <c r="AQ81" s="115">
        <v>0</v>
      </c>
      <c r="AR81" s="115">
        <v>0</v>
      </c>
      <c r="AS81" s="115">
        <v>0</v>
      </c>
      <c r="AT81" s="115">
        <v>0</v>
      </c>
      <c r="AU81" s="115">
        <v>0</v>
      </c>
      <c r="AV81" s="115">
        <v>0</v>
      </c>
      <c r="AW81" s="115">
        <f t="shared" si="5"/>
        <v>0</v>
      </c>
      <c r="AX81" s="116">
        <v>0</v>
      </c>
      <c r="AY81" s="116">
        <v>0</v>
      </c>
      <c r="AZ81" s="115" t="e">
        <f t="shared" si="6"/>
        <v>#DIV/0!</v>
      </c>
      <c r="BA81" s="115">
        <v>0</v>
      </c>
      <c r="BB81" s="115">
        <v>0</v>
      </c>
      <c r="BC81" s="115">
        <v>0</v>
      </c>
      <c r="BD81" s="115">
        <v>0</v>
      </c>
      <c r="BE81" s="115">
        <v>0</v>
      </c>
      <c r="BF81" s="115">
        <v>0</v>
      </c>
      <c r="BG81" s="115">
        <f t="shared" si="7"/>
        <v>0</v>
      </c>
      <c r="BH81" s="117">
        <f t="shared" si="8"/>
        <v>0</v>
      </c>
      <c r="BI81" s="118">
        <f t="shared" ref="BI81:BJ81" si="87">(T81+AD81+AN81+AX81)</f>
        <v>0</v>
      </c>
      <c r="BJ81" s="118">
        <f t="shared" si="87"/>
        <v>0</v>
      </c>
      <c r="BK81" s="117" t="e">
        <f t="shared" si="10"/>
        <v>#DIV/0!</v>
      </c>
      <c r="BL81" s="102"/>
      <c r="BM81" s="102"/>
      <c r="BN81" s="102"/>
      <c r="BO81" s="102"/>
      <c r="BP81" s="102"/>
      <c r="BQ81" s="102"/>
      <c r="BR81" s="102"/>
      <c r="BS81" s="102"/>
      <c r="BT81" s="102"/>
      <c r="BU81" s="102"/>
      <c r="BV81" s="102"/>
      <c r="BW81" s="102"/>
      <c r="BX81" s="102"/>
      <c r="BY81" s="102"/>
      <c r="BZ81" s="119"/>
      <c r="CA81" s="119"/>
      <c r="CB81" s="119"/>
      <c r="CC81" s="119"/>
      <c r="CD81" s="119"/>
      <c r="CE81" s="119"/>
    </row>
    <row r="82" spans="1:83" ht="15.75" customHeight="1" x14ac:dyDescent="0.25">
      <c r="A82" s="112" t="s">
        <v>47</v>
      </c>
      <c r="B82" s="112" t="s">
        <v>143</v>
      </c>
      <c r="C82" s="112" t="s">
        <v>151</v>
      </c>
      <c r="D82" s="112" t="str">
        <f>'Instrumento CIDEA'!D315</f>
        <v>JHON ALEJANDRO OTÁLORA BOGOTÁ</v>
      </c>
      <c r="E82" s="112">
        <f>'Instrumento CIDEA'!E315</f>
        <v>3183382382</v>
      </c>
      <c r="F82" s="122" t="str">
        <f>'Instrumento CIDEA'!F315</f>
        <v>jotalorab@car.gov.co</v>
      </c>
      <c r="G82" s="113" t="str">
        <f>'Instrumento CIDEA'!G315</f>
        <v>BYRON ARTURO ROSERO CANAMEJOY</v>
      </c>
      <c r="H82" s="112">
        <f>'Instrumento CIDEA'!H315</f>
        <v>3003860993</v>
      </c>
      <c r="I82" s="122" t="str">
        <f>'Instrumento CIDEA'!I315</f>
        <v>broseroc@car.gov.co</v>
      </c>
      <c r="J82" s="113" t="str">
        <f>'Instrumento CIDEA'!J315</f>
        <v>WILLIAM RODOLFO TORRES QUINTERO</v>
      </c>
      <c r="K82" s="112">
        <f>'Instrumento CIDEA'!K315</f>
        <v>3112555438</v>
      </c>
      <c r="L82" s="123" t="str">
        <f>'Instrumento CIDEA'!L315</f>
        <v>secretariadecompetitividad@granada-cundinamarca.gov.co</v>
      </c>
      <c r="M82" s="112"/>
      <c r="N82" s="113"/>
      <c r="O82" s="112"/>
      <c r="P82" s="112"/>
      <c r="Q82" s="112"/>
      <c r="R82" s="112"/>
      <c r="S82" s="112"/>
      <c r="T82" s="114">
        <v>0</v>
      </c>
      <c r="U82" s="114">
        <v>0</v>
      </c>
      <c r="V82" s="115" t="e">
        <f t="shared" si="0"/>
        <v>#DIV/0!</v>
      </c>
      <c r="W82" s="115">
        <v>0</v>
      </c>
      <c r="X82" s="115">
        <v>0</v>
      </c>
      <c r="Y82" s="115">
        <v>0</v>
      </c>
      <c r="Z82" s="115">
        <v>0</v>
      </c>
      <c r="AA82" s="115">
        <v>0</v>
      </c>
      <c r="AB82" s="115">
        <v>0</v>
      </c>
      <c r="AC82" s="115">
        <f t="shared" si="1"/>
        <v>0</v>
      </c>
      <c r="AD82" s="116">
        <v>0</v>
      </c>
      <c r="AE82" s="116">
        <v>0</v>
      </c>
      <c r="AF82" s="115" t="e">
        <f t="shared" si="2"/>
        <v>#DIV/0!</v>
      </c>
      <c r="AG82" s="115">
        <v>0</v>
      </c>
      <c r="AH82" s="115">
        <v>0</v>
      </c>
      <c r="AI82" s="115">
        <v>0</v>
      </c>
      <c r="AJ82" s="115">
        <v>0</v>
      </c>
      <c r="AK82" s="115">
        <v>0</v>
      </c>
      <c r="AL82" s="115">
        <v>0</v>
      </c>
      <c r="AM82" s="115">
        <f t="shared" si="3"/>
        <v>0</v>
      </c>
      <c r="AN82" s="116">
        <v>0</v>
      </c>
      <c r="AO82" s="116">
        <v>0</v>
      </c>
      <c r="AP82" s="115" t="e">
        <f t="shared" si="4"/>
        <v>#DIV/0!</v>
      </c>
      <c r="AQ82" s="115">
        <v>0</v>
      </c>
      <c r="AR82" s="115">
        <v>0</v>
      </c>
      <c r="AS82" s="115">
        <v>0</v>
      </c>
      <c r="AT82" s="115">
        <v>0</v>
      </c>
      <c r="AU82" s="115">
        <v>0</v>
      </c>
      <c r="AV82" s="115">
        <v>0</v>
      </c>
      <c r="AW82" s="115">
        <f t="shared" si="5"/>
        <v>0</v>
      </c>
      <c r="AX82" s="116">
        <v>0</v>
      </c>
      <c r="AY82" s="116">
        <v>0</v>
      </c>
      <c r="AZ82" s="115" t="e">
        <f t="shared" si="6"/>
        <v>#DIV/0!</v>
      </c>
      <c r="BA82" s="115">
        <v>0</v>
      </c>
      <c r="BB82" s="115">
        <v>0</v>
      </c>
      <c r="BC82" s="115">
        <v>0</v>
      </c>
      <c r="BD82" s="115">
        <v>0</v>
      </c>
      <c r="BE82" s="115">
        <v>0</v>
      </c>
      <c r="BF82" s="115">
        <v>0</v>
      </c>
      <c r="BG82" s="115">
        <f t="shared" si="7"/>
        <v>0</v>
      </c>
      <c r="BH82" s="117">
        <f t="shared" si="8"/>
        <v>0</v>
      </c>
      <c r="BI82" s="118">
        <f t="shared" ref="BI82:BJ82" si="88">(T82+AD82+AN82+AX82)</f>
        <v>0</v>
      </c>
      <c r="BJ82" s="118">
        <f t="shared" si="88"/>
        <v>0</v>
      </c>
      <c r="BK82" s="117" t="e">
        <f t="shared" si="10"/>
        <v>#DIV/0!</v>
      </c>
      <c r="BL82" s="102"/>
      <c r="BM82" s="102"/>
      <c r="BN82" s="102"/>
      <c r="BO82" s="102"/>
      <c r="BP82" s="102"/>
      <c r="BQ82" s="102"/>
      <c r="BR82" s="102"/>
      <c r="BS82" s="102"/>
      <c r="BT82" s="102"/>
      <c r="BU82" s="102"/>
      <c r="BV82" s="102"/>
      <c r="BW82" s="102"/>
      <c r="BX82" s="102"/>
      <c r="BY82" s="102"/>
      <c r="BZ82" s="119"/>
      <c r="CA82" s="119"/>
      <c r="CB82" s="119"/>
      <c r="CC82" s="119"/>
      <c r="CD82" s="119"/>
      <c r="CE82" s="119"/>
    </row>
    <row r="83" spans="1:83" ht="15.75" customHeight="1" x14ac:dyDescent="0.25">
      <c r="A83" s="112" t="s">
        <v>47</v>
      </c>
      <c r="B83" s="112" t="s">
        <v>143</v>
      </c>
      <c r="C83" s="112" t="s">
        <v>154</v>
      </c>
      <c r="D83" s="112"/>
      <c r="E83" s="112"/>
      <c r="F83" s="112"/>
      <c r="G83" s="112"/>
      <c r="H83" s="112"/>
      <c r="I83" s="112"/>
      <c r="J83" s="112"/>
      <c r="K83" s="112"/>
      <c r="L83" s="112"/>
      <c r="M83" s="112"/>
      <c r="N83" s="113"/>
      <c r="O83" s="112"/>
      <c r="P83" s="112"/>
      <c r="Q83" s="112"/>
      <c r="R83" s="112"/>
      <c r="S83" s="112"/>
      <c r="T83" s="114">
        <v>0</v>
      </c>
      <c r="U83" s="114">
        <v>0</v>
      </c>
      <c r="V83" s="115" t="e">
        <f t="shared" si="0"/>
        <v>#DIV/0!</v>
      </c>
      <c r="W83" s="115">
        <v>0</v>
      </c>
      <c r="X83" s="115">
        <v>0</v>
      </c>
      <c r="Y83" s="115">
        <v>0</v>
      </c>
      <c r="Z83" s="115">
        <v>0</v>
      </c>
      <c r="AA83" s="115">
        <v>0</v>
      </c>
      <c r="AB83" s="115">
        <v>0</v>
      </c>
      <c r="AC83" s="115">
        <f t="shared" si="1"/>
        <v>0</v>
      </c>
      <c r="AD83" s="116">
        <v>0</v>
      </c>
      <c r="AE83" s="116">
        <v>0</v>
      </c>
      <c r="AF83" s="115" t="e">
        <f t="shared" si="2"/>
        <v>#DIV/0!</v>
      </c>
      <c r="AG83" s="115">
        <v>0</v>
      </c>
      <c r="AH83" s="115">
        <v>0</v>
      </c>
      <c r="AI83" s="115">
        <v>0</v>
      </c>
      <c r="AJ83" s="115">
        <v>0</v>
      </c>
      <c r="AK83" s="115">
        <v>0</v>
      </c>
      <c r="AL83" s="115">
        <v>0</v>
      </c>
      <c r="AM83" s="115">
        <f t="shared" si="3"/>
        <v>0</v>
      </c>
      <c r="AN83" s="116">
        <v>0</v>
      </c>
      <c r="AO83" s="116">
        <v>0</v>
      </c>
      <c r="AP83" s="115" t="e">
        <f t="shared" si="4"/>
        <v>#DIV/0!</v>
      </c>
      <c r="AQ83" s="115">
        <v>0</v>
      </c>
      <c r="AR83" s="115">
        <v>0</v>
      </c>
      <c r="AS83" s="115">
        <v>0</v>
      </c>
      <c r="AT83" s="115">
        <v>0</v>
      </c>
      <c r="AU83" s="115">
        <v>0</v>
      </c>
      <c r="AV83" s="115">
        <v>0</v>
      </c>
      <c r="AW83" s="115">
        <f t="shared" si="5"/>
        <v>0</v>
      </c>
      <c r="AX83" s="116">
        <v>0</v>
      </c>
      <c r="AY83" s="116">
        <v>0</v>
      </c>
      <c r="AZ83" s="115" t="e">
        <f t="shared" si="6"/>
        <v>#DIV/0!</v>
      </c>
      <c r="BA83" s="115">
        <v>0</v>
      </c>
      <c r="BB83" s="115">
        <v>0</v>
      </c>
      <c r="BC83" s="115">
        <v>0</v>
      </c>
      <c r="BD83" s="115">
        <v>0</v>
      </c>
      <c r="BE83" s="115">
        <v>0</v>
      </c>
      <c r="BF83" s="115">
        <v>0</v>
      </c>
      <c r="BG83" s="115">
        <f t="shared" si="7"/>
        <v>0</v>
      </c>
      <c r="BH83" s="117">
        <f t="shared" si="8"/>
        <v>0</v>
      </c>
      <c r="BI83" s="118">
        <f t="shared" ref="BI83:BJ83" si="89">(T83+AD83+AN83+AX83)</f>
        <v>0</v>
      </c>
      <c r="BJ83" s="118">
        <f t="shared" si="89"/>
        <v>0</v>
      </c>
      <c r="BK83" s="117" t="e">
        <f t="shared" si="10"/>
        <v>#DIV/0!</v>
      </c>
      <c r="BL83" s="102"/>
      <c r="BM83" s="102"/>
      <c r="BN83" s="102"/>
      <c r="BO83" s="102"/>
      <c r="BP83" s="102"/>
      <c r="BQ83" s="102"/>
      <c r="BR83" s="102"/>
      <c r="BS83" s="102"/>
      <c r="BT83" s="102"/>
      <c r="BU83" s="102"/>
      <c r="BV83" s="102"/>
      <c r="BW83" s="102"/>
      <c r="BX83" s="102"/>
      <c r="BY83" s="102"/>
      <c r="BZ83" s="119"/>
      <c r="CA83" s="119"/>
      <c r="CB83" s="119"/>
      <c r="CC83" s="119"/>
      <c r="CD83" s="119"/>
      <c r="CE83" s="119"/>
    </row>
    <row r="84" spans="1:83" ht="15.75" customHeight="1" x14ac:dyDescent="0.25">
      <c r="A84" s="112" t="s">
        <v>47</v>
      </c>
      <c r="B84" s="112" t="s">
        <v>143</v>
      </c>
      <c r="C84" s="112" t="s">
        <v>155</v>
      </c>
      <c r="D84" s="112"/>
      <c r="E84" s="112"/>
      <c r="F84" s="112"/>
      <c r="G84" s="112"/>
      <c r="H84" s="112"/>
      <c r="I84" s="112"/>
      <c r="J84" s="112"/>
      <c r="K84" s="112"/>
      <c r="L84" s="112"/>
      <c r="M84" s="112"/>
      <c r="N84" s="113"/>
      <c r="O84" s="112"/>
      <c r="P84" s="112"/>
      <c r="Q84" s="112"/>
      <c r="R84" s="112"/>
      <c r="S84" s="112"/>
      <c r="T84" s="114">
        <v>0</v>
      </c>
      <c r="U84" s="114">
        <v>0</v>
      </c>
      <c r="V84" s="115" t="e">
        <f t="shared" si="0"/>
        <v>#DIV/0!</v>
      </c>
      <c r="W84" s="115">
        <v>0</v>
      </c>
      <c r="X84" s="115">
        <v>0</v>
      </c>
      <c r="Y84" s="115">
        <v>0</v>
      </c>
      <c r="Z84" s="115">
        <v>0</v>
      </c>
      <c r="AA84" s="115">
        <v>0</v>
      </c>
      <c r="AB84" s="115">
        <v>0</v>
      </c>
      <c r="AC84" s="115">
        <f t="shared" si="1"/>
        <v>0</v>
      </c>
      <c r="AD84" s="116">
        <v>0</v>
      </c>
      <c r="AE84" s="116">
        <v>0</v>
      </c>
      <c r="AF84" s="115" t="e">
        <f t="shared" si="2"/>
        <v>#DIV/0!</v>
      </c>
      <c r="AG84" s="115">
        <v>0</v>
      </c>
      <c r="AH84" s="115">
        <v>0</v>
      </c>
      <c r="AI84" s="115">
        <v>0</v>
      </c>
      <c r="AJ84" s="115">
        <v>0</v>
      </c>
      <c r="AK84" s="115">
        <v>0</v>
      </c>
      <c r="AL84" s="115">
        <v>0</v>
      </c>
      <c r="AM84" s="115">
        <f t="shared" si="3"/>
        <v>0</v>
      </c>
      <c r="AN84" s="116">
        <v>0</v>
      </c>
      <c r="AO84" s="116">
        <v>0</v>
      </c>
      <c r="AP84" s="115" t="e">
        <f t="shared" si="4"/>
        <v>#DIV/0!</v>
      </c>
      <c r="AQ84" s="115">
        <v>0</v>
      </c>
      <c r="AR84" s="115">
        <v>0</v>
      </c>
      <c r="AS84" s="115">
        <v>0</v>
      </c>
      <c r="AT84" s="115">
        <v>0</v>
      </c>
      <c r="AU84" s="115">
        <v>0</v>
      </c>
      <c r="AV84" s="115">
        <v>0</v>
      </c>
      <c r="AW84" s="115">
        <f t="shared" si="5"/>
        <v>0</v>
      </c>
      <c r="AX84" s="116">
        <v>0</v>
      </c>
      <c r="AY84" s="116">
        <v>0</v>
      </c>
      <c r="AZ84" s="115" t="e">
        <f t="shared" si="6"/>
        <v>#DIV/0!</v>
      </c>
      <c r="BA84" s="115">
        <v>0</v>
      </c>
      <c r="BB84" s="115">
        <v>0</v>
      </c>
      <c r="BC84" s="115">
        <v>0</v>
      </c>
      <c r="BD84" s="115">
        <v>0</v>
      </c>
      <c r="BE84" s="115">
        <v>0</v>
      </c>
      <c r="BF84" s="115">
        <v>0</v>
      </c>
      <c r="BG84" s="115">
        <f t="shared" si="7"/>
        <v>0</v>
      </c>
      <c r="BH84" s="117">
        <f t="shared" si="8"/>
        <v>0</v>
      </c>
      <c r="BI84" s="118">
        <f t="shared" ref="BI84:BJ84" si="90">(T84+AD84+AN84+AX84)</f>
        <v>0</v>
      </c>
      <c r="BJ84" s="118">
        <f t="shared" si="90"/>
        <v>0</v>
      </c>
      <c r="BK84" s="117" t="e">
        <f t="shared" si="10"/>
        <v>#DIV/0!</v>
      </c>
      <c r="BL84" s="102"/>
      <c r="BM84" s="102"/>
      <c r="BN84" s="102"/>
      <c r="BO84" s="102"/>
      <c r="BP84" s="102"/>
      <c r="BQ84" s="102"/>
      <c r="BR84" s="102"/>
      <c r="BS84" s="102"/>
      <c r="BT84" s="102"/>
      <c r="BU84" s="102"/>
      <c r="BV84" s="102"/>
      <c r="BW84" s="102"/>
      <c r="BX84" s="102"/>
      <c r="BY84" s="102"/>
      <c r="BZ84" s="119"/>
      <c r="CA84" s="119"/>
      <c r="CB84" s="119"/>
      <c r="CC84" s="119"/>
      <c r="CD84" s="119"/>
      <c r="CE84" s="119"/>
    </row>
    <row r="85" spans="1:83" ht="15.75" customHeight="1" x14ac:dyDescent="0.25">
      <c r="A85" s="112" t="s">
        <v>47</v>
      </c>
      <c r="B85" s="112" t="s">
        <v>143</v>
      </c>
      <c r="C85" s="112" t="s">
        <v>156</v>
      </c>
      <c r="D85" s="112"/>
      <c r="E85" s="112"/>
      <c r="F85" s="112"/>
      <c r="G85" s="112"/>
      <c r="H85" s="112"/>
      <c r="I85" s="112"/>
      <c r="J85" s="112"/>
      <c r="K85" s="112"/>
      <c r="L85" s="112"/>
      <c r="M85" s="112"/>
      <c r="N85" s="113"/>
      <c r="O85" s="112"/>
      <c r="P85" s="112"/>
      <c r="Q85" s="112"/>
      <c r="R85" s="112"/>
      <c r="S85" s="112"/>
      <c r="T85" s="114">
        <v>0</v>
      </c>
      <c r="U85" s="114">
        <v>0</v>
      </c>
      <c r="V85" s="115" t="e">
        <f t="shared" si="0"/>
        <v>#DIV/0!</v>
      </c>
      <c r="W85" s="115">
        <v>0</v>
      </c>
      <c r="X85" s="115">
        <v>0</v>
      </c>
      <c r="Y85" s="115">
        <v>0</v>
      </c>
      <c r="Z85" s="115">
        <v>0</v>
      </c>
      <c r="AA85" s="115">
        <v>0</v>
      </c>
      <c r="AB85" s="115">
        <v>0</v>
      </c>
      <c r="AC85" s="115">
        <f t="shared" si="1"/>
        <v>0</v>
      </c>
      <c r="AD85" s="116">
        <v>0</v>
      </c>
      <c r="AE85" s="116">
        <v>0</v>
      </c>
      <c r="AF85" s="115" t="e">
        <f t="shared" si="2"/>
        <v>#DIV/0!</v>
      </c>
      <c r="AG85" s="115">
        <v>0</v>
      </c>
      <c r="AH85" s="115">
        <v>0</v>
      </c>
      <c r="AI85" s="115">
        <v>0</v>
      </c>
      <c r="AJ85" s="115">
        <v>0</v>
      </c>
      <c r="AK85" s="115">
        <v>0</v>
      </c>
      <c r="AL85" s="115">
        <v>0</v>
      </c>
      <c r="AM85" s="115">
        <f t="shared" si="3"/>
        <v>0</v>
      </c>
      <c r="AN85" s="116">
        <v>0</v>
      </c>
      <c r="AO85" s="116">
        <v>0</v>
      </c>
      <c r="AP85" s="115" t="e">
        <f t="shared" si="4"/>
        <v>#DIV/0!</v>
      </c>
      <c r="AQ85" s="115">
        <v>0</v>
      </c>
      <c r="AR85" s="115">
        <v>0</v>
      </c>
      <c r="AS85" s="115">
        <v>0</v>
      </c>
      <c r="AT85" s="115">
        <v>0</v>
      </c>
      <c r="AU85" s="115">
        <v>0</v>
      </c>
      <c r="AV85" s="115">
        <v>0</v>
      </c>
      <c r="AW85" s="115">
        <f t="shared" si="5"/>
        <v>0</v>
      </c>
      <c r="AX85" s="116">
        <v>0</v>
      </c>
      <c r="AY85" s="116">
        <v>0</v>
      </c>
      <c r="AZ85" s="115" t="e">
        <f t="shared" si="6"/>
        <v>#DIV/0!</v>
      </c>
      <c r="BA85" s="115">
        <v>0</v>
      </c>
      <c r="BB85" s="115">
        <v>0</v>
      </c>
      <c r="BC85" s="115">
        <v>0</v>
      </c>
      <c r="BD85" s="115">
        <v>0</v>
      </c>
      <c r="BE85" s="115">
        <v>0</v>
      </c>
      <c r="BF85" s="115">
        <v>0</v>
      </c>
      <c r="BG85" s="115">
        <f t="shared" si="7"/>
        <v>0</v>
      </c>
      <c r="BH85" s="117">
        <f t="shared" si="8"/>
        <v>0</v>
      </c>
      <c r="BI85" s="118">
        <f t="shared" ref="BI85:BJ85" si="91">(T85+AD85+AN85+AX85)</f>
        <v>0</v>
      </c>
      <c r="BJ85" s="118">
        <f t="shared" si="91"/>
        <v>0</v>
      </c>
      <c r="BK85" s="117" t="e">
        <f t="shared" si="10"/>
        <v>#DIV/0!</v>
      </c>
      <c r="BL85" s="102"/>
      <c r="BM85" s="102"/>
      <c r="BN85" s="102"/>
      <c r="BO85" s="102"/>
      <c r="BP85" s="102"/>
      <c r="BQ85" s="102"/>
      <c r="BR85" s="102"/>
      <c r="BS85" s="102"/>
      <c r="BT85" s="102"/>
      <c r="BU85" s="102"/>
      <c r="BV85" s="102"/>
      <c r="BW85" s="102"/>
      <c r="BX85" s="102"/>
      <c r="BY85" s="102"/>
      <c r="BZ85" s="119"/>
      <c r="CA85" s="119"/>
      <c r="CB85" s="119"/>
      <c r="CC85" s="119"/>
      <c r="CD85" s="119"/>
      <c r="CE85" s="119"/>
    </row>
    <row r="86" spans="1:83" ht="15.75" customHeight="1" x14ac:dyDescent="0.25">
      <c r="A86" s="112" t="s">
        <v>47</v>
      </c>
      <c r="B86" s="112" t="s">
        <v>143</v>
      </c>
      <c r="C86" s="112" t="s">
        <v>157</v>
      </c>
      <c r="D86" s="112" t="str">
        <f>'Instrumento CIDEA'!D331</f>
        <v>JHON ALEJANDRO OTÁLORA BOGOTÁ</v>
      </c>
      <c r="E86" s="112">
        <f>'Instrumento CIDEA'!E331</f>
        <v>3183382382</v>
      </c>
      <c r="F86" s="122" t="str">
        <f>'Instrumento CIDEA'!F331</f>
        <v>jotalorab@car.gov.co</v>
      </c>
      <c r="G86" s="113" t="str">
        <f>'Instrumento CIDEA'!G331</f>
        <v>BYRON ARTURO ROSERO CANAMEJOY</v>
      </c>
      <c r="H86" s="112">
        <f>'Instrumento CIDEA'!H331</f>
        <v>3003860993</v>
      </c>
      <c r="I86" s="122" t="str">
        <f>'Instrumento CIDEA'!I331</f>
        <v>broseroc@car.gov.co</v>
      </c>
      <c r="J86" s="113" t="str">
        <f>'Instrumento CIDEA'!J331</f>
        <v>DIEGO ALEXANDER BETANCOURT RAMOS</v>
      </c>
      <c r="K86" s="112">
        <f>'Instrumento CIDEA'!K331</f>
        <v>3214795278</v>
      </c>
      <c r="L86" s="123" t="str">
        <f>'Instrumento CIDEA'!L331</f>
        <v>umata@silvania-cundinamarca.gov.co</v>
      </c>
      <c r="M86" s="112"/>
      <c r="N86" s="113"/>
      <c r="O86" s="112"/>
      <c r="P86" s="112"/>
      <c r="Q86" s="112"/>
      <c r="R86" s="112"/>
      <c r="S86" s="112"/>
      <c r="T86" s="114">
        <v>0</v>
      </c>
      <c r="U86" s="114">
        <v>0</v>
      </c>
      <c r="V86" s="115" t="e">
        <f t="shared" si="0"/>
        <v>#DIV/0!</v>
      </c>
      <c r="W86" s="115">
        <v>0</v>
      </c>
      <c r="X86" s="115">
        <v>0</v>
      </c>
      <c r="Y86" s="115">
        <v>0</v>
      </c>
      <c r="Z86" s="115">
        <v>0</v>
      </c>
      <c r="AA86" s="115">
        <v>0</v>
      </c>
      <c r="AB86" s="115">
        <v>0</v>
      </c>
      <c r="AC86" s="115">
        <f t="shared" si="1"/>
        <v>0</v>
      </c>
      <c r="AD86" s="116">
        <v>0</v>
      </c>
      <c r="AE86" s="116">
        <v>0</v>
      </c>
      <c r="AF86" s="115" t="e">
        <f t="shared" si="2"/>
        <v>#DIV/0!</v>
      </c>
      <c r="AG86" s="115">
        <v>0</v>
      </c>
      <c r="AH86" s="115">
        <v>0</v>
      </c>
      <c r="AI86" s="115">
        <v>0</v>
      </c>
      <c r="AJ86" s="115">
        <v>0</v>
      </c>
      <c r="AK86" s="115">
        <v>0</v>
      </c>
      <c r="AL86" s="115">
        <v>0</v>
      </c>
      <c r="AM86" s="115">
        <f t="shared" si="3"/>
        <v>0</v>
      </c>
      <c r="AN86" s="116">
        <v>0</v>
      </c>
      <c r="AO86" s="116">
        <v>0</v>
      </c>
      <c r="AP86" s="115" t="e">
        <f t="shared" si="4"/>
        <v>#DIV/0!</v>
      </c>
      <c r="AQ86" s="115">
        <v>0</v>
      </c>
      <c r="AR86" s="115">
        <v>0</v>
      </c>
      <c r="AS86" s="115">
        <v>0</v>
      </c>
      <c r="AT86" s="115">
        <v>0</v>
      </c>
      <c r="AU86" s="115">
        <v>0</v>
      </c>
      <c r="AV86" s="115">
        <v>0</v>
      </c>
      <c r="AW86" s="115">
        <f t="shared" si="5"/>
        <v>0</v>
      </c>
      <c r="AX86" s="116">
        <v>0</v>
      </c>
      <c r="AY86" s="116">
        <v>0</v>
      </c>
      <c r="AZ86" s="115" t="e">
        <f t="shared" si="6"/>
        <v>#DIV/0!</v>
      </c>
      <c r="BA86" s="115">
        <v>0</v>
      </c>
      <c r="BB86" s="115">
        <v>0</v>
      </c>
      <c r="BC86" s="115">
        <v>0</v>
      </c>
      <c r="BD86" s="115">
        <v>0</v>
      </c>
      <c r="BE86" s="115">
        <v>0</v>
      </c>
      <c r="BF86" s="115">
        <v>0</v>
      </c>
      <c r="BG86" s="115">
        <f t="shared" si="7"/>
        <v>0</v>
      </c>
      <c r="BH86" s="117">
        <f t="shared" si="8"/>
        <v>0</v>
      </c>
      <c r="BI86" s="118">
        <f t="shared" ref="BI86:BJ86" si="92">(T86+AD86+AN86+AX86)</f>
        <v>0</v>
      </c>
      <c r="BJ86" s="118">
        <f t="shared" si="92"/>
        <v>0</v>
      </c>
      <c r="BK86" s="117" t="e">
        <f t="shared" si="10"/>
        <v>#DIV/0!</v>
      </c>
      <c r="BL86" s="102"/>
      <c r="BM86" s="102"/>
      <c r="BN86" s="102"/>
      <c r="BO86" s="102"/>
      <c r="BP86" s="102"/>
      <c r="BQ86" s="102"/>
      <c r="BR86" s="102"/>
      <c r="BS86" s="102"/>
      <c r="BT86" s="102"/>
      <c r="BU86" s="102"/>
      <c r="BV86" s="102"/>
      <c r="BW86" s="102"/>
      <c r="BX86" s="102"/>
      <c r="BY86" s="102"/>
      <c r="BZ86" s="119"/>
      <c r="CA86" s="119"/>
      <c r="CB86" s="119"/>
      <c r="CC86" s="119"/>
      <c r="CD86" s="119"/>
      <c r="CE86" s="119"/>
    </row>
    <row r="87" spans="1:83" ht="15.75" customHeight="1" x14ac:dyDescent="0.25">
      <c r="A87" s="112" t="s">
        <v>47</v>
      </c>
      <c r="B87" s="112" t="s">
        <v>143</v>
      </c>
      <c r="C87" s="112" t="s">
        <v>160</v>
      </c>
      <c r="D87" s="112"/>
      <c r="E87" s="112"/>
      <c r="F87" s="112"/>
      <c r="G87" s="112"/>
      <c r="H87" s="112"/>
      <c r="I87" s="112"/>
      <c r="J87" s="112"/>
      <c r="K87" s="112"/>
      <c r="L87" s="112"/>
      <c r="M87" s="112"/>
      <c r="N87" s="113"/>
      <c r="O87" s="112"/>
      <c r="P87" s="112"/>
      <c r="Q87" s="112"/>
      <c r="R87" s="112"/>
      <c r="S87" s="112"/>
      <c r="T87" s="114">
        <v>0</v>
      </c>
      <c r="U87" s="114">
        <v>0</v>
      </c>
      <c r="V87" s="115" t="e">
        <f t="shared" si="0"/>
        <v>#DIV/0!</v>
      </c>
      <c r="W87" s="115">
        <v>0</v>
      </c>
      <c r="X87" s="115">
        <v>0</v>
      </c>
      <c r="Y87" s="115">
        <v>0</v>
      </c>
      <c r="Z87" s="115">
        <v>0</v>
      </c>
      <c r="AA87" s="115">
        <v>0</v>
      </c>
      <c r="AB87" s="115">
        <v>0</v>
      </c>
      <c r="AC87" s="115">
        <f t="shared" si="1"/>
        <v>0</v>
      </c>
      <c r="AD87" s="116">
        <v>0</v>
      </c>
      <c r="AE87" s="116">
        <v>0</v>
      </c>
      <c r="AF87" s="115" t="e">
        <f t="shared" si="2"/>
        <v>#DIV/0!</v>
      </c>
      <c r="AG87" s="115">
        <v>0</v>
      </c>
      <c r="AH87" s="115">
        <v>0</v>
      </c>
      <c r="AI87" s="115">
        <v>0</v>
      </c>
      <c r="AJ87" s="115">
        <v>0</v>
      </c>
      <c r="AK87" s="115">
        <v>0</v>
      </c>
      <c r="AL87" s="115">
        <v>0</v>
      </c>
      <c r="AM87" s="115">
        <f t="shared" si="3"/>
        <v>0</v>
      </c>
      <c r="AN87" s="116">
        <v>0</v>
      </c>
      <c r="AO87" s="116">
        <v>0</v>
      </c>
      <c r="AP87" s="115" t="e">
        <f t="shared" si="4"/>
        <v>#DIV/0!</v>
      </c>
      <c r="AQ87" s="115">
        <v>0</v>
      </c>
      <c r="AR87" s="115">
        <v>0</v>
      </c>
      <c r="AS87" s="115">
        <v>0</v>
      </c>
      <c r="AT87" s="115">
        <v>0</v>
      </c>
      <c r="AU87" s="115">
        <v>0</v>
      </c>
      <c r="AV87" s="115">
        <v>0</v>
      </c>
      <c r="AW87" s="115">
        <f t="shared" si="5"/>
        <v>0</v>
      </c>
      <c r="AX87" s="116">
        <v>0</v>
      </c>
      <c r="AY87" s="116">
        <v>0</v>
      </c>
      <c r="AZ87" s="115" t="e">
        <f t="shared" si="6"/>
        <v>#DIV/0!</v>
      </c>
      <c r="BA87" s="115">
        <v>0</v>
      </c>
      <c r="BB87" s="115">
        <v>0</v>
      </c>
      <c r="BC87" s="115">
        <v>0</v>
      </c>
      <c r="BD87" s="115">
        <v>0</v>
      </c>
      <c r="BE87" s="115">
        <v>0</v>
      </c>
      <c r="BF87" s="115">
        <v>0</v>
      </c>
      <c r="BG87" s="115">
        <f t="shared" si="7"/>
        <v>0</v>
      </c>
      <c r="BH87" s="117">
        <f t="shared" si="8"/>
        <v>0</v>
      </c>
      <c r="BI87" s="118">
        <f t="shared" ref="BI87:BJ87" si="93">(T87+AD87+AN87+AX87)</f>
        <v>0</v>
      </c>
      <c r="BJ87" s="118">
        <f t="shared" si="93"/>
        <v>0</v>
      </c>
      <c r="BK87" s="117" t="e">
        <f t="shared" si="10"/>
        <v>#DIV/0!</v>
      </c>
      <c r="BL87" s="102"/>
      <c r="BM87" s="102"/>
      <c r="BN87" s="102"/>
      <c r="BO87" s="102"/>
      <c r="BP87" s="102"/>
      <c r="BQ87" s="102"/>
      <c r="BR87" s="102"/>
      <c r="BS87" s="102"/>
      <c r="BT87" s="102"/>
      <c r="BU87" s="102"/>
      <c r="BV87" s="102"/>
      <c r="BW87" s="102"/>
      <c r="BX87" s="102"/>
      <c r="BY87" s="102"/>
      <c r="BZ87" s="119"/>
      <c r="CA87" s="119"/>
      <c r="CB87" s="119"/>
      <c r="CC87" s="119"/>
      <c r="CD87" s="119"/>
      <c r="CE87" s="119"/>
    </row>
    <row r="88" spans="1:83" ht="15.75" customHeight="1" x14ac:dyDescent="0.25">
      <c r="A88" s="112" t="s">
        <v>47</v>
      </c>
      <c r="B88" s="112" t="s">
        <v>161</v>
      </c>
      <c r="C88" s="112" t="s">
        <v>162</v>
      </c>
      <c r="D88" s="112"/>
      <c r="E88" s="112"/>
      <c r="F88" s="112"/>
      <c r="G88" s="112"/>
      <c r="H88" s="112"/>
      <c r="I88" s="112"/>
      <c r="J88" s="112"/>
      <c r="K88" s="112"/>
      <c r="L88" s="112"/>
      <c r="M88" s="112"/>
      <c r="N88" s="113"/>
      <c r="O88" s="112"/>
      <c r="P88" s="112"/>
      <c r="Q88" s="112"/>
      <c r="R88" s="112"/>
      <c r="S88" s="112"/>
      <c r="T88" s="114">
        <v>0</v>
      </c>
      <c r="U88" s="114">
        <v>0</v>
      </c>
      <c r="V88" s="115" t="e">
        <f t="shared" si="0"/>
        <v>#DIV/0!</v>
      </c>
      <c r="W88" s="115">
        <v>0</v>
      </c>
      <c r="X88" s="115">
        <v>0</v>
      </c>
      <c r="Y88" s="115">
        <v>0</v>
      </c>
      <c r="Z88" s="115">
        <v>0</v>
      </c>
      <c r="AA88" s="115">
        <v>0</v>
      </c>
      <c r="AB88" s="115">
        <v>0</v>
      </c>
      <c r="AC88" s="115">
        <f t="shared" si="1"/>
        <v>0</v>
      </c>
      <c r="AD88" s="116">
        <v>0</v>
      </c>
      <c r="AE88" s="116">
        <v>0</v>
      </c>
      <c r="AF88" s="115" t="e">
        <f t="shared" si="2"/>
        <v>#DIV/0!</v>
      </c>
      <c r="AG88" s="115">
        <v>0</v>
      </c>
      <c r="AH88" s="115">
        <v>0</v>
      </c>
      <c r="AI88" s="115">
        <v>0</v>
      </c>
      <c r="AJ88" s="115">
        <v>0</v>
      </c>
      <c r="AK88" s="115">
        <v>0</v>
      </c>
      <c r="AL88" s="115">
        <v>0</v>
      </c>
      <c r="AM88" s="115">
        <f t="shared" si="3"/>
        <v>0</v>
      </c>
      <c r="AN88" s="116">
        <v>0</v>
      </c>
      <c r="AO88" s="116">
        <v>0</v>
      </c>
      <c r="AP88" s="115" t="e">
        <f t="shared" si="4"/>
        <v>#DIV/0!</v>
      </c>
      <c r="AQ88" s="115">
        <v>0</v>
      </c>
      <c r="AR88" s="115">
        <v>0</v>
      </c>
      <c r="AS88" s="115">
        <v>0</v>
      </c>
      <c r="AT88" s="115">
        <v>0</v>
      </c>
      <c r="AU88" s="115">
        <v>0</v>
      </c>
      <c r="AV88" s="115">
        <v>0</v>
      </c>
      <c r="AW88" s="115">
        <f t="shared" si="5"/>
        <v>0</v>
      </c>
      <c r="AX88" s="116">
        <v>0</v>
      </c>
      <c r="AY88" s="116">
        <v>0</v>
      </c>
      <c r="AZ88" s="115" t="e">
        <f t="shared" si="6"/>
        <v>#DIV/0!</v>
      </c>
      <c r="BA88" s="115">
        <v>0</v>
      </c>
      <c r="BB88" s="115">
        <v>0</v>
      </c>
      <c r="BC88" s="115">
        <v>0</v>
      </c>
      <c r="BD88" s="115">
        <v>0</v>
      </c>
      <c r="BE88" s="115">
        <v>0</v>
      </c>
      <c r="BF88" s="115">
        <v>0</v>
      </c>
      <c r="BG88" s="115">
        <f t="shared" si="7"/>
        <v>0</v>
      </c>
      <c r="BH88" s="117">
        <f t="shared" si="8"/>
        <v>0</v>
      </c>
      <c r="BI88" s="118">
        <f t="shared" ref="BI88:BJ88" si="94">(T88+AD88+AN88+AX88)</f>
        <v>0</v>
      </c>
      <c r="BJ88" s="118">
        <f t="shared" si="94"/>
        <v>0</v>
      </c>
      <c r="BK88" s="117" t="e">
        <f t="shared" si="10"/>
        <v>#DIV/0!</v>
      </c>
      <c r="BL88" s="102"/>
      <c r="BM88" s="102"/>
      <c r="BN88" s="102"/>
      <c r="BO88" s="102"/>
      <c r="BP88" s="102"/>
      <c r="BQ88" s="102"/>
      <c r="BR88" s="102"/>
      <c r="BS88" s="102"/>
      <c r="BT88" s="102"/>
      <c r="BU88" s="102"/>
      <c r="BV88" s="102"/>
      <c r="BW88" s="102"/>
      <c r="BX88" s="102"/>
      <c r="BY88" s="102"/>
      <c r="BZ88" s="119"/>
      <c r="CA88" s="119"/>
      <c r="CB88" s="119"/>
      <c r="CC88" s="119"/>
      <c r="CD88" s="119"/>
      <c r="CE88" s="119"/>
    </row>
    <row r="89" spans="1:83" ht="15.75" customHeight="1" x14ac:dyDescent="0.25">
      <c r="A89" s="112" t="s">
        <v>47</v>
      </c>
      <c r="B89" s="112" t="s">
        <v>163</v>
      </c>
      <c r="C89" s="112" t="s">
        <v>164</v>
      </c>
      <c r="D89" s="112"/>
      <c r="E89" s="112"/>
      <c r="F89" s="112"/>
      <c r="G89" s="112"/>
      <c r="H89" s="112"/>
      <c r="I89" s="112"/>
      <c r="J89" s="112"/>
      <c r="K89" s="112"/>
      <c r="L89" s="112"/>
      <c r="M89" s="121" t="s">
        <v>325</v>
      </c>
      <c r="N89" s="113"/>
      <c r="O89" s="112"/>
      <c r="P89" s="112"/>
      <c r="Q89" s="112"/>
      <c r="R89" s="112"/>
      <c r="S89" s="112"/>
      <c r="T89" s="114">
        <v>0</v>
      </c>
      <c r="U89" s="114">
        <v>0</v>
      </c>
      <c r="V89" s="115" t="e">
        <f t="shared" si="0"/>
        <v>#DIV/0!</v>
      </c>
      <c r="W89" s="115">
        <v>0</v>
      </c>
      <c r="X89" s="115">
        <v>0</v>
      </c>
      <c r="Y89" s="115">
        <v>0</v>
      </c>
      <c r="Z89" s="115">
        <v>0</v>
      </c>
      <c r="AA89" s="115">
        <v>0</v>
      </c>
      <c r="AB89" s="115">
        <v>0</v>
      </c>
      <c r="AC89" s="115">
        <f t="shared" si="1"/>
        <v>0</v>
      </c>
      <c r="AD89" s="116">
        <v>0</v>
      </c>
      <c r="AE89" s="116">
        <v>0</v>
      </c>
      <c r="AF89" s="115" t="e">
        <f t="shared" si="2"/>
        <v>#DIV/0!</v>
      </c>
      <c r="AG89" s="115">
        <v>0</v>
      </c>
      <c r="AH89" s="115">
        <v>0</v>
      </c>
      <c r="AI89" s="115">
        <v>0</v>
      </c>
      <c r="AJ89" s="115">
        <v>0</v>
      </c>
      <c r="AK89" s="115">
        <v>0</v>
      </c>
      <c r="AL89" s="115">
        <v>0</v>
      </c>
      <c r="AM89" s="115">
        <f t="shared" si="3"/>
        <v>0</v>
      </c>
      <c r="AN89" s="116">
        <v>0</v>
      </c>
      <c r="AO89" s="116">
        <v>0</v>
      </c>
      <c r="AP89" s="115" t="e">
        <f t="shared" si="4"/>
        <v>#DIV/0!</v>
      </c>
      <c r="AQ89" s="115">
        <v>0</v>
      </c>
      <c r="AR89" s="115">
        <v>0</v>
      </c>
      <c r="AS89" s="115">
        <v>0</v>
      </c>
      <c r="AT89" s="115">
        <v>0</v>
      </c>
      <c r="AU89" s="115">
        <v>0</v>
      </c>
      <c r="AV89" s="115">
        <v>0</v>
      </c>
      <c r="AW89" s="115">
        <f t="shared" si="5"/>
        <v>0</v>
      </c>
      <c r="AX89" s="116">
        <v>0</v>
      </c>
      <c r="AY89" s="116">
        <v>0</v>
      </c>
      <c r="AZ89" s="115" t="e">
        <f t="shared" si="6"/>
        <v>#DIV/0!</v>
      </c>
      <c r="BA89" s="115">
        <v>0</v>
      </c>
      <c r="BB89" s="115">
        <v>0</v>
      </c>
      <c r="BC89" s="115">
        <v>0</v>
      </c>
      <c r="BD89" s="115">
        <v>0</v>
      </c>
      <c r="BE89" s="115">
        <v>0</v>
      </c>
      <c r="BF89" s="115">
        <v>0</v>
      </c>
      <c r="BG89" s="115">
        <f t="shared" si="7"/>
        <v>0</v>
      </c>
      <c r="BH89" s="124">
        <f t="shared" si="8"/>
        <v>0</v>
      </c>
      <c r="BI89" s="125">
        <f t="shared" ref="BI89:BJ89" si="95">(T89+AD89+AN89+AX89)</f>
        <v>0</v>
      </c>
      <c r="BJ89" s="125">
        <f t="shared" si="95"/>
        <v>0</v>
      </c>
      <c r="BK89" s="124" t="e">
        <f t="shared" si="10"/>
        <v>#DIV/0!</v>
      </c>
      <c r="BL89" s="102"/>
      <c r="BM89" s="102"/>
      <c r="BN89" s="102"/>
      <c r="BO89" s="102"/>
      <c r="BP89" s="102"/>
      <c r="BQ89" s="102"/>
      <c r="BR89" s="102"/>
      <c r="BS89" s="102"/>
      <c r="BT89" s="102"/>
      <c r="BU89" s="102"/>
      <c r="BV89" s="102"/>
      <c r="BW89" s="102"/>
      <c r="BX89" s="102"/>
      <c r="BY89" s="102"/>
      <c r="BZ89" s="119"/>
      <c r="CA89" s="119"/>
      <c r="CB89" s="119"/>
      <c r="CC89" s="119"/>
      <c r="CD89" s="119"/>
      <c r="CE89" s="119"/>
    </row>
    <row r="90" spans="1:83" ht="15.75" customHeight="1" x14ac:dyDescent="0.25">
      <c r="A90" s="112" t="s">
        <v>47</v>
      </c>
      <c r="B90" s="112" t="s">
        <v>163</v>
      </c>
      <c r="C90" s="112" t="s">
        <v>165</v>
      </c>
      <c r="D90" s="112"/>
      <c r="E90" s="112"/>
      <c r="F90" s="112"/>
      <c r="G90" s="112"/>
      <c r="H90" s="112"/>
      <c r="I90" s="112"/>
      <c r="J90" s="112"/>
      <c r="K90" s="112"/>
      <c r="L90" s="112"/>
      <c r="M90" s="121" t="s">
        <v>326</v>
      </c>
      <c r="N90" s="113"/>
      <c r="O90" s="112"/>
      <c r="P90" s="112"/>
      <c r="Q90" s="112"/>
      <c r="R90" s="112"/>
      <c r="S90" s="112"/>
      <c r="T90" s="114">
        <v>0</v>
      </c>
      <c r="U90" s="114">
        <v>0</v>
      </c>
      <c r="V90" s="115" t="e">
        <f t="shared" si="0"/>
        <v>#DIV/0!</v>
      </c>
      <c r="W90" s="115">
        <v>0</v>
      </c>
      <c r="X90" s="115">
        <v>0</v>
      </c>
      <c r="Y90" s="115">
        <v>0</v>
      </c>
      <c r="Z90" s="115">
        <v>0</v>
      </c>
      <c r="AA90" s="115">
        <v>0</v>
      </c>
      <c r="AB90" s="115">
        <v>0</v>
      </c>
      <c r="AC90" s="115">
        <f t="shared" si="1"/>
        <v>0</v>
      </c>
      <c r="AD90" s="116">
        <v>0</v>
      </c>
      <c r="AE90" s="116">
        <v>0</v>
      </c>
      <c r="AF90" s="115" t="e">
        <f t="shared" si="2"/>
        <v>#DIV/0!</v>
      </c>
      <c r="AG90" s="115">
        <v>0</v>
      </c>
      <c r="AH90" s="115">
        <v>0</v>
      </c>
      <c r="AI90" s="115">
        <v>0</v>
      </c>
      <c r="AJ90" s="115">
        <v>0</v>
      </c>
      <c r="AK90" s="115">
        <v>0</v>
      </c>
      <c r="AL90" s="115">
        <v>0</v>
      </c>
      <c r="AM90" s="115">
        <f t="shared" si="3"/>
        <v>0</v>
      </c>
      <c r="AN90" s="116">
        <v>0</v>
      </c>
      <c r="AO90" s="116">
        <v>0</v>
      </c>
      <c r="AP90" s="115" t="e">
        <f t="shared" si="4"/>
        <v>#DIV/0!</v>
      </c>
      <c r="AQ90" s="115">
        <v>0</v>
      </c>
      <c r="AR90" s="115">
        <v>0</v>
      </c>
      <c r="AS90" s="115">
        <v>0</v>
      </c>
      <c r="AT90" s="115">
        <v>0</v>
      </c>
      <c r="AU90" s="115">
        <v>0</v>
      </c>
      <c r="AV90" s="115">
        <v>0</v>
      </c>
      <c r="AW90" s="115">
        <f t="shared" si="5"/>
        <v>0</v>
      </c>
      <c r="AX90" s="116">
        <v>0</v>
      </c>
      <c r="AY90" s="116">
        <v>0</v>
      </c>
      <c r="AZ90" s="115" t="e">
        <f t="shared" si="6"/>
        <v>#DIV/0!</v>
      </c>
      <c r="BA90" s="115">
        <v>0</v>
      </c>
      <c r="BB90" s="115">
        <v>0</v>
      </c>
      <c r="BC90" s="115">
        <v>0</v>
      </c>
      <c r="BD90" s="115">
        <v>0</v>
      </c>
      <c r="BE90" s="115">
        <v>0</v>
      </c>
      <c r="BF90" s="115">
        <v>0</v>
      </c>
      <c r="BG90" s="115">
        <f t="shared" si="7"/>
        <v>0</v>
      </c>
      <c r="BH90" s="124">
        <f t="shared" si="8"/>
        <v>0</v>
      </c>
      <c r="BI90" s="125">
        <f t="shared" ref="BI90:BJ90" si="96">(T90+AD90+AN90+AX90)</f>
        <v>0</v>
      </c>
      <c r="BJ90" s="125">
        <f t="shared" si="96"/>
        <v>0</v>
      </c>
      <c r="BK90" s="124" t="e">
        <f t="shared" si="10"/>
        <v>#DIV/0!</v>
      </c>
      <c r="BL90" s="102"/>
      <c r="BM90" s="102"/>
      <c r="BN90" s="102"/>
      <c r="BO90" s="102"/>
      <c r="BP90" s="102"/>
      <c r="BQ90" s="102"/>
      <c r="BR90" s="102"/>
      <c r="BS90" s="102"/>
      <c r="BT90" s="102"/>
      <c r="BU90" s="102"/>
      <c r="BV90" s="102"/>
      <c r="BW90" s="102"/>
      <c r="BX90" s="102"/>
      <c r="BY90" s="102"/>
      <c r="BZ90" s="119"/>
      <c r="CA90" s="119"/>
      <c r="CB90" s="119"/>
      <c r="CC90" s="119"/>
      <c r="CD90" s="119"/>
      <c r="CE90" s="119"/>
    </row>
    <row r="91" spans="1:83" ht="15.75" customHeight="1" x14ac:dyDescent="0.25">
      <c r="A91" s="112" t="s">
        <v>47</v>
      </c>
      <c r="B91" s="112" t="s">
        <v>163</v>
      </c>
      <c r="C91" s="112" t="s">
        <v>166</v>
      </c>
      <c r="D91" s="112"/>
      <c r="E91" s="112"/>
      <c r="F91" s="112"/>
      <c r="G91" s="112"/>
      <c r="H91" s="112"/>
      <c r="I91" s="112"/>
      <c r="J91" s="112"/>
      <c r="K91" s="112"/>
      <c r="L91" s="112"/>
      <c r="M91" s="121" t="s">
        <v>327</v>
      </c>
      <c r="N91" s="113"/>
      <c r="O91" s="112"/>
      <c r="P91" s="112"/>
      <c r="Q91" s="112"/>
      <c r="R91" s="112"/>
      <c r="S91" s="112"/>
      <c r="T91" s="114">
        <v>0</v>
      </c>
      <c r="U91" s="114">
        <v>0</v>
      </c>
      <c r="V91" s="115" t="e">
        <f t="shared" si="0"/>
        <v>#DIV/0!</v>
      </c>
      <c r="W91" s="115">
        <v>0</v>
      </c>
      <c r="X91" s="115">
        <v>0</v>
      </c>
      <c r="Y91" s="115">
        <v>0</v>
      </c>
      <c r="Z91" s="115">
        <v>0</v>
      </c>
      <c r="AA91" s="115">
        <v>0</v>
      </c>
      <c r="AB91" s="115">
        <v>0</v>
      </c>
      <c r="AC91" s="115">
        <f t="shared" si="1"/>
        <v>0</v>
      </c>
      <c r="AD91" s="116">
        <v>0</v>
      </c>
      <c r="AE91" s="116">
        <v>0</v>
      </c>
      <c r="AF91" s="115" t="e">
        <f t="shared" si="2"/>
        <v>#DIV/0!</v>
      </c>
      <c r="AG91" s="115">
        <v>0</v>
      </c>
      <c r="AH91" s="115">
        <v>0</v>
      </c>
      <c r="AI91" s="115">
        <v>0</v>
      </c>
      <c r="AJ91" s="115">
        <v>0</v>
      </c>
      <c r="AK91" s="115">
        <v>0</v>
      </c>
      <c r="AL91" s="115">
        <v>0</v>
      </c>
      <c r="AM91" s="115">
        <f t="shared" si="3"/>
        <v>0</v>
      </c>
      <c r="AN91" s="116">
        <v>0</v>
      </c>
      <c r="AO91" s="116">
        <v>0</v>
      </c>
      <c r="AP91" s="115" t="e">
        <f t="shared" si="4"/>
        <v>#DIV/0!</v>
      </c>
      <c r="AQ91" s="115">
        <v>0</v>
      </c>
      <c r="AR91" s="115">
        <v>0</v>
      </c>
      <c r="AS91" s="115">
        <v>0</v>
      </c>
      <c r="AT91" s="115">
        <v>0</v>
      </c>
      <c r="AU91" s="115">
        <v>0</v>
      </c>
      <c r="AV91" s="115">
        <v>0</v>
      </c>
      <c r="AW91" s="115">
        <f t="shared" si="5"/>
        <v>0</v>
      </c>
      <c r="AX91" s="116">
        <v>0</v>
      </c>
      <c r="AY91" s="116">
        <v>0</v>
      </c>
      <c r="AZ91" s="115" t="e">
        <f t="shared" si="6"/>
        <v>#DIV/0!</v>
      </c>
      <c r="BA91" s="115">
        <v>0</v>
      </c>
      <c r="BB91" s="115">
        <v>0</v>
      </c>
      <c r="BC91" s="115">
        <v>0</v>
      </c>
      <c r="BD91" s="115">
        <v>0</v>
      </c>
      <c r="BE91" s="115">
        <v>0</v>
      </c>
      <c r="BF91" s="115">
        <v>0</v>
      </c>
      <c r="BG91" s="115">
        <f t="shared" si="7"/>
        <v>0</v>
      </c>
      <c r="BH91" s="124">
        <f t="shared" si="8"/>
        <v>0</v>
      </c>
      <c r="BI91" s="125">
        <f t="shared" ref="BI91:BJ91" si="97">(T91+AD91+AN91+AX91)</f>
        <v>0</v>
      </c>
      <c r="BJ91" s="125">
        <f t="shared" si="97"/>
        <v>0</v>
      </c>
      <c r="BK91" s="124" t="e">
        <f t="shared" si="10"/>
        <v>#DIV/0!</v>
      </c>
      <c r="BL91" s="102"/>
      <c r="BM91" s="102"/>
      <c r="BN91" s="102"/>
      <c r="BO91" s="102"/>
      <c r="BP91" s="102"/>
      <c r="BQ91" s="102"/>
      <c r="BR91" s="102"/>
      <c r="BS91" s="102"/>
      <c r="BT91" s="102"/>
      <c r="BU91" s="102"/>
      <c r="BV91" s="102"/>
      <c r="BW91" s="102"/>
      <c r="BX91" s="102"/>
      <c r="BY91" s="102"/>
      <c r="BZ91" s="119"/>
      <c r="CA91" s="119"/>
      <c r="CB91" s="119"/>
      <c r="CC91" s="119"/>
      <c r="CD91" s="119"/>
      <c r="CE91" s="119"/>
    </row>
    <row r="92" spans="1:83" ht="15.75" customHeight="1" x14ac:dyDescent="0.25">
      <c r="A92" s="112" t="s">
        <v>47</v>
      </c>
      <c r="B92" s="112" t="s">
        <v>163</v>
      </c>
      <c r="C92" s="112" t="s">
        <v>167</v>
      </c>
      <c r="D92" s="112" t="str">
        <f>'Instrumento CIDEA'!D357</f>
        <v>JHON ALEJANDRO OTÁLORA BOGOTÁ</v>
      </c>
      <c r="E92" s="112">
        <f>'Instrumento CIDEA'!E357</f>
        <v>3183382382</v>
      </c>
      <c r="F92" s="122" t="str">
        <f>'Instrumento CIDEA'!F357</f>
        <v>jotalorab@car.gov.co</v>
      </c>
      <c r="G92" s="113" t="str">
        <f>'Instrumento CIDEA'!G357</f>
        <v>DORA LILIA GAMBA LOZANO</v>
      </c>
      <c r="H92" s="122">
        <f>'Instrumento CIDEA'!H357</f>
        <v>3133925964</v>
      </c>
      <c r="I92" s="122" t="str">
        <f>'Instrumento CIDEA'!I357</f>
        <v>dgambal@car.gov.co</v>
      </c>
      <c r="J92" s="112" t="str">
        <f>'Instrumento CIDEA'!J357</f>
        <v>DIANA ROJAS MONROY</v>
      </c>
      <c r="K92" s="112">
        <f>'Instrumento CIDEA'!K357</f>
        <v>3142979322</v>
      </c>
      <c r="L92" s="123" t="str">
        <f>'Instrumento CIDEA'!L357</f>
        <v>sadea@cachipay-cundinamarca.gov.co</v>
      </c>
      <c r="M92" s="121" t="s">
        <v>328</v>
      </c>
      <c r="N92" s="113"/>
      <c r="O92" s="112"/>
      <c r="P92" s="112"/>
      <c r="Q92" s="112"/>
      <c r="R92" s="112"/>
      <c r="S92" s="112"/>
      <c r="T92" s="114">
        <v>0</v>
      </c>
      <c r="U92" s="114">
        <v>0</v>
      </c>
      <c r="V92" s="115" t="e">
        <f t="shared" si="0"/>
        <v>#DIV/0!</v>
      </c>
      <c r="W92" s="115">
        <v>0</v>
      </c>
      <c r="X92" s="115">
        <v>0</v>
      </c>
      <c r="Y92" s="115">
        <v>0</v>
      </c>
      <c r="Z92" s="115">
        <v>0</v>
      </c>
      <c r="AA92" s="115">
        <v>0</v>
      </c>
      <c r="AB92" s="115">
        <v>0</v>
      </c>
      <c r="AC92" s="115">
        <f t="shared" si="1"/>
        <v>0</v>
      </c>
      <c r="AD92" s="116">
        <v>0</v>
      </c>
      <c r="AE92" s="116">
        <v>0</v>
      </c>
      <c r="AF92" s="115" t="e">
        <f t="shared" si="2"/>
        <v>#DIV/0!</v>
      </c>
      <c r="AG92" s="115">
        <v>0</v>
      </c>
      <c r="AH92" s="115">
        <v>0</v>
      </c>
      <c r="AI92" s="115">
        <v>0</v>
      </c>
      <c r="AJ92" s="115">
        <v>0</v>
      </c>
      <c r="AK92" s="115">
        <v>0</v>
      </c>
      <c r="AL92" s="115">
        <v>0</v>
      </c>
      <c r="AM92" s="115">
        <f t="shared" si="3"/>
        <v>0</v>
      </c>
      <c r="AN92" s="116">
        <v>0</v>
      </c>
      <c r="AO92" s="116">
        <v>0</v>
      </c>
      <c r="AP92" s="115" t="e">
        <f t="shared" si="4"/>
        <v>#DIV/0!</v>
      </c>
      <c r="AQ92" s="115">
        <v>0</v>
      </c>
      <c r="AR92" s="115">
        <v>0</v>
      </c>
      <c r="AS92" s="115">
        <v>0</v>
      </c>
      <c r="AT92" s="115">
        <v>0</v>
      </c>
      <c r="AU92" s="115">
        <v>0</v>
      </c>
      <c r="AV92" s="115">
        <v>0</v>
      </c>
      <c r="AW92" s="115">
        <f t="shared" si="5"/>
        <v>0</v>
      </c>
      <c r="AX92" s="116">
        <v>0</v>
      </c>
      <c r="AY92" s="116">
        <v>0</v>
      </c>
      <c r="AZ92" s="115" t="e">
        <f t="shared" si="6"/>
        <v>#DIV/0!</v>
      </c>
      <c r="BA92" s="115">
        <v>0</v>
      </c>
      <c r="BB92" s="115">
        <v>0</v>
      </c>
      <c r="BC92" s="115">
        <v>0</v>
      </c>
      <c r="BD92" s="115">
        <v>0</v>
      </c>
      <c r="BE92" s="115">
        <v>0</v>
      </c>
      <c r="BF92" s="115">
        <v>0</v>
      </c>
      <c r="BG92" s="115">
        <f t="shared" si="7"/>
        <v>0</v>
      </c>
      <c r="BH92" s="124">
        <f t="shared" si="8"/>
        <v>0</v>
      </c>
      <c r="BI92" s="125">
        <f t="shared" ref="BI92:BJ92" si="98">(T92+AD92+AN92+AX92)</f>
        <v>0</v>
      </c>
      <c r="BJ92" s="125">
        <f t="shared" si="98"/>
        <v>0</v>
      </c>
      <c r="BK92" s="124" t="e">
        <f t="shared" si="10"/>
        <v>#DIV/0!</v>
      </c>
      <c r="BL92" s="102"/>
      <c r="BM92" s="102"/>
      <c r="BN92" s="102"/>
      <c r="BO92" s="102"/>
      <c r="BP92" s="102"/>
      <c r="BQ92" s="102"/>
      <c r="BR92" s="102"/>
      <c r="BS92" s="102"/>
      <c r="BT92" s="102"/>
      <c r="BU92" s="102"/>
      <c r="BV92" s="102"/>
      <c r="BW92" s="102"/>
      <c r="BX92" s="102"/>
      <c r="BY92" s="102"/>
      <c r="BZ92" s="119"/>
      <c r="CA92" s="119"/>
      <c r="CB92" s="119"/>
      <c r="CC92" s="119"/>
      <c r="CD92" s="119"/>
      <c r="CE92" s="119"/>
    </row>
    <row r="93" spans="1:83" ht="15.75" customHeight="1" x14ac:dyDescent="0.25">
      <c r="A93" s="112" t="s">
        <v>47</v>
      </c>
      <c r="B93" s="112" t="s">
        <v>163</v>
      </c>
      <c r="C93" s="112" t="s">
        <v>172</v>
      </c>
      <c r="D93" s="112" t="str">
        <f>'Instrumento CIDEA'!D361</f>
        <v>JHON ALEJANDRO OTÁLORA BOGOTÁ</v>
      </c>
      <c r="E93" s="112">
        <f>'Instrumento CIDEA'!E361</f>
        <v>3183382382</v>
      </c>
      <c r="F93" s="122" t="str">
        <f>'Instrumento CIDEA'!F361</f>
        <v>jotalorab@car.gov.co</v>
      </c>
      <c r="G93" s="112" t="str">
        <f>'Instrumento CIDEA'!G361</f>
        <v>DORA LILIA GAMBA LOZANO</v>
      </c>
      <c r="H93" s="122">
        <f>'Instrumento CIDEA'!H361</f>
        <v>3133925964</v>
      </c>
      <c r="I93" s="122" t="str">
        <f>'Instrumento CIDEA'!I361</f>
        <v>dgambal@car.gov.co</v>
      </c>
      <c r="J93" s="112" t="str">
        <f>'Instrumento CIDEA'!J361</f>
        <v>SUSAM MONTILLA</v>
      </c>
      <c r="K93" s="112">
        <f>'Instrumento CIDEA'!K361</f>
        <v>3124536008</v>
      </c>
      <c r="L93" s="123" t="str">
        <f>'Instrumento CIDEA'!L361</f>
        <v>desarrolloagropecuario@elcolegio-cundinamarca.gov.co</v>
      </c>
      <c r="M93" s="121" t="s">
        <v>329</v>
      </c>
      <c r="N93" s="113"/>
      <c r="O93" s="112"/>
      <c r="P93" s="112"/>
      <c r="Q93" s="112"/>
      <c r="R93" s="112"/>
      <c r="S93" s="112"/>
      <c r="T93" s="114">
        <v>0</v>
      </c>
      <c r="U93" s="114">
        <v>0</v>
      </c>
      <c r="V93" s="115" t="e">
        <f t="shared" si="0"/>
        <v>#DIV/0!</v>
      </c>
      <c r="W93" s="115">
        <v>0</v>
      </c>
      <c r="X93" s="115">
        <v>0</v>
      </c>
      <c r="Y93" s="115">
        <v>0</v>
      </c>
      <c r="Z93" s="115">
        <v>0</v>
      </c>
      <c r="AA93" s="115">
        <v>0</v>
      </c>
      <c r="AB93" s="115">
        <v>0</v>
      </c>
      <c r="AC93" s="115">
        <f t="shared" si="1"/>
        <v>0</v>
      </c>
      <c r="AD93" s="116">
        <v>0</v>
      </c>
      <c r="AE93" s="116">
        <v>0</v>
      </c>
      <c r="AF93" s="115" t="e">
        <f t="shared" si="2"/>
        <v>#DIV/0!</v>
      </c>
      <c r="AG93" s="115">
        <v>0</v>
      </c>
      <c r="AH93" s="115">
        <v>0</v>
      </c>
      <c r="AI93" s="115">
        <v>0</v>
      </c>
      <c r="AJ93" s="115">
        <v>0</v>
      </c>
      <c r="AK93" s="115">
        <v>0</v>
      </c>
      <c r="AL93" s="115">
        <v>0</v>
      </c>
      <c r="AM93" s="115">
        <f t="shared" si="3"/>
        <v>0</v>
      </c>
      <c r="AN93" s="116">
        <v>0</v>
      </c>
      <c r="AO93" s="116">
        <v>0</v>
      </c>
      <c r="AP93" s="115" t="e">
        <f t="shared" si="4"/>
        <v>#DIV/0!</v>
      </c>
      <c r="AQ93" s="115">
        <v>0</v>
      </c>
      <c r="AR93" s="115">
        <v>0</v>
      </c>
      <c r="AS93" s="115">
        <v>0</v>
      </c>
      <c r="AT93" s="115">
        <v>0</v>
      </c>
      <c r="AU93" s="115">
        <v>0</v>
      </c>
      <c r="AV93" s="115">
        <v>0</v>
      </c>
      <c r="AW93" s="115">
        <f t="shared" si="5"/>
        <v>0</v>
      </c>
      <c r="AX93" s="116">
        <v>0</v>
      </c>
      <c r="AY93" s="116">
        <v>0</v>
      </c>
      <c r="AZ93" s="115" t="e">
        <f t="shared" si="6"/>
        <v>#DIV/0!</v>
      </c>
      <c r="BA93" s="115">
        <v>0</v>
      </c>
      <c r="BB93" s="115">
        <v>0</v>
      </c>
      <c r="BC93" s="115">
        <v>0</v>
      </c>
      <c r="BD93" s="115">
        <v>0</v>
      </c>
      <c r="BE93" s="115">
        <v>0</v>
      </c>
      <c r="BF93" s="115">
        <v>0</v>
      </c>
      <c r="BG93" s="115">
        <f t="shared" si="7"/>
        <v>0</v>
      </c>
      <c r="BH93" s="124">
        <f t="shared" si="8"/>
        <v>0</v>
      </c>
      <c r="BI93" s="125">
        <f t="shared" ref="BI93:BJ93" si="99">(T93+AD93+AN93+AX93)</f>
        <v>0</v>
      </c>
      <c r="BJ93" s="125">
        <f t="shared" si="99"/>
        <v>0</v>
      </c>
      <c r="BK93" s="124" t="e">
        <f t="shared" si="10"/>
        <v>#DIV/0!</v>
      </c>
      <c r="BL93" s="102"/>
      <c r="BM93" s="102"/>
      <c r="BN93" s="102"/>
      <c r="BO93" s="102"/>
      <c r="BP93" s="102"/>
      <c r="BQ93" s="102"/>
      <c r="BR93" s="102"/>
      <c r="BS93" s="102"/>
      <c r="BT93" s="102"/>
      <c r="BU93" s="102"/>
      <c r="BV93" s="102"/>
      <c r="BW93" s="102"/>
      <c r="BX93" s="102"/>
      <c r="BY93" s="102"/>
      <c r="BZ93" s="119"/>
      <c r="CA93" s="119"/>
      <c r="CB93" s="119"/>
      <c r="CC93" s="119"/>
      <c r="CD93" s="119"/>
      <c r="CE93" s="119"/>
    </row>
    <row r="94" spans="1:83" ht="15.75" customHeight="1" x14ac:dyDescent="0.25">
      <c r="A94" s="112" t="s">
        <v>47</v>
      </c>
      <c r="B94" s="112" t="s">
        <v>163</v>
      </c>
      <c r="C94" s="112" t="s">
        <v>175</v>
      </c>
      <c r="D94" s="112" t="str">
        <f>'Instrumento CIDEA'!D365</f>
        <v>JHON ALEJANDRO OTÁLORA BOGOTÁ</v>
      </c>
      <c r="E94" s="112">
        <f>'Instrumento CIDEA'!E365</f>
        <v>3183382382</v>
      </c>
      <c r="F94" s="122" t="str">
        <f>'Instrumento CIDEA'!F365</f>
        <v>jotalorab@car.gov.co</v>
      </c>
      <c r="G94" s="112" t="str">
        <f>'Instrumento CIDEA'!G365</f>
        <v>DORA LILIA GAMBA LOZANO</v>
      </c>
      <c r="H94" s="122">
        <f>'Instrumento CIDEA'!H365</f>
        <v>3133925964</v>
      </c>
      <c r="I94" s="122" t="str">
        <f>'Instrumento CIDEA'!I365</f>
        <v>dgambal@car.gov.co</v>
      </c>
      <c r="J94" s="113" t="str">
        <f>'Instrumento CIDEA'!J365</f>
        <v>PILAR VIVIANA CARDOSO CASALLAS</v>
      </c>
      <c r="K94" s="112">
        <f>'Instrumento CIDEA'!K365</f>
        <v>3208342133</v>
      </c>
      <c r="L94" s="123" t="str">
        <f>'Instrumento CIDEA'!L365</f>
        <v>desarrolloeconomico@lamesa-cundinamarca.gov.co</v>
      </c>
      <c r="M94" s="121" t="s">
        <v>330</v>
      </c>
      <c r="N94" s="113"/>
      <c r="O94" s="112"/>
      <c r="P94" s="112"/>
      <c r="Q94" s="112"/>
      <c r="R94" s="112"/>
      <c r="S94" s="112"/>
      <c r="T94" s="114">
        <v>0</v>
      </c>
      <c r="U94" s="114">
        <v>0</v>
      </c>
      <c r="V94" s="115" t="e">
        <f t="shared" si="0"/>
        <v>#DIV/0!</v>
      </c>
      <c r="W94" s="115">
        <v>0</v>
      </c>
      <c r="X94" s="115">
        <v>0</v>
      </c>
      <c r="Y94" s="115">
        <v>0</v>
      </c>
      <c r="Z94" s="115">
        <v>0</v>
      </c>
      <c r="AA94" s="115">
        <v>0</v>
      </c>
      <c r="AB94" s="115">
        <v>0</v>
      </c>
      <c r="AC94" s="115">
        <f t="shared" si="1"/>
        <v>0</v>
      </c>
      <c r="AD94" s="116">
        <v>0</v>
      </c>
      <c r="AE94" s="116">
        <v>0</v>
      </c>
      <c r="AF94" s="115" t="e">
        <f t="shared" si="2"/>
        <v>#DIV/0!</v>
      </c>
      <c r="AG94" s="115">
        <v>0</v>
      </c>
      <c r="AH94" s="115">
        <v>0</v>
      </c>
      <c r="AI94" s="115">
        <v>0</v>
      </c>
      <c r="AJ94" s="115">
        <v>0</v>
      </c>
      <c r="AK94" s="115">
        <v>0</v>
      </c>
      <c r="AL94" s="115">
        <v>0</v>
      </c>
      <c r="AM94" s="115">
        <f t="shared" si="3"/>
        <v>0</v>
      </c>
      <c r="AN94" s="116">
        <v>0</v>
      </c>
      <c r="AO94" s="116">
        <v>0</v>
      </c>
      <c r="AP94" s="115" t="e">
        <f t="shared" si="4"/>
        <v>#DIV/0!</v>
      </c>
      <c r="AQ94" s="115">
        <v>0</v>
      </c>
      <c r="AR94" s="115">
        <v>0</v>
      </c>
      <c r="AS94" s="115">
        <v>0</v>
      </c>
      <c r="AT94" s="115">
        <v>0</v>
      </c>
      <c r="AU94" s="115">
        <v>0</v>
      </c>
      <c r="AV94" s="115">
        <v>0</v>
      </c>
      <c r="AW94" s="115">
        <f t="shared" si="5"/>
        <v>0</v>
      </c>
      <c r="AX94" s="116">
        <v>0</v>
      </c>
      <c r="AY94" s="116">
        <v>0</v>
      </c>
      <c r="AZ94" s="115" t="e">
        <f t="shared" si="6"/>
        <v>#DIV/0!</v>
      </c>
      <c r="BA94" s="115">
        <v>0</v>
      </c>
      <c r="BB94" s="115">
        <v>0</v>
      </c>
      <c r="BC94" s="115">
        <v>0</v>
      </c>
      <c r="BD94" s="115">
        <v>0</v>
      </c>
      <c r="BE94" s="115">
        <v>0</v>
      </c>
      <c r="BF94" s="115">
        <v>0</v>
      </c>
      <c r="BG94" s="115">
        <f t="shared" si="7"/>
        <v>0</v>
      </c>
      <c r="BH94" s="124">
        <f t="shared" si="8"/>
        <v>0</v>
      </c>
      <c r="BI94" s="125">
        <f t="shared" ref="BI94:BJ94" si="100">(T94+AD94+AN94+AX94)</f>
        <v>0</v>
      </c>
      <c r="BJ94" s="125">
        <f t="shared" si="100"/>
        <v>0</v>
      </c>
      <c r="BK94" s="124" t="e">
        <f t="shared" si="10"/>
        <v>#DIV/0!</v>
      </c>
      <c r="BL94" s="102"/>
      <c r="BM94" s="102"/>
      <c r="BN94" s="102"/>
      <c r="BO94" s="102"/>
      <c r="BP94" s="102"/>
      <c r="BQ94" s="102"/>
      <c r="BR94" s="102"/>
      <c r="BS94" s="102"/>
      <c r="BT94" s="102"/>
      <c r="BU94" s="102"/>
      <c r="BV94" s="102"/>
      <c r="BW94" s="102"/>
      <c r="BX94" s="102"/>
      <c r="BY94" s="102"/>
      <c r="BZ94" s="119"/>
      <c r="CA94" s="119"/>
      <c r="CB94" s="119"/>
      <c r="CC94" s="119"/>
      <c r="CD94" s="119"/>
      <c r="CE94" s="119"/>
    </row>
    <row r="95" spans="1:83" ht="15.75" customHeight="1" x14ac:dyDescent="0.25">
      <c r="A95" s="112" t="s">
        <v>47</v>
      </c>
      <c r="B95" s="112" t="s">
        <v>163</v>
      </c>
      <c r="C95" s="112" t="s">
        <v>178</v>
      </c>
      <c r="D95" s="112" t="str">
        <f>'Instrumento CIDEA'!D369</f>
        <v>JHON ALEJANDRO OTÁLORA BOGOTÁ</v>
      </c>
      <c r="E95" s="112">
        <f>'Instrumento CIDEA'!E369</f>
        <v>3183382382</v>
      </c>
      <c r="F95" s="122" t="str">
        <f>'Instrumento CIDEA'!F369</f>
        <v>jotalorab@car.gov.co</v>
      </c>
      <c r="G95" s="112" t="str">
        <f>'Instrumento CIDEA'!G369</f>
        <v>DORA LILIA GAMBA LOZANO</v>
      </c>
      <c r="H95" s="122">
        <f>'Instrumento CIDEA'!H369</f>
        <v>3133925964</v>
      </c>
      <c r="I95" s="122" t="str">
        <f>'Instrumento CIDEA'!I369</f>
        <v>dgambal@car.gov.co</v>
      </c>
      <c r="J95" s="113" t="str">
        <f>'Instrumento CIDEA'!J369</f>
        <v>INGRID CASTAÑEDA</v>
      </c>
      <c r="K95" s="112">
        <f>'Instrumento CIDEA'!K369</f>
        <v>3156155342</v>
      </c>
      <c r="L95" s="123" t="str">
        <f>'Instrumento CIDEA'!L369</f>
        <v>serviciospublicos@quipile-cundinamarca.gov.co</v>
      </c>
      <c r="M95" s="121" t="s">
        <v>331</v>
      </c>
      <c r="N95" s="113"/>
      <c r="O95" s="112"/>
      <c r="P95" s="112"/>
      <c r="Q95" s="112"/>
      <c r="R95" s="112"/>
      <c r="S95" s="112"/>
      <c r="T95" s="114">
        <v>0</v>
      </c>
      <c r="U95" s="114">
        <v>0</v>
      </c>
      <c r="V95" s="115" t="e">
        <f t="shared" si="0"/>
        <v>#DIV/0!</v>
      </c>
      <c r="W95" s="115">
        <v>0</v>
      </c>
      <c r="X95" s="115">
        <v>0</v>
      </c>
      <c r="Y95" s="115">
        <v>0</v>
      </c>
      <c r="Z95" s="115">
        <v>0</v>
      </c>
      <c r="AA95" s="115">
        <v>0</v>
      </c>
      <c r="AB95" s="115">
        <v>0</v>
      </c>
      <c r="AC95" s="115">
        <f t="shared" si="1"/>
        <v>0</v>
      </c>
      <c r="AD95" s="116">
        <v>0</v>
      </c>
      <c r="AE95" s="116">
        <v>0</v>
      </c>
      <c r="AF95" s="115" t="e">
        <f t="shared" si="2"/>
        <v>#DIV/0!</v>
      </c>
      <c r="AG95" s="115">
        <v>0</v>
      </c>
      <c r="AH95" s="115">
        <v>0</v>
      </c>
      <c r="AI95" s="115">
        <v>0</v>
      </c>
      <c r="AJ95" s="115">
        <v>0</v>
      </c>
      <c r="AK95" s="115">
        <v>0</v>
      </c>
      <c r="AL95" s="115">
        <v>0</v>
      </c>
      <c r="AM95" s="115">
        <f t="shared" si="3"/>
        <v>0</v>
      </c>
      <c r="AN95" s="116">
        <v>0</v>
      </c>
      <c r="AO95" s="116">
        <v>0</v>
      </c>
      <c r="AP95" s="115" t="e">
        <f t="shared" si="4"/>
        <v>#DIV/0!</v>
      </c>
      <c r="AQ95" s="115">
        <v>0</v>
      </c>
      <c r="AR95" s="115">
        <v>0</v>
      </c>
      <c r="AS95" s="115">
        <v>0</v>
      </c>
      <c r="AT95" s="115">
        <v>0</v>
      </c>
      <c r="AU95" s="115">
        <v>0</v>
      </c>
      <c r="AV95" s="115">
        <v>0</v>
      </c>
      <c r="AW95" s="115">
        <f t="shared" si="5"/>
        <v>0</v>
      </c>
      <c r="AX95" s="116">
        <v>0</v>
      </c>
      <c r="AY95" s="116">
        <v>0</v>
      </c>
      <c r="AZ95" s="115" t="e">
        <f t="shared" si="6"/>
        <v>#DIV/0!</v>
      </c>
      <c r="BA95" s="115">
        <v>0</v>
      </c>
      <c r="BB95" s="115">
        <v>0</v>
      </c>
      <c r="BC95" s="115">
        <v>0</v>
      </c>
      <c r="BD95" s="115">
        <v>0</v>
      </c>
      <c r="BE95" s="115">
        <v>0</v>
      </c>
      <c r="BF95" s="115">
        <v>0</v>
      </c>
      <c r="BG95" s="115">
        <f t="shared" si="7"/>
        <v>0</v>
      </c>
      <c r="BH95" s="124">
        <f t="shared" si="8"/>
        <v>0</v>
      </c>
      <c r="BI95" s="125">
        <f t="shared" ref="BI95:BJ95" si="101">(T95+AD95+AN95+AX95)</f>
        <v>0</v>
      </c>
      <c r="BJ95" s="125">
        <f t="shared" si="101"/>
        <v>0</v>
      </c>
      <c r="BK95" s="124" t="e">
        <f t="shared" si="10"/>
        <v>#DIV/0!</v>
      </c>
      <c r="BL95" s="102"/>
      <c r="BM95" s="102"/>
      <c r="BN95" s="102"/>
      <c r="BO95" s="102"/>
      <c r="BP95" s="102"/>
      <c r="BQ95" s="102"/>
      <c r="BR95" s="102"/>
      <c r="BS95" s="102"/>
      <c r="BT95" s="102"/>
      <c r="BU95" s="102"/>
      <c r="BV95" s="102"/>
      <c r="BW95" s="102"/>
      <c r="BX95" s="102"/>
      <c r="BY95" s="102"/>
      <c r="BZ95" s="119"/>
      <c r="CA95" s="119"/>
      <c r="CB95" s="119"/>
      <c r="CC95" s="119"/>
      <c r="CD95" s="119"/>
      <c r="CE95" s="119"/>
    </row>
    <row r="96" spans="1:83" ht="15.75" customHeight="1" x14ac:dyDescent="0.25">
      <c r="A96" s="112" t="s">
        <v>332</v>
      </c>
      <c r="B96" s="112" t="s">
        <v>333</v>
      </c>
      <c r="C96" s="112" t="s">
        <v>181</v>
      </c>
      <c r="D96" s="113" t="str">
        <f>'Instrumento CIDEA'!D373</f>
        <v>JHON ALEJANDRO OTÁLORA BOGOTÁ</v>
      </c>
      <c r="E96" s="113">
        <f>'Instrumento CIDEA'!E373</f>
        <v>3183382382</v>
      </c>
      <c r="F96" s="120" t="str">
        <f>'Instrumento CIDEA'!F373</f>
        <v>jotalorab@car.gov.co</v>
      </c>
      <c r="G96" s="113" t="str">
        <f>'Instrumento CIDEA'!G373</f>
        <v>DORA LILIA GAMBA LOZANO</v>
      </c>
      <c r="H96" s="126">
        <f>'Instrumento CIDEA'!H373</f>
        <v>3133925964</v>
      </c>
      <c r="I96" s="120" t="str">
        <f>'Instrumento CIDEA'!I373</f>
        <v>dgambal@car.gov.co</v>
      </c>
      <c r="J96" s="113" t="str">
        <f>'Instrumento CIDEA'!J373</f>
        <v>JAIR ARMANDO GONZALEZ ZAPATA</v>
      </c>
      <c r="K96" s="113">
        <f>'Instrumento CIDEA'!K373</f>
        <v>3164969528</v>
      </c>
      <c r="L96" s="120" t="str">
        <f>'Instrumento CIDEA'!L373</f>
        <v>sama@sanantoniodeltequendama-cundinamarca.gov.co</v>
      </c>
      <c r="M96" s="121" t="s">
        <v>334</v>
      </c>
      <c r="N96" s="127" t="s">
        <v>335</v>
      </c>
      <c r="O96" s="128">
        <v>5</v>
      </c>
      <c r="P96" s="128">
        <v>27</v>
      </c>
      <c r="Q96" s="128">
        <v>51</v>
      </c>
      <c r="R96" s="128">
        <v>49</v>
      </c>
      <c r="S96" s="129">
        <v>10</v>
      </c>
      <c r="T96" s="116">
        <v>10930000</v>
      </c>
      <c r="U96" s="116">
        <v>10080000</v>
      </c>
      <c r="V96" s="115">
        <f t="shared" si="0"/>
        <v>0.92223238792314732</v>
      </c>
      <c r="W96" s="130">
        <v>1</v>
      </c>
      <c r="X96" s="115">
        <v>0</v>
      </c>
      <c r="Y96" s="115">
        <v>1</v>
      </c>
      <c r="Z96" s="115">
        <v>1</v>
      </c>
      <c r="AA96" s="115">
        <v>1</v>
      </c>
      <c r="AB96" s="129" t="s">
        <v>336</v>
      </c>
      <c r="AC96" s="115">
        <f t="shared" si="1"/>
        <v>0.8</v>
      </c>
      <c r="AD96" s="116">
        <v>18030000</v>
      </c>
      <c r="AE96" s="116">
        <v>17480000</v>
      </c>
      <c r="AF96" s="115">
        <f t="shared" si="2"/>
        <v>0.96949528563505272</v>
      </c>
      <c r="AG96" s="130">
        <v>1</v>
      </c>
      <c r="AH96" s="115">
        <v>0</v>
      </c>
      <c r="AI96" s="115">
        <v>1</v>
      </c>
      <c r="AJ96" s="115">
        <v>1</v>
      </c>
      <c r="AK96" s="115">
        <v>1</v>
      </c>
      <c r="AL96" s="129" t="s">
        <v>336</v>
      </c>
      <c r="AM96" s="115">
        <f t="shared" si="3"/>
        <v>0.8</v>
      </c>
      <c r="AN96" s="116">
        <v>17030000</v>
      </c>
      <c r="AO96" s="116">
        <v>11380000</v>
      </c>
      <c r="AP96" s="115">
        <f t="shared" si="4"/>
        <v>0.66823253082795064</v>
      </c>
      <c r="AQ96" s="130">
        <v>1</v>
      </c>
      <c r="AR96" s="115">
        <v>0</v>
      </c>
      <c r="AS96" s="115">
        <v>1</v>
      </c>
      <c r="AT96" s="115">
        <v>1</v>
      </c>
      <c r="AU96" s="115">
        <v>1</v>
      </c>
      <c r="AV96" s="129" t="s">
        <v>336</v>
      </c>
      <c r="AW96" s="115">
        <f t="shared" si="5"/>
        <v>0.8</v>
      </c>
      <c r="AX96" s="116">
        <v>10330000</v>
      </c>
      <c r="AY96" s="116">
        <v>9780000</v>
      </c>
      <c r="AZ96" s="115">
        <f t="shared" si="6"/>
        <v>0.94675701839303006</v>
      </c>
      <c r="BA96" s="130">
        <v>1</v>
      </c>
      <c r="BB96" s="115">
        <v>0</v>
      </c>
      <c r="BC96" s="115">
        <v>1</v>
      </c>
      <c r="BD96" s="115">
        <v>1</v>
      </c>
      <c r="BE96" s="115">
        <v>1</v>
      </c>
      <c r="BF96" s="129" t="s">
        <v>336</v>
      </c>
      <c r="BG96" s="115">
        <f t="shared" si="7"/>
        <v>0.8</v>
      </c>
      <c r="BH96" s="124">
        <f t="shared" si="8"/>
        <v>0.8</v>
      </c>
      <c r="BI96" s="125">
        <f t="shared" ref="BI96:BJ96" si="102">(T96+AD96+AN96+AX96)</f>
        <v>56320000</v>
      </c>
      <c r="BJ96" s="125">
        <f t="shared" si="102"/>
        <v>48720000</v>
      </c>
      <c r="BK96" s="124">
        <f t="shared" si="10"/>
        <v>0.86505681818181823</v>
      </c>
      <c r="BL96" s="112"/>
      <c r="BM96" s="112"/>
      <c r="BN96" s="112"/>
      <c r="BO96" s="112"/>
      <c r="BP96" s="112"/>
      <c r="BQ96" s="112"/>
      <c r="BR96" s="112"/>
      <c r="BS96" s="112"/>
      <c r="BT96" s="112"/>
      <c r="BU96" s="112"/>
      <c r="BV96" s="112"/>
      <c r="BW96" s="112"/>
      <c r="BX96" s="112"/>
      <c r="BY96" s="112"/>
      <c r="BZ96" s="131"/>
      <c r="CA96" s="131"/>
      <c r="CB96" s="131"/>
      <c r="CC96" s="131"/>
      <c r="CD96" s="131"/>
      <c r="CE96" s="131"/>
    </row>
    <row r="97" spans="1:83" ht="15.75" customHeight="1" x14ac:dyDescent="0.25">
      <c r="A97" s="112" t="s">
        <v>47</v>
      </c>
      <c r="B97" s="112" t="s">
        <v>163</v>
      </c>
      <c r="C97" s="112" t="s">
        <v>208</v>
      </c>
      <c r="D97" s="112" t="str">
        <f>'Instrumento CIDEA'!D388</f>
        <v>JHON ALEJANDRO OTÁLORA BOGOTÁ</v>
      </c>
      <c r="E97" s="112">
        <f>'Instrumento CIDEA'!E388</f>
        <v>3183382382</v>
      </c>
      <c r="F97" s="122" t="str">
        <f>'Instrumento CIDEA'!F388</f>
        <v>jotalorab@car.gov.co</v>
      </c>
      <c r="G97" s="112" t="str">
        <f>'Instrumento CIDEA'!G388</f>
        <v>DORA LILIA GAMBA LOZANO</v>
      </c>
      <c r="H97" s="122">
        <f>'Instrumento CIDEA'!H388</f>
        <v>3133925964</v>
      </c>
      <c r="I97" s="122" t="str">
        <f>'Instrumento CIDEA'!I388</f>
        <v>dgambal@car.gov.co</v>
      </c>
      <c r="J97" s="113" t="str">
        <f>'Instrumento CIDEA'!J388</f>
        <v>LUISA FERNANDA GAONA GARCÍA</v>
      </c>
      <c r="K97" s="112">
        <f>'Instrumento CIDEA'!K388</f>
        <v>3115430380</v>
      </c>
      <c r="L97" s="123" t="str">
        <f>'Instrumento CIDEA'!L388</f>
        <v>odama@tena-cundinamarca.gov.co</v>
      </c>
      <c r="M97" s="121" t="s">
        <v>337</v>
      </c>
      <c r="N97" s="113"/>
      <c r="O97" s="112"/>
      <c r="P97" s="112"/>
      <c r="Q97" s="112"/>
      <c r="R97" s="112"/>
      <c r="S97" s="112"/>
      <c r="T97" s="116">
        <v>0</v>
      </c>
      <c r="U97" s="116">
        <v>0</v>
      </c>
      <c r="V97" s="115" t="e">
        <f t="shared" si="0"/>
        <v>#DIV/0!</v>
      </c>
      <c r="W97" s="115">
        <v>0</v>
      </c>
      <c r="X97" s="115">
        <v>0</v>
      </c>
      <c r="Y97" s="115">
        <v>0</v>
      </c>
      <c r="Z97" s="115">
        <v>0</v>
      </c>
      <c r="AA97" s="115">
        <v>0</v>
      </c>
      <c r="AB97" s="115">
        <v>0</v>
      </c>
      <c r="AC97" s="115">
        <f t="shared" si="1"/>
        <v>0</v>
      </c>
      <c r="AD97" s="116">
        <v>0</v>
      </c>
      <c r="AE97" s="116">
        <v>0</v>
      </c>
      <c r="AF97" s="132" t="e">
        <f t="shared" si="2"/>
        <v>#DIV/0!</v>
      </c>
      <c r="AG97" s="115">
        <v>0</v>
      </c>
      <c r="AH97" s="115">
        <v>0</v>
      </c>
      <c r="AI97" s="115">
        <v>0</v>
      </c>
      <c r="AJ97" s="115">
        <v>0</v>
      </c>
      <c r="AK97" s="115">
        <v>0</v>
      </c>
      <c r="AL97" s="115">
        <v>0</v>
      </c>
      <c r="AM97" s="115">
        <f t="shared" si="3"/>
        <v>0</v>
      </c>
      <c r="AN97" s="116">
        <v>0</v>
      </c>
      <c r="AO97" s="116">
        <v>0</v>
      </c>
      <c r="AP97" s="115" t="e">
        <f t="shared" si="4"/>
        <v>#DIV/0!</v>
      </c>
      <c r="AQ97" s="115">
        <v>0</v>
      </c>
      <c r="AR97" s="115">
        <v>0</v>
      </c>
      <c r="AS97" s="115">
        <v>0</v>
      </c>
      <c r="AT97" s="115">
        <v>0</v>
      </c>
      <c r="AU97" s="115">
        <v>0</v>
      </c>
      <c r="AV97" s="115">
        <v>0</v>
      </c>
      <c r="AW97" s="115">
        <f t="shared" si="5"/>
        <v>0</v>
      </c>
      <c r="AX97" s="116">
        <v>0</v>
      </c>
      <c r="AY97" s="116">
        <v>0</v>
      </c>
      <c r="AZ97" s="115" t="e">
        <f t="shared" si="6"/>
        <v>#DIV/0!</v>
      </c>
      <c r="BA97" s="115">
        <v>0</v>
      </c>
      <c r="BB97" s="115">
        <v>0</v>
      </c>
      <c r="BC97" s="115">
        <v>0</v>
      </c>
      <c r="BD97" s="115">
        <v>0</v>
      </c>
      <c r="BE97" s="115">
        <v>0</v>
      </c>
      <c r="BF97" s="115">
        <v>0</v>
      </c>
      <c r="BG97" s="115">
        <f t="shared" si="7"/>
        <v>0</v>
      </c>
      <c r="BH97" s="124">
        <f t="shared" si="8"/>
        <v>0</v>
      </c>
      <c r="BI97" s="125">
        <f t="shared" ref="BI97:BJ97" si="103">(T97+AD97+AN97+AX97)</f>
        <v>0</v>
      </c>
      <c r="BJ97" s="125">
        <f t="shared" si="103"/>
        <v>0</v>
      </c>
      <c r="BK97" s="124" t="e">
        <f t="shared" si="10"/>
        <v>#DIV/0!</v>
      </c>
      <c r="BL97" s="102"/>
      <c r="BM97" s="102"/>
      <c r="BN97" s="102"/>
      <c r="BO97" s="102"/>
      <c r="BP97" s="102"/>
      <c r="BQ97" s="102"/>
      <c r="BR97" s="102"/>
      <c r="BS97" s="102"/>
      <c r="BT97" s="102"/>
      <c r="BU97" s="102"/>
      <c r="BV97" s="102"/>
      <c r="BW97" s="102"/>
      <c r="BX97" s="102"/>
      <c r="BY97" s="102"/>
      <c r="BZ97" s="119"/>
      <c r="CA97" s="119"/>
      <c r="CB97" s="119"/>
      <c r="CC97" s="119"/>
      <c r="CD97" s="119"/>
      <c r="CE97" s="119"/>
    </row>
    <row r="98" spans="1:83" ht="15.75" customHeight="1" x14ac:dyDescent="0.25">
      <c r="A98" s="112" t="s">
        <v>47</v>
      </c>
      <c r="B98" s="112" t="s">
        <v>163</v>
      </c>
      <c r="C98" s="112" t="s">
        <v>211</v>
      </c>
      <c r="D98" s="112" t="str">
        <f>'Instrumento CIDEA'!D392</f>
        <v>JHON ALEJANDRO OTÁLORA BOGOTÁ</v>
      </c>
      <c r="E98" s="112">
        <f>'Instrumento CIDEA'!E392</f>
        <v>3183382382</v>
      </c>
      <c r="F98" s="122" t="str">
        <f>'Instrumento CIDEA'!F392</f>
        <v>jotalorab@car.gov.co</v>
      </c>
      <c r="G98" s="112" t="str">
        <f>'Instrumento CIDEA'!G392</f>
        <v>DORA LILIA GAMBA LOZANO</v>
      </c>
      <c r="H98" s="122">
        <f>'Instrumento CIDEA'!H392</f>
        <v>3133925964</v>
      </c>
      <c r="I98" s="122" t="str">
        <f>'Instrumento CIDEA'!I392</f>
        <v>dgambal@car.gov.co</v>
      </c>
      <c r="J98" s="113" t="str">
        <f>'Instrumento CIDEA'!J392</f>
        <v>PAOLA ANDREA MUÑOZ OBANDO</v>
      </c>
      <c r="K98" s="112">
        <f>'Instrumento CIDEA'!K392</f>
        <v>3143878876</v>
      </c>
      <c r="L98" s="123" t="str">
        <f>'Instrumento CIDEA'!L392</f>
        <v>coordinadormambienteviota@gmail.com</v>
      </c>
      <c r="M98" s="121" t="s">
        <v>338</v>
      </c>
      <c r="N98" s="113"/>
      <c r="O98" s="112"/>
      <c r="P98" s="112"/>
      <c r="Q98" s="112"/>
      <c r="R98" s="112"/>
      <c r="S98" s="112"/>
      <c r="T98" s="116">
        <v>0</v>
      </c>
      <c r="U98" s="116">
        <v>0</v>
      </c>
      <c r="V98" s="115" t="e">
        <f t="shared" si="0"/>
        <v>#DIV/0!</v>
      </c>
      <c r="W98" s="115">
        <v>0</v>
      </c>
      <c r="X98" s="115">
        <v>0</v>
      </c>
      <c r="Y98" s="115">
        <v>0</v>
      </c>
      <c r="Z98" s="115">
        <v>0</v>
      </c>
      <c r="AA98" s="115">
        <v>0</v>
      </c>
      <c r="AB98" s="115">
        <v>0</v>
      </c>
      <c r="AC98" s="115">
        <f t="shared" si="1"/>
        <v>0</v>
      </c>
      <c r="AD98" s="116">
        <v>0</v>
      </c>
      <c r="AE98" s="116">
        <v>0</v>
      </c>
      <c r="AF98" s="132" t="e">
        <f t="shared" si="2"/>
        <v>#DIV/0!</v>
      </c>
      <c r="AG98" s="115">
        <v>0</v>
      </c>
      <c r="AH98" s="115">
        <v>0</v>
      </c>
      <c r="AI98" s="115">
        <v>0</v>
      </c>
      <c r="AJ98" s="115">
        <v>0</v>
      </c>
      <c r="AK98" s="115">
        <v>0</v>
      </c>
      <c r="AL98" s="115">
        <v>0</v>
      </c>
      <c r="AM98" s="115">
        <f t="shared" si="3"/>
        <v>0</v>
      </c>
      <c r="AN98" s="116">
        <v>0</v>
      </c>
      <c r="AO98" s="116">
        <v>0</v>
      </c>
      <c r="AP98" s="115" t="e">
        <f t="shared" si="4"/>
        <v>#DIV/0!</v>
      </c>
      <c r="AQ98" s="115">
        <v>0</v>
      </c>
      <c r="AR98" s="115">
        <v>0</v>
      </c>
      <c r="AS98" s="115">
        <v>0</v>
      </c>
      <c r="AT98" s="115">
        <v>0</v>
      </c>
      <c r="AU98" s="115">
        <v>0</v>
      </c>
      <c r="AV98" s="115">
        <v>0</v>
      </c>
      <c r="AW98" s="115">
        <f t="shared" si="5"/>
        <v>0</v>
      </c>
      <c r="AX98" s="116">
        <v>0</v>
      </c>
      <c r="AY98" s="116">
        <v>0</v>
      </c>
      <c r="AZ98" s="115" t="e">
        <f t="shared" si="6"/>
        <v>#DIV/0!</v>
      </c>
      <c r="BA98" s="115">
        <v>0</v>
      </c>
      <c r="BB98" s="115">
        <v>0</v>
      </c>
      <c r="BC98" s="115">
        <v>0</v>
      </c>
      <c r="BD98" s="115">
        <v>0</v>
      </c>
      <c r="BE98" s="115">
        <v>0</v>
      </c>
      <c r="BF98" s="115">
        <v>0</v>
      </c>
      <c r="BG98" s="115">
        <f t="shared" si="7"/>
        <v>0</v>
      </c>
      <c r="BH98" s="124">
        <f t="shared" si="8"/>
        <v>0</v>
      </c>
      <c r="BI98" s="125">
        <f t="shared" ref="BI98:BJ98" si="104">(T98+AD98+AN98+AX98)</f>
        <v>0</v>
      </c>
      <c r="BJ98" s="125">
        <f t="shared" si="104"/>
        <v>0</v>
      </c>
      <c r="BK98" s="124" t="e">
        <f t="shared" si="10"/>
        <v>#DIV/0!</v>
      </c>
      <c r="BL98" s="102"/>
      <c r="BM98" s="102"/>
      <c r="BN98" s="102"/>
      <c r="BO98" s="102"/>
      <c r="BP98" s="102"/>
      <c r="BQ98" s="102"/>
      <c r="BR98" s="102"/>
      <c r="BS98" s="102"/>
      <c r="BT98" s="102"/>
      <c r="BU98" s="102"/>
      <c r="BV98" s="102"/>
      <c r="BW98" s="102"/>
      <c r="BX98" s="102"/>
      <c r="BY98" s="102"/>
      <c r="BZ98" s="119"/>
      <c r="CA98" s="119"/>
      <c r="CB98" s="119"/>
      <c r="CC98" s="119"/>
      <c r="CD98" s="119"/>
      <c r="CE98" s="119"/>
    </row>
    <row r="99" spans="1:83" ht="15.75" customHeight="1" x14ac:dyDescent="0.25">
      <c r="A99" s="112" t="s">
        <v>47</v>
      </c>
      <c r="B99" s="112" t="s">
        <v>214</v>
      </c>
      <c r="C99" s="112" t="s">
        <v>215</v>
      </c>
      <c r="D99" s="112"/>
      <c r="E99" s="112"/>
      <c r="F99" s="112"/>
      <c r="G99" s="112"/>
      <c r="H99" s="112"/>
      <c r="I99" s="112"/>
      <c r="J99" s="112"/>
      <c r="K99" s="112"/>
      <c r="L99" s="112"/>
      <c r="M99" s="112"/>
      <c r="N99" s="113"/>
      <c r="O99" s="112"/>
      <c r="P99" s="112"/>
      <c r="Q99" s="112"/>
      <c r="R99" s="112"/>
      <c r="S99" s="112"/>
      <c r="T99" s="116">
        <v>0</v>
      </c>
      <c r="U99" s="116">
        <v>0</v>
      </c>
      <c r="V99" s="115" t="e">
        <f t="shared" si="0"/>
        <v>#DIV/0!</v>
      </c>
      <c r="W99" s="115">
        <v>0</v>
      </c>
      <c r="X99" s="115">
        <v>0</v>
      </c>
      <c r="Y99" s="115">
        <v>0</v>
      </c>
      <c r="Z99" s="115">
        <v>0</v>
      </c>
      <c r="AA99" s="115">
        <v>0</v>
      </c>
      <c r="AB99" s="115">
        <v>0</v>
      </c>
      <c r="AC99" s="115">
        <f t="shared" si="1"/>
        <v>0</v>
      </c>
      <c r="AD99" s="116">
        <v>0</v>
      </c>
      <c r="AE99" s="116">
        <v>0</v>
      </c>
      <c r="AF99" s="132" t="e">
        <f t="shared" si="2"/>
        <v>#DIV/0!</v>
      </c>
      <c r="AG99" s="115">
        <v>0</v>
      </c>
      <c r="AH99" s="115">
        <v>0</v>
      </c>
      <c r="AI99" s="115">
        <v>0</v>
      </c>
      <c r="AJ99" s="115">
        <v>0</v>
      </c>
      <c r="AK99" s="115">
        <v>0</v>
      </c>
      <c r="AL99" s="115">
        <v>0</v>
      </c>
      <c r="AM99" s="115">
        <f t="shared" si="3"/>
        <v>0</v>
      </c>
      <c r="AN99" s="116">
        <v>0</v>
      </c>
      <c r="AO99" s="116">
        <v>0</v>
      </c>
      <c r="AP99" s="115" t="e">
        <f t="shared" si="4"/>
        <v>#DIV/0!</v>
      </c>
      <c r="AQ99" s="115">
        <v>0</v>
      </c>
      <c r="AR99" s="115">
        <v>0</v>
      </c>
      <c r="AS99" s="115">
        <v>0</v>
      </c>
      <c r="AT99" s="115">
        <v>0</v>
      </c>
      <c r="AU99" s="115">
        <v>0</v>
      </c>
      <c r="AV99" s="115">
        <v>0</v>
      </c>
      <c r="AW99" s="115">
        <f t="shared" si="5"/>
        <v>0</v>
      </c>
      <c r="AX99" s="116">
        <v>0</v>
      </c>
      <c r="AY99" s="116">
        <v>0</v>
      </c>
      <c r="AZ99" s="115" t="e">
        <f t="shared" si="6"/>
        <v>#DIV/0!</v>
      </c>
      <c r="BA99" s="115">
        <v>0</v>
      </c>
      <c r="BB99" s="115">
        <v>0</v>
      </c>
      <c r="BC99" s="115">
        <v>0</v>
      </c>
      <c r="BD99" s="115">
        <v>0</v>
      </c>
      <c r="BE99" s="115">
        <v>0</v>
      </c>
      <c r="BF99" s="115">
        <v>0</v>
      </c>
      <c r="BG99" s="115">
        <f t="shared" si="7"/>
        <v>0</v>
      </c>
      <c r="BH99" s="117">
        <f t="shared" si="8"/>
        <v>0</v>
      </c>
      <c r="BI99" s="118">
        <f t="shared" ref="BI99:BJ99" si="105">(T99+AD99+AN99+AX99)</f>
        <v>0</v>
      </c>
      <c r="BJ99" s="118">
        <f t="shared" si="105"/>
        <v>0</v>
      </c>
      <c r="BK99" s="117" t="e">
        <f t="shared" si="10"/>
        <v>#DIV/0!</v>
      </c>
      <c r="BL99" s="102"/>
      <c r="BM99" s="102"/>
      <c r="BN99" s="102"/>
      <c r="BO99" s="102"/>
      <c r="BP99" s="102"/>
      <c r="BQ99" s="102"/>
      <c r="BR99" s="102"/>
      <c r="BS99" s="102"/>
      <c r="BT99" s="102"/>
      <c r="BU99" s="102"/>
      <c r="BV99" s="102"/>
      <c r="BW99" s="102"/>
      <c r="BX99" s="102"/>
      <c r="BY99" s="102"/>
      <c r="BZ99" s="119"/>
      <c r="CA99" s="119"/>
      <c r="CB99" s="119"/>
      <c r="CC99" s="119"/>
      <c r="CD99" s="119"/>
      <c r="CE99" s="119"/>
    </row>
    <row r="100" spans="1:83" ht="15.75" customHeight="1" x14ac:dyDescent="0.25">
      <c r="A100" s="112" t="s">
        <v>47</v>
      </c>
      <c r="B100" s="112" t="s">
        <v>214</v>
      </c>
      <c r="C100" s="112" t="s">
        <v>216</v>
      </c>
      <c r="D100" s="112"/>
      <c r="E100" s="112"/>
      <c r="F100" s="112"/>
      <c r="G100" s="112"/>
      <c r="H100" s="112"/>
      <c r="I100" s="112"/>
      <c r="J100" s="112"/>
      <c r="K100" s="112"/>
      <c r="L100" s="112"/>
      <c r="M100" s="112"/>
      <c r="N100" s="113"/>
      <c r="O100" s="112"/>
      <c r="P100" s="112"/>
      <c r="Q100" s="112"/>
      <c r="R100" s="112"/>
      <c r="S100" s="112"/>
      <c r="T100" s="116">
        <v>0</v>
      </c>
      <c r="U100" s="116">
        <v>0</v>
      </c>
      <c r="V100" s="115" t="e">
        <f t="shared" si="0"/>
        <v>#DIV/0!</v>
      </c>
      <c r="W100" s="115">
        <v>0</v>
      </c>
      <c r="X100" s="115">
        <v>0</v>
      </c>
      <c r="Y100" s="115">
        <v>0</v>
      </c>
      <c r="Z100" s="115">
        <v>0</v>
      </c>
      <c r="AA100" s="115">
        <v>0</v>
      </c>
      <c r="AB100" s="115">
        <v>0</v>
      </c>
      <c r="AC100" s="115">
        <f t="shared" si="1"/>
        <v>0</v>
      </c>
      <c r="AD100" s="116">
        <v>0</v>
      </c>
      <c r="AE100" s="116">
        <v>0</v>
      </c>
      <c r="AF100" s="132" t="e">
        <f t="shared" si="2"/>
        <v>#DIV/0!</v>
      </c>
      <c r="AG100" s="115">
        <v>0</v>
      </c>
      <c r="AH100" s="115">
        <v>0</v>
      </c>
      <c r="AI100" s="115">
        <v>0</v>
      </c>
      <c r="AJ100" s="115">
        <v>0</v>
      </c>
      <c r="AK100" s="115">
        <v>0</v>
      </c>
      <c r="AL100" s="115">
        <v>0</v>
      </c>
      <c r="AM100" s="115">
        <f t="shared" si="3"/>
        <v>0</v>
      </c>
      <c r="AN100" s="116">
        <v>0</v>
      </c>
      <c r="AO100" s="116">
        <v>0</v>
      </c>
      <c r="AP100" s="115" t="e">
        <f t="shared" si="4"/>
        <v>#DIV/0!</v>
      </c>
      <c r="AQ100" s="115">
        <v>0</v>
      </c>
      <c r="AR100" s="115">
        <v>0</v>
      </c>
      <c r="AS100" s="115">
        <v>0</v>
      </c>
      <c r="AT100" s="115">
        <v>0</v>
      </c>
      <c r="AU100" s="115">
        <v>0</v>
      </c>
      <c r="AV100" s="115">
        <v>0</v>
      </c>
      <c r="AW100" s="115">
        <f t="shared" si="5"/>
        <v>0</v>
      </c>
      <c r="AX100" s="116">
        <v>0</v>
      </c>
      <c r="AY100" s="116">
        <v>0</v>
      </c>
      <c r="AZ100" s="115" t="e">
        <f t="shared" si="6"/>
        <v>#DIV/0!</v>
      </c>
      <c r="BA100" s="115">
        <v>0</v>
      </c>
      <c r="BB100" s="115">
        <v>0</v>
      </c>
      <c r="BC100" s="115">
        <v>0</v>
      </c>
      <c r="BD100" s="115">
        <v>0</v>
      </c>
      <c r="BE100" s="115">
        <v>0</v>
      </c>
      <c r="BF100" s="115">
        <v>0</v>
      </c>
      <c r="BG100" s="115">
        <f t="shared" si="7"/>
        <v>0</v>
      </c>
      <c r="BH100" s="117">
        <f t="shared" si="8"/>
        <v>0</v>
      </c>
      <c r="BI100" s="118">
        <f t="shared" ref="BI100:BJ100" si="106">(T100+AD100+AN100+AX100)</f>
        <v>0</v>
      </c>
      <c r="BJ100" s="118">
        <f t="shared" si="106"/>
        <v>0</v>
      </c>
      <c r="BK100" s="117" t="e">
        <f t="shared" si="10"/>
        <v>#DIV/0!</v>
      </c>
      <c r="BL100" s="102"/>
      <c r="BM100" s="102"/>
      <c r="BN100" s="102"/>
      <c r="BO100" s="102"/>
      <c r="BP100" s="102"/>
      <c r="BQ100" s="102"/>
      <c r="BR100" s="102"/>
      <c r="BS100" s="102"/>
      <c r="BT100" s="102"/>
      <c r="BU100" s="102"/>
      <c r="BV100" s="102"/>
      <c r="BW100" s="102"/>
      <c r="BX100" s="102"/>
      <c r="BY100" s="102"/>
      <c r="BZ100" s="119"/>
      <c r="CA100" s="119"/>
      <c r="CB100" s="119"/>
      <c r="CC100" s="119"/>
      <c r="CD100" s="119"/>
      <c r="CE100" s="119"/>
    </row>
    <row r="101" spans="1:83" ht="15.75" customHeight="1" x14ac:dyDescent="0.25">
      <c r="A101" s="112" t="s">
        <v>47</v>
      </c>
      <c r="B101" s="112" t="s">
        <v>214</v>
      </c>
      <c r="C101" s="112" t="s">
        <v>217</v>
      </c>
      <c r="D101" s="112"/>
      <c r="E101" s="112"/>
      <c r="F101" s="112"/>
      <c r="G101" s="112"/>
      <c r="H101" s="112"/>
      <c r="I101" s="112"/>
      <c r="J101" s="112"/>
      <c r="K101" s="112"/>
      <c r="L101" s="112"/>
      <c r="M101" s="112"/>
      <c r="N101" s="113"/>
      <c r="O101" s="112"/>
      <c r="P101" s="112"/>
      <c r="Q101" s="112"/>
      <c r="R101" s="112"/>
      <c r="S101" s="112"/>
      <c r="T101" s="116">
        <v>0</v>
      </c>
      <c r="U101" s="116">
        <v>0</v>
      </c>
      <c r="V101" s="115" t="e">
        <f t="shared" si="0"/>
        <v>#DIV/0!</v>
      </c>
      <c r="W101" s="115">
        <v>0</v>
      </c>
      <c r="X101" s="115">
        <v>0</v>
      </c>
      <c r="Y101" s="115">
        <v>0</v>
      </c>
      <c r="Z101" s="115">
        <v>0</v>
      </c>
      <c r="AA101" s="115">
        <v>0</v>
      </c>
      <c r="AB101" s="115">
        <v>0</v>
      </c>
      <c r="AC101" s="115">
        <f t="shared" si="1"/>
        <v>0</v>
      </c>
      <c r="AD101" s="116">
        <v>0</v>
      </c>
      <c r="AE101" s="116">
        <v>0</v>
      </c>
      <c r="AF101" s="132" t="e">
        <f t="shared" si="2"/>
        <v>#DIV/0!</v>
      </c>
      <c r="AG101" s="115">
        <v>0</v>
      </c>
      <c r="AH101" s="115">
        <v>0</v>
      </c>
      <c r="AI101" s="115">
        <v>0</v>
      </c>
      <c r="AJ101" s="115">
        <v>0</v>
      </c>
      <c r="AK101" s="115">
        <v>0</v>
      </c>
      <c r="AL101" s="115">
        <v>0</v>
      </c>
      <c r="AM101" s="115">
        <f t="shared" si="3"/>
        <v>0</v>
      </c>
      <c r="AN101" s="116">
        <v>0</v>
      </c>
      <c r="AO101" s="116">
        <v>0</v>
      </c>
      <c r="AP101" s="115" t="e">
        <f t="shared" si="4"/>
        <v>#DIV/0!</v>
      </c>
      <c r="AQ101" s="115">
        <v>0</v>
      </c>
      <c r="AR101" s="115">
        <v>0</v>
      </c>
      <c r="AS101" s="115">
        <v>0</v>
      </c>
      <c r="AT101" s="115">
        <v>0</v>
      </c>
      <c r="AU101" s="115">
        <v>0</v>
      </c>
      <c r="AV101" s="115">
        <v>0</v>
      </c>
      <c r="AW101" s="115">
        <f t="shared" si="5"/>
        <v>0</v>
      </c>
      <c r="AX101" s="116">
        <v>0</v>
      </c>
      <c r="AY101" s="116">
        <v>0</v>
      </c>
      <c r="AZ101" s="115" t="e">
        <f t="shared" si="6"/>
        <v>#DIV/0!</v>
      </c>
      <c r="BA101" s="115">
        <v>0</v>
      </c>
      <c r="BB101" s="115">
        <v>0</v>
      </c>
      <c r="BC101" s="115">
        <v>0</v>
      </c>
      <c r="BD101" s="115">
        <v>0</v>
      </c>
      <c r="BE101" s="115">
        <v>0</v>
      </c>
      <c r="BF101" s="115">
        <v>0</v>
      </c>
      <c r="BG101" s="115">
        <f t="shared" si="7"/>
        <v>0</v>
      </c>
      <c r="BH101" s="117">
        <f t="shared" si="8"/>
        <v>0</v>
      </c>
      <c r="BI101" s="118">
        <f t="shared" ref="BI101:BJ101" si="107">(T101+AD101+AN101+AX101)</f>
        <v>0</v>
      </c>
      <c r="BJ101" s="118">
        <f t="shared" si="107"/>
        <v>0</v>
      </c>
      <c r="BK101" s="117" t="e">
        <f t="shared" si="10"/>
        <v>#DIV/0!</v>
      </c>
      <c r="BL101" s="102"/>
      <c r="BM101" s="102"/>
      <c r="BN101" s="102"/>
      <c r="BO101" s="102"/>
      <c r="BP101" s="102"/>
      <c r="BQ101" s="102"/>
      <c r="BR101" s="102"/>
      <c r="BS101" s="102"/>
      <c r="BT101" s="102"/>
      <c r="BU101" s="102"/>
      <c r="BV101" s="102"/>
      <c r="BW101" s="102"/>
      <c r="BX101" s="102"/>
      <c r="BY101" s="102"/>
      <c r="BZ101" s="119"/>
      <c r="CA101" s="119"/>
      <c r="CB101" s="119"/>
      <c r="CC101" s="119"/>
      <c r="CD101" s="119"/>
      <c r="CE101" s="119"/>
    </row>
    <row r="102" spans="1:83" ht="15.75" customHeight="1" x14ac:dyDescent="0.25">
      <c r="A102" s="112" t="s">
        <v>47</v>
      </c>
      <c r="B102" s="112" t="s">
        <v>214</v>
      </c>
      <c r="C102" s="112" t="s">
        <v>218</v>
      </c>
      <c r="D102" s="112"/>
      <c r="E102" s="112"/>
      <c r="F102" s="112"/>
      <c r="G102" s="112"/>
      <c r="H102" s="112"/>
      <c r="I102" s="112"/>
      <c r="J102" s="112"/>
      <c r="K102" s="112"/>
      <c r="L102" s="112"/>
      <c r="M102" s="112"/>
      <c r="N102" s="113"/>
      <c r="O102" s="112"/>
      <c r="P102" s="112"/>
      <c r="Q102" s="112"/>
      <c r="R102" s="112"/>
      <c r="S102" s="112"/>
      <c r="T102" s="116">
        <v>0</v>
      </c>
      <c r="U102" s="116">
        <v>0</v>
      </c>
      <c r="V102" s="115" t="e">
        <f t="shared" si="0"/>
        <v>#DIV/0!</v>
      </c>
      <c r="W102" s="115">
        <v>0</v>
      </c>
      <c r="X102" s="115">
        <v>0</v>
      </c>
      <c r="Y102" s="115">
        <v>0</v>
      </c>
      <c r="Z102" s="115">
        <v>0</v>
      </c>
      <c r="AA102" s="115">
        <v>0</v>
      </c>
      <c r="AB102" s="115">
        <v>0</v>
      </c>
      <c r="AC102" s="115">
        <f t="shared" si="1"/>
        <v>0</v>
      </c>
      <c r="AD102" s="116">
        <v>0</v>
      </c>
      <c r="AE102" s="116">
        <v>0</v>
      </c>
      <c r="AF102" s="132" t="e">
        <f t="shared" si="2"/>
        <v>#DIV/0!</v>
      </c>
      <c r="AG102" s="115">
        <v>0</v>
      </c>
      <c r="AH102" s="115">
        <v>0</v>
      </c>
      <c r="AI102" s="115">
        <v>0</v>
      </c>
      <c r="AJ102" s="115">
        <v>0</v>
      </c>
      <c r="AK102" s="115">
        <v>0</v>
      </c>
      <c r="AL102" s="115">
        <v>0</v>
      </c>
      <c r="AM102" s="115">
        <f t="shared" si="3"/>
        <v>0</v>
      </c>
      <c r="AN102" s="116">
        <v>0</v>
      </c>
      <c r="AO102" s="116">
        <v>0</v>
      </c>
      <c r="AP102" s="115" t="e">
        <f t="shared" si="4"/>
        <v>#DIV/0!</v>
      </c>
      <c r="AQ102" s="115">
        <v>0</v>
      </c>
      <c r="AR102" s="115">
        <v>0</v>
      </c>
      <c r="AS102" s="115">
        <v>0</v>
      </c>
      <c r="AT102" s="115">
        <v>0</v>
      </c>
      <c r="AU102" s="115">
        <v>0</v>
      </c>
      <c r="AV102" s="115">
        <v>0</v>
      </c>
      <c r="AW102" s="115">
        <f t="shared" si="5"/>
        <v>0</v>
      </c>
      <c r="AX102" s="116">
        <v>0</v>
      </c>
      <c r="AY102" s="116">
        <v>0</v>
      </c>
      <c r="AZ102" s="115" t="e">
        <f t="shared" si="6"/>
        <v>#DIV/0!</v>
      </c>
      <c r="BA102" s="115">
        <v>0</v>
      </c>
      <c r="BB102" s="115">
        <v>0</v>
      </c>
      <c r="BC102" s="115">
        <v>0</v>
      </c>
      <c r="BD102" s="115">
        <v>0</v>
      </c>
      <c r="BE102" s="115">
        <v>0</v>
      </c>
      <c r="BF102" s="115">
        <v>0</v>
      </c>
      <c r="BG102" s="115">
        <f t="shared" si="7"/>
        <v>0</v>
      </c>
      <c r="BH102" s="117">
        <f t="shared" si="8"/>
        <v>0</v>
      </c>
      <c r="BI102" s="118">
        <f t="shared" ref="BI102:BJ102" si="108">(T102+AD102+AN102+AX102)</f>
        <v>0</v>
      </c>
      <c r="BJ102" s="118">
        <f t="shared" si="108"/>
        <v>0</v>
      </c>
      <c r="BK102" s="117" t="e">
        <f t="shared" si="10"/>
        <v>#DIV/0!</v>
      </c>
      <c r="BL102" s="102"/>
      <c r="BM102" s="102"/>
      <c r="BN102" s="102"/>
      <c r="BO102" s="102"/>
      <c r="BP102" s="102"/>
      <c r="BQ102" s="102"/>
      <c r="BR102" s="102"/>
      <c r="BS102" s="102"/>
      <c r="BT102" s="102"/>
      <c r="BU102" s="102"/>
      <c r="BV102" s="102"/>
      <c r="BW102" s="102"/>
      <c r="BX102" s="102"/>
      <c r="BY102" s="102"/>
      <c r="BZ102" s="119"/>
      <c r="CA102" s="119"/>
      <c r="CB102" s="119"/>
      <c r="CC102" s="119"/>
      <c r="CD102" s="119"/>
      <c r="CE102" s="119"/>
    </row>
    <row r="103" spans="1:83" ht="15.75" customHeight="1" x14ac:dyDescent="0.25">
      <c r="A103" s="112" t="s">
        <v>47</v>
      </c>
      <c r="B103" s="112" t="s">
        <v>214</v>
      </c>
      <c r="C103" s="112" t="s">
        <v>219</v>
      </c>
      <c r="D103" s="112"/>
      <c r="E103" s="112"/>
      <c r="F103" s="112"/>
      <c r="G103" s="112"/>
      <c r="H103" s="112"/>
      <c r="I103" s="112"/>
      <c r="J103" s="112"/>
      <c r="K103" s="112"/>
      <c r="L103" s="112"/>
      <c r="M103" s="112"/>
      <c r="N103" s="113"/>
      <c r="O103" s="112"/>
      <c r="P103" s="112"/>
      <c r="Q103" s="112"/>
      <c r="R103" s="112"/>
      <c r="S103" s="112"/>
      <c r="T103" s="116">
        <v>0</v>
      </c>
      <c r="U103" s="116">
        <v>0</v>
      </c>
      <c r="V103" s="115" t="e">
        <f t="shared" si="0"/>
        <v>#DIV/0!</v>
      </c>
      <c r="W103" s="115">
        <v>0</v>
      </c>
      <c r="X103" s="115">
        <v>0</v>
      </c>
      <c r="Y103" s="115">
        <v>0</v>
      </c>
      <c r="Z103" s="115">
        <v>0</v>
      </c>
      <c r="AA103" s="115">
        <v>0</v>
      </c>
      <c r="AB103" s="115">
        <v>0</v>
      </c>
      <c r="AC103" s="115">
        <f t="shared" si="1"/>
        <v>0</v>
      </c>
      <c r="AD103" s="116">
        <v>0</v>
      </c>
      <c r="AE103" s="116">
        <v>0</v>
      </c>
      <c r="AF103" s="132" t="e">
        <f t="shared" si="2"/>
        <v>#DIV/0!</v>
      </c>
      <c r="AG103" s="115">
        <v>0</v>
      </c>
      <c r="AH103" s="115">
        <v>0</v>
      </c>
      <c r="AI103" s="115">
        <v>0</v>
      </c>
      <c r="AJ103" s="115">
        <v>0</v>
      </c>
      <c r="AK103" s="115">
        <v>0</v>
      </c>
      <c r="AL103" s="115">
        <v>0</v>
      </c>
      <c r="AM103" s="115">
        <f t="shared" si="3"/>
        <v>0</v>
      </c>
      <c r="AN103" s="116">
        <v>0</v>
      </c>
      <c r="AO103" s="116">
        <v>0</v>
      </c>
      <c r="AP103" s="115" t="e">
        <f t="shared" si="4"/>
        <v>#DIV/0!</v>
      </c>
      <c r="AQ103" s="115">
        <v>0</v>
      </c>
      <c r="AR103" s="115">
        <v>0</v>
      </c>
      <c r="AS103" s="115">
        <v>0</v>
      </c>
      <c r="AT103" s="115">
        <v>0</v>
      </c>
      <c r="AU103" s="115">
        <v>0</v>
      </c>
      <c r="AV103" s="115">
        <v>0</v>
      </c>
      <c r="AW103" s="115">
        <f t="shared" si="5"/>
        <v>0</v>
      </c>
      <c r="AX103" s="116">
        <v>0</v>
      </c>
      <c r="AY103" s="116">
        <v>0</v>
      </c>
      <c r="AZ103" s="115" t="e">
        <f t="shared" si="6"/>
        <v>#DIV/0!</v>
      </c>
      <c r="BA103" s="115">
        <v>0</v>
      </c>
      <c r="BB103" s="115">
        <v>0</v>
      </c>
      <c r="BC103" s="115">
        <v>0</v>
      </c>
      <c r="BD103" s="115">
        <v>0</v>
      </c>
      <c r="BE103" s="115">
        <v>0</v>
      </c>
      <c r="BF103" s="115">
        <v>0</v>
      </c>
      <c r="BG103" s="115">
        <f t="shared" si="7"/>
        <v>0</v>
      </c>
      <c r="BH103" s="117">
        <f t="shared" si="8"/>
        <v>0</v>
      </c>
      <c r="BI103" s="118">
        <f t="shared" ref="BI103:BJ103" si="109">(T103+AD103+AN103+AX103)</f>
        <v>0</v>
      </c>
      <c r="BJ103" s="118">
        <f t="shared" si="109"/>
        <v>0</v>
      </c>
      <c r="BK103" s="117" t="e">
        <f t="shared" si="10"/>
        <v>#DIV/0!</v>
      </c>
      <c r="BL103" s="102"/>
      <c r="BM103" s="102"/>
      <c r="BN103" s="102"/>
      <c r="BO103" s="102"/>
      <c r="BP103" s="102"/>
      <c r="BQ103" s="102"/>
      <c r="BR103" s="102"/>
      <c r="BS103" s="102"/>
      <c r="BT103" s="102"/>
      <c r="BU103" s="102"/>
      <c r="BV103" s="102"/>
      <c r="BW103" s="102"/>
      <c r="BX103" s="102"/>
      <c r="BY103" s="102"/>
      <c r="BZ103" s="119"/>
      <c r="CA103" s="119"/>
      <c r="CB103" s="119"/>
      <c r="CC103" s="119"/>
      <c r="CD103" s="119"/>
      <c r="CE103" s="119"/>
    </row>
    <row r="104" spans="1:83" ht="15.75" customHeight="1" x14ac:dyDescent="0.25">
      <c r="A104" s="112" t="s">
        <v>47</v>
      </c>
      <c r="B104" s="112" t="s">
        <v>214</v>
      </c>
      <c r="C104" s="112" t="s">
        <v>220</v>
      </c>
      <c r="D104" s="112"/>
      <c r="E104" s="112"/>
      <c r="F104" s="112"/>
      <c r="G104" s="112"/>
      <c r="H104" s="112"/>
      <c r="I104" s="112"/>
      <c r="J104" s="112"/>
      <c r="K104" s="112"/>
      <c r="L104" s="112"/>
      <c r="M104" s="112"/>
      <c r="N104" s="113"/>
      <c r="O104" s="112"/>
      <c r="P104" s="112"/>
      <c r="Q104" s="112"/>
      <c r="R104" s="112"/>
      <c r="S104" s="112"/>
      <c r="T104" s="116">
        <v>0</v>
      </c>
      <c r="U104" s="116">
        <v>0</v>
      </c>
      <c r="V104" s="115" t="e">
        <f t="shared" si="0"/>
        <v>#DIV/0!</v>
      </c>
      <c r="W104" s="115">
        <v>0</v>
      </c>
      <c r="X104" s="115">
        <v>0</v>
      </c>
      <c r="Y104" s="115">
        <v>0</v>
      </c>
      <c r="Z104" s="115">
        <v>0</v>
      </c>
      <c r="AA104" s="115">
        <v>0</v>
      </c>
      <c r="AB104" s="115">
        <v>0</v>
      </c>
      <c r="AC104" s="115">
        <f t="shared" si="1"/>
        <v>0</v>
      </c>
      <c r="AD104" s="116">
        <v>0</v>
      </c>
      <c r="AE104" s="116">
        <v>0</v>
      </c>
      <c r="AF104" s="132" t="e">
        <f t="shared" si="2"/>
        <v>#DIV/0!</v>
      </c>
      <c r="AG104" s="115">
        <v>0</v>
      </c>
      <c r="AH104" s="115">
        <v>0</v>
      </c>
      <c r="AI104" s="115">
        <v>0</v>
      </c>
      <c r="AJ104" s="115">
        <v>0</v>
      </c>
      <c r="AK104" s="115">
        <v>0</v>
      </c>
      <c r="AL104" s="115">
        <v>0</v>
      </c>
      <c r="AM104" s="115">
        <f t="shared" si="3"/>
        <v>0</v>
      </c>
      <c r="AN104" s="116">
        <v>0</v>
      </c>
      <c r="AO104" s="116">
        <v>0</v>
      </c>
      <c r="AP104" s="115" t="e">
        <f t="shared" si="4"/>
        <v>#DIV/0!</v>
      </c>
      <c r="AQ104" s="115">
        <v>0</v>
      </c>
      <c r="AR104" s="115">
        <v>0</v>
      </c>
      <c r="AS104" s="115">
        <v>0</v>
      </c>
      <c r="AT104" s="115">
        <v>0</v>
      </c>
      <c r="AU104" s="115">
        <v>0</v>
      </c>
      <c r="AV104" s="115">
        <v>0</v>
      </c>
      <c r="AW104" s="115">
        <f t="shared" si="5"/>
        <v>0</v>
      </c>
      <c r="AX104" s="116">
        <v>0</v>
      </c>
      <c r="AY104" s="116">
        <v>0</v>
      </c>
      <c r="AZ104" s="115" t="e">
        <f t="shared" si="6"/>
        <v>#DIV/0!</v>
      </c>
      <c r="BA104" s="115">
        <v>0</v>
      </c>
      <c r="BB104" s="115">
        <v>0</v>
      </c>
      <c r="BC104" s="115">
        <v>0</v>
      </c>
      <c r="BD104" s="115">
        <v>0</v>
      </c>
      <c r="BE104" s="115">
        <v>0</v>
      </c>
      <c r="BF104" s="115">
        <v>0</v>
      </c>
      <c r="BG104" s="115">
        <f t="shared" si="7"/>
        <v>0</v>
      </c>
      <c r="BH104" s="117">
        <f t="shared" si="8"/>
        <v>0</v>
      </c>
      <c r="BI104" s="118">
        <f t="shared" ref="BI104:BJ104" si="110">(T104+AD104+AN104+AX104)</f>
        <v>0</v>
      </c>
      <c r="BJ104" s="118">
        <f t="shared" si="110"/>
        <v>0</v>
      </c>
      <c r="BK104" s="117" t="e">
        <f t="shared" si="10"/>
        <v>#DIV/0!</v>
      </c>
      <c r="BL104" s="102"/>
      <c r="BM104" s="102"/>
      <c r="BN104" s="102"/>
      <c r="BO104" s="102"/>
      <c r="BP104" s="102"/>
      <c r="BQ104" s="102"/>
      <c r="BR104" s="102"/>
      <c r="BS104" s="102"/>
      <c r="BT104" s="102"/>
      <c r="BU104" s="102"/>
      <c r="BV104" s="102"/>
      <c r="BW104" s="102"/>
      <c r="BX104" s="102"/>
      <c r="BY104" s="102"/>
      <c r="BZ104" s="119"/>
      <c r="CA104" s="119"/>
      <c r="CB104" s="119"/>
      <c r="CC104" s="119"/>
      <c r="CD104" s="119"/>
      <c r="CE104" s="119"/>
    </row>
    <row r="105" spans="1:83" ht="15.75" customHeight="1" x14ac:dyDescent="0.25">
      <c r="A105" s="112" t="s">
        <v>47</v>
      </c>
      <c r="B105" s="112" t="s">
        <v>214</v>
      </c>
      <c r="C105" s="112" t="s">
        <v>221</v>
      </c>
      <c r="D105" s="112"/>
      <c r="E105" s="112"/>
      <c r="F105" s="112"/>
      <c r="G105" s="112"/>
      <c r="H105" s="112"/>
      <c r="I105" s="112"/>
      <c r="J105" s="112"/>
      <c r="K105" s="112"/>
      <c r="L105" s="112"/>
      <c r="M105" s="112"/>
      <c r="N105" s="113"/>
      <c r="O105" s="112"/>
      <c r="P105" s="112"/>
      <c r="Q105" s="112"/>
      <c r="R105" s="112"/>
      <c r="S105" s="112"/>
      <c r="T105" s="116">
        <v>0</v>
      </c>
      <c r="U105" s="116">
        <v>0</v>
      </c>
      <c r="V105" s="115" t="e">
        <f t="shared" si="0"/>
        <v>#DIV/0!</v>
      </c>
      <c r="W105" s="115">
        <v>0</v>
      </c>
      <c r="X105" s="115">
        <v>0</v>
      </c>
      <c r="Y105" s="115">
        <v>0</v>
      </c>
      <c r="Z105" s="115">
        <v>0</v>
      </c>
      <c r="AA105" s="115">
        <v>0</v>
      </c>
      <c r="AB105" s="115">
        <v>0</v>
      </c>
      <c r="AC105" s="115">
        <f t="shared" si="1"/>
        <v>0</v>
      </c>
      <c r="AD105" s="116">
        <v>0</v>
      </c>
      <c r="AE105" s="116">
        <v>0</v>
      </c>
      <c r="AF105" s="132" t="e">
        <f t="shared" si="2"/>
        <v>#DIV/0!</v>
      </c>
      <c r="AG105" s="115">
        <v>0</v>
      </c>
      <c r="AH105" s="115">
        <v>0</v>
      </c>
      <c r="AI105" s="115">
        <v>0</v>
      </c>
      <c r="AJ105" s="115">
        <v>0</v>
      </c>
      <c r="AK105" s="115">
        <v>0</v>
      </c>
      <c r="AL105" s="115">
        <v>0</v>
      </c>
      <c r="AM105" s="115">
        <f t="shared" si="3"/>
        <v>0</v>
      </c>
      <c r="AN105" s="116">
        <v>0</v>
      </c>
      <c r="AO105" s="116">
        <v>0</v>
      </c>
      <c r="AP105" s="115" t="e">
        <f t="shared" si="4"/>
        <v>#DIV/0!</v>
      </c>
      <c r="AQ105" s="115">
        <v>0</v>
      </c>
      <c r="AR105" s="115">
        <v>0</v>
      </c>
      <c r="AS105" s="115">
        <v>0</v>
      </c>
      <c r="AT105" s="115">
        <v>0</v>
      </c>
      <c r="AU105" s="115">
        <v>0</v>
      </c>
      <c r="AV105" s="115">
        <v>0</v>
      </c>
      <c r="AW105" s="115">
        <f t="shared" si="5"/>
        <v>0</v>
      </c>
      <c r="AX105" s="116">
        <v>0</v>
      </c>
      <c r="AY105" s="116">
        <v>0</v>
      </c>
      <c r="AZ105" s="115" t="e">
        <f t="shared" si="6"/>
        <v>#DIV/0!</v>
      </c>
      <c r="BA105" s="115">
        <v>0</v>
      </c>
      <c r="BB105" s="115">
        <v>0</v>
      </c>
      <c r="BC105" s="115">
        <v>0</v>
      </c>
      <c r="BD105" s="115">
        <v>0</v>
      </c>
      <c r="BE105" s="115">
        <v>0</v>
      </c>
      <c r="BF105" s="115">
        <v>0</v>
      </c>
      <c r="BG105" s="115">
        <f t="shared" si="7"/>
        <v>0</v>
      </c>
      <c r="BH105" s="117">
        <f t="shared" si="8"/>
        <v>0</v>
      </c>
      <c r="BI105" s="118">
        <f t="shared" ref="BI105:BJ105" si="111">(T105+AD105+AN105+AX105)</f>
        <v>0</v>
      </c>
      <c r="BJ105" s="118">
        <f t="shared" si="111"/>
        <v>0</v>
      </c>
      <c r="BK105" s="117" t="e">
        <f t="shared" si="10"/>
        <v>#DIV/0!</v>
      </c>
      <c r="BL105" s="102"/>
      <c r="BM105" s="102"/>
      <c r="BN105" s="102"/>
      <c r="BO105" s="102"/>
      <c r="BP105" s="102"/>
      <c r="BQ105" s="102"/>
      <c r="BR105" s="102"/>
      <c r="BS105" s="102"/>
      <c r="BT105" s="102"/>
      <c r="BU105" s="102"/>
      <c r="BV105" s="102"/>
      <c r="BW105" s="102"/>
      <c r="BX105" s="102"/>
      <c r="BY105" s="102"/>
      <c r="BZ105" s="119"/>
      <c r="CA105" s="119"/>
      <c r="CB105" s="119"/>
      <c r="CC105" s="119"/>
      <c r="CD105" s="119"/>
      <c r="CE105" s="119"/>
    </row>
    <row r="106" spans="1:83" ht="15.75" customHeight="1" x14ac:dyDescent="0.25">
      <c r="A106" s="112" t="s">
        <v>47</v>
      </c>
      <c r="B106" s="112" t="s">
        <v>214</v>
      </c>
      <c r="C106" s="112" t="s">
        <v>222</v>
      </c>
      <c r="D106" s="112"/>
      <c r="E106" s="112"/>
      <c r="F106" s="112"/>
      <c r="G106" s="112"/>
      <c r="H106" s="112"/>
      <c r="I106" s="112"/>
      <c r="J106" s="112"/>
      <c r="K106" s="112"/>
      <c r="L106" s="112"/>
      <c r="M106" s="112"/>
      <c r="N106" s="113"/>
      <c r="O106" s="112"/>
      <c r="P106" s="112"/>
      <c r="Q106" s="112"/>
      <c r="R106" s="112"/>
      <c r="S106" s="112"/>
      <c r="T106" s="116">
        <v>0</v>
      </c>
      <c r="U106" s="116">
        <v>0</v>
      </c>
      <c r="V106" s="115" t="e">
        <f t="shared" si="0"/>
        <v>#DIV/0!</v>
      </c>
      <c r="W106" s="115">
        <v>0</v>
      </c>
      <c r="X106" s="115">
        <v>0</v>
      </c>
      <c r="Y106" s="115">
        <v>0</v>
      </c>
      <c r="Z106" s="115">
        <v>0</v>
      </c>
      <c r="AA106" s="115">
        <v>0</v>
      </c>
      <c r="AB106" s="115">
        <v>0</v>
      </c>
      <c r="AC106" s="115">
        <f t="shared" si="1"/>
        <v>0</v>
      </c>
      <c r="AD106" s="116">
        <v>0</v>
      </c>
      <c r="AE106" s="116">
        <v>0</v>
      </c>
      <c r="AF106" s="132" t="e">
        <f t="shared" si="2"/>
        <v>#DIV/0!</v>
      </c>
      <c r="AG106" s="115">
        <v>0</v>
      </c>
      <c r="AH106" s="115">
        <v>0</v>
      </c>
      <c r="AI106" s="115">
        <v>0</v>
      </c>
      <c r="AJ106" s="115">
        <v>0</v>
      </c>
      <c r="AK106" s="115">
        <v>0</v>
      </c>
      <c r="AL106" s="115">
        <v>0</v>
      </c>
      <c r="AM106" s="115">
        <f t="shared" si="3"/>
        <v>0</v>
      </c>
      <c r="AN106" s="116">
        <v>0</v>
      </c>
      <c r="AO106" s="116">
        <v>0</v>
      </c>
      <c r="AP106" s="115" t="e">
        <f t="shared" si="4"/>
        <v>#DIV/0!</v>
      </c>
      <c r="AQ106" s="115">
        <v>0</v>
      </c>
      <c r="AR106" s="115">
        <v>0</v>
      </c>
      <c r="AS106" s="115">
        <v>0</v>
      </c>
      <c r="AT106" s="115">
        <v>0</v>
      </c>
      <c r="AU106" s="115">
        <v>0</v>
      </c>
      <c r="AV106" s="115">
        <v>0</v>
      </c>
      <c r="AW106" s="115">
        <f t="shared" si="5"/>
        <v>0</v>
      </c>
      <c r="AX106" s="116">
        <v>0</v>
      </c>
      <c r="AY106" s="116">
        <v>0</v>
      </c>
      <c r="AZ106" s="115" t="e">
        <f t="shared" si="6"/>
        <v>#DIV/0!</v>
      </c>
      <c r="BA106" s="115">
        <v>0</v>
      </c>
      <c r="BB106" s="115">
        <v>0</v>
      </c>
      <c r="BC106" s="115">
        <v>0</v>
      </c>
      <c r="BD106" s="115">
        <v>0</v>
      </c>
      <c r="BE106" s="115">
        <v>0</v>
      </c>
      <c r="BF106" s="115">
        <v>0</v>
      </c>
      <c r="BG106" s="115">
        <f t="shared" si="7"/>
        <v>0</v>
      </c>
      <c r="BH106" s="117">
        <f t="shared" si="8"/>
        <v>0</v>
      </c>
      <c r="BI106" s="118">
        <f t="shared" ref="BI106:BJ106" si="112">(T106+AD106+AN106+AX106)</f>
        <v>0</v>
      </c>
      <c r="BJ106" s="118">
        <f t="shared" si="112"/>
        <v>0</v>
      </c>
      <c r="BK106" s="117" t="e">
        <f t="shared" si="10"/>
        <v>#DIV/0!</v>
      </c>
      <c r="BL106" s="102"/>
      <c r="BM106" s="102"/>
      <c r="BN106" s="102"/>
      <c r="BO106" s="102"/>
      <c r="BP106" s="102"/>
      <c r="BQ106" s="102"/>
      <c r="BR106" s="102"/>
      <c r="BS106" s="102"/>
      <c r="BT106" s="102"/>
      <c r="BU106" s="102"/>
      <c r="BV106" s="102"/>
      <c r="BW106" s="102"/>
      <c r="BX106" s="102"/>
      <c r="BY106" s="102"/>
      <c r="BZ106" s="119"/>
      <c r="CA106" s="119"/>
      <c r="CB106" s="119"/>
      <c r="CC106" s="119"/>
      <c r="CD106" s="119"/>
      <c r="CE106" s="119"/>
    </row>
    <row r="107" spans="1:83" ht="15.75" customHeight="1" x14ac:dyDescent="0.25">
      <c r="A107" s="112" t="s">
        <v>47</v>
      </c>
      <c r="B107" s="112" t="s">
        <v>214</v>
      </c>
      <c r="C107" s="112" t="s">
        <v>223</v>
      </c>
      <c r="D107" s="112"/>
      <c r="E107" s="112"/>
      <c r="F107" s="112"/>
      <c r="G107" s="112"/>
      <c r="H107" s="112"/>
      <c r="I107" s="112"/>
      <c r="J107" s="112"/>
      <c r="K107" s="112"/>
      <c r="L107" s="112"/>
      <c r="M107" s="112"/>
      <c r="N107" s="113"/>
      <c r="O107" s="112"/>
      <c r="P107" s="112"/>
      <c r="Q107" s="112"/>
      <c r="R107" s="112"/>
      <c r="S107" s="112"/>
      <c r="T107" s="116">
        <v>0</v>
      </c>
      <c r="U107" s="116">
        <v>0</v>
      </c>
      <c r="V107" s="115" t="e">
        <f t="shared" si="0"/>
        <v>#DIV/0!</v>
      </c>
      <c r="W107" s="115">
        <v>0</v>
      </c>
      <c r="X107" s="115">
        <v>0</v>
      </c>
      <c r="Y107" s="115">
        <v>0</v>
      </c>
      <c r="Z107" s="115">
        <v>0</v>
      </c>
      <c r="AA107" s="115">
        <v>0</v>
      </c>
      <c r="AB107" s="115">
        <v>0</v>
      </c>
      <c r="AC107" s="115">
        <f t="shared" si="1"/>
        <v>0</v>
      </c>
      <c r="AD107" s="116">
        <v>0</v>
      </c>
      <c r="AE107" s="116">
        <v>0</v>
      </c>
      <c r="AF107" s="132" t="e">
        <f t="shared" si="2"/>
        <v>#DIV/0!</v>
      </c>
      <c r="AG107" s="115">
        <v>0</v>
      </c>
      <c r="AH107" s="115">
        <v>0</v>
      </c>
      <c r="AI107" s="115">
        <v>0</v>
      </c>
      <c r="AJ107" s="115">
        <v>0</v>
      </c>
      <c r="AK107" s="115">
        <v>0</v>
      </c>
      <c r="AL107" s="115">
        <v>0</v>
      </c>
      <c r="AM107" s="115">
        <f t="shared" si="3"/>
        <v>0</v>
      </c>
      <c r="AN107" s="116">
        <v>0</v>
      </c>
      <c r="AO107" s="116">
        <v>0</v>
      </c>
      <c r="AP107" s="115" t="e">
        <f t="shared" si="4"/>
        <v>#DIV/0!</v>
      </c>
      <c r="AQ107" s="115">
        <v>0</v>
      </c>
      <c r="AR107" s="115">
        <v>0</v>
      </c>
      <c r="AS107" s="115">
        <v>0</v>
      </c>
      <c r="AT107" s="115">
        <v>0</v>
      </c>
      <c r="AU107" s="115">
        <v>0</v>
      </c>
      <c r="AV107" s="115">
        <v>0</v>
      </c>
      <c r="AW107" s="115">
        <f t="shared" si="5"/>
        <v>0</v>
      </c>
      <c r="AX107" s="116">
        <v>0</v>
      </c>
      <c r="AY107" s="116">
        <v>0</v>
      </c>
      <c r="AZ107" s="115" t="e">
        <f t="shared" si="6"/>
        <v>#DIV/0!</v>
      </c>
      <c r="BA107" s="115">
        <v>0</v>
      </c>
      <c r="BB107" s="115">
        <v>0</v>
      </c>
      <c r="BC107" s="115">
        <v>0</v>
      </c>
      <c r="BD107" s="115">
        <v>0</v>
      </c>
      <c r="BE107" s="115">
        <v>0</v>
      </c>
      <c r="BF107" s="115">
        <v>0</v>
      </c>
      <c r="BG107" s="115">
        <f t="shared" si="7"/>
        <v>0</v>
      </c>
      <c r="BH107" s="117">
        <f t="shared" si="8"/>
        <v>0</v>
      </c>
      <c r="BI107" s="118">
        <f t="shared" ref="BI107:BJ107" si="113">(T107+AD107+AN107+AX107)</f>
        <v>0</v>
      </c>
      <c r="BJ107" s="118">
        <f t="shared" si="113"/>
        <v>0</v>
      </c>
      <c r="BK107" s="117" t="e">
        <f t="shared" si="10"/>
        <v>#DIV/0!</v>
      </c>
      <c r="BL107" s="102"/>
      <c r="BM107" s="102"/>
      <c r="BN107" s="102"/>
      <c r="BO107" s="102"/>
      <c r="BP107" s="102"/>
      <c r="BQ107" s="102"/>
      <c r="BR107" s="102"/>
      <c r="BS107" s="102"/>
      <c r="BT107" s="102"/>
      <c r="BU107" s="102"/>
      <c r="BV107" s="102"/>
      <c r="BW107" s="102"/>
      <c r="BX107" s="102"/>
      <c r="BY107" s="102"/>
      <c r="BZ107" s="119"/>
      <c r="CA107" s="119"/>
      <c r="CB107" s="119"/>
      <c r="CC107" s="119"/>
      <c r="CD107" s="119"/>
      <c r="CE107" s="119"/>
    </row>
    <row r="108" spans="1:83" ht="15.75" customHeight="1" x14ac:dyDescent="0.25">
      <c r="A108" s="112" t="s">
        <v>47</v>
      </c>
      <c r="B108" s="112" t="s">
        <v>214</v>
      </c>
      <c r="C108" s="112" t="s">
        <v>224</v>
      </c>
      <c r="D108" s="112"/>
      <c r="E108" s="112"/>
      <c r="F108" s="112"/>
      <c r="G108" s="112"/>
      <c r="H108" s="112"/>
      <c r="I108" s="112"/>
      <c r="J108" s="112"/>
      <c r="K108" s="112"/>
      <c r="L108" s="112"/>
      <c r="M108" s="112"/>
      <c r="N108" s="113"/>
      <c r="O108" s="112"/>
      <c r="P108" s="112"/>
      <c r="Q108" s="112"/>
      <c r="R108" s="112"/>
      <c r="S108" s="112"/>
      <c r="T108" s="116">
        <v>0</v>
      </c>
      <c r="U108" s="116">
        <v>0</v>
      </c>
      <c r="V108" s="115" t="e">
        <f t="shared" si="0"/>
        <v>#DIV/0!</v>
      </c>
      <c r="W108" s="115">
        <v>0</v>
      </c>
      <c r="X108" s="115">
        <v>0</v>
      </c>
      <c r="Y108" s="115">
        <v>0</v>
      </c>
      <c r="Z108" s="115">
        <v>0</v>
      </c>
      <c r="AA108" s="115">
        <v>0</v>
      </c>
      <c r="AB108" s="115">
        <v>0</v>
      </c>
      <c r="AC108" s="115">
        <f t="shared" si="1"/>
        <v>0</v>
      </c>
      <c r="AD108" s="116">
        <v>0</v>
      </c>
      <c r="AE108" s="116">
        <v>0</v>
      </c>
      <c r="AF108" s="132" t="e">
        <f t="shared" si="2"/>
        <v>#DIV/0!</v>
      </c>
      <c r="AG108" s="115">
        <v>0</v>
      </c>
      <c r="AH108" s="115">
        <v>0</v>
      </c>
      <c r="AI108" s="115">
        <v>0</v>
      </c>
      <c r="AJ108" s="115">
        <v>0</v>
      </c>
      <c r="AK108" s="115">
        <v>0</v>
      </c>
      <c r="AL108" s="115">
        <v>0</v>
      </c>
      <c r="AM108" s="115">
        <f t="shared" si="3"/>
        <v>0</v>
      </c>
      <c r="AN108" s="116">
        <v>0</v>
      </c>
      <c r="AO108" s="116">
        <v>0</v>
      </c>
      <c r="AP108" s="115" t="e">
        <f t="shared" si="4"/>
        <v>#DIV/0!</v>
      </c>
      <c r="AQ108" s="115">
        <v>0</v>
      </c>
      <c r="AR108" s="115">
        <v>0</v>
      </c>
      <c r="AS108" s="115">
        <v>0</v>
      </c>
      <c r="AT108" s="115">
        <v>0</v>
      </c>
      <c r="AU108" s="115">
        <v>0</v>
      </c>
      <c r="AV108" s="115">
        <v>0</v>
      </c>
      <c r="AW108" s="115">
        <f t="shared" si="5"/>
        <v>0</v>
      </c>
      <c r="AX108" s="116">
        <v>0</v>
      </c>
      <c r="AY108" s="116">
        <v>0</v>
      </c>
      <c r="AZ108" s="115" t="e">
        <f t="shared" si="6"/>
        <v>#DIV/0!</v>
      </c>
      <c r="BA108" s="115">
        <v>0</v>
      </c>
      <c r="BB108" s="115">
        <v>0</v>
      </c>
      <c r="BC108" s="115">
        <v>0</v>
      </c>
      <c r="BD108" s="115">
        <v>0</v>
      </c>
      <c r="BE108" s="115">
        <v>0</v>
      </c>
      <c r="BF108" s="115">
        <v>0</v>
      </c>
      <c r="BG108" s="115">
        <f t="shared" si="7"/>
        <v>0</v>
      </c>
      <c r="BH108" s="117">
        <f t="shared" si="8"/>
        <v>0</v>
      </c>
      <c r="BI108" s="118">
        <f t="shared" ref="BI108:BJ108" si="114">(T108+AD108+AN108+AX108)</f>
        <v>0</v>
      </c>
      <c r="BJ108" s="118">
        <f t="shared" si="114"/>
        <v>0</v>
      </c>
      <c r="BK108" s="117" t="e">
        <f t="shared" si="10"/>
        <v>#DIV/0!</v>
      </c>
      <c r="BL108" s="102"/>
      <c r="BM108" s="102"/>
      <c r="BN108" s="102"/>
      <c r="BO108" s="102"/>
      <c r="BP108" s="102"/>
      <c r="BQ108" s="102"/>
      <c r="BR108" s="102"/>
      <c r="BS108" s="102"/>
      <c r="BT108" s="102"/>
      <c r="BU108" s="102"/>
      <c r="BV108" s="102"/>
      <c r="BW108" s="102"/>
      <c r="BX108" s="102"/>
      <c r="BY108" s="102"/>
      <c r="BZ108" s="119"/>
      <c r="CA108" s="119"/>
      <c r="CB108" s="119"/>
      <c r="CC108" s="119"/>
      <c r="CD108" s="119"/>
      <c r="CE108" s="119"/>
    </row>
    <row r="109" spans="1:83" ht="15.75" customHeight="1" x14ac:dyDescent="0.25">
      <c r="BL109" s="119"/>
      <c r="BM109" s="119"/>
      <c r="BN109" s="119"/>
      <c r="BO109" s="119"/>
      <c r="BP109" s="119"/>
      <c r="BQ109" s="119"/>
      <c r="BR109" s="119"/>
      <c r="BS109" s="119"/>
      <c r="BT109" s="119"/>
      <c r="BU109" s="119"/>
      <c r="BV109" s="119"/>
      <c r="BW109" s="119"/>
      <c r="BX109" s="119"/>
      <c r="BY109" s="119"/>
      <c r="BZ109" s="119"/>
      <c r="CA109" s="119"/>
      <c r="CB109" s="119"/>
      <c r="CC109" s="119"/>
      <c r="CD109" s="119"/>
      <c r="CE109" s="119"/>
    </row>
    <row r="110" spans="1:83" ht="15.75" customHeight="1" x14ac:dyDescent="0.25">
      <c r="BL110" s="119"/>
      <c r="BM110" s="119"/>
      <c r="BN110" s="119"/>
      <c r="BO110" s="119"/>
      <c r="BP110" s="119"/>
      <c r="BQ110" s="119"/>
      <c r="BR110" s="119"/>
      <c r="BS110" s="119"/>
      <c r="BT110" s="119"/>
      <c r="BU110" s="119"/>
      <c r="BV110" s="119"/>
      <c r="BW110" s="119"/>
      <c r="BX110" s="119"/>
      <c r="BY110" s="119"/>
      <c r="BZ110" s="119"/>
      <c r="CA110" s="119"/>
      <c r="CB110" s="119"/>
      <c r="CC110" s="119"/>
      <c r="CD110" s="119"/>
      <c r="CE110" s="119"/>
    </row>
    <row r="111" spans="1:83" ht="15.75" customHeight="1" x14ac:dyDescent="0.25">
      <c r="BL111" s="119"/>
      <c r="BM111" s="119"/>
      <c r="BN111" s="119"/>
      <c r="BO111" s="119"/>
      <c r="BP111" s="119"/>
      <c r="BQ111" s="119"/>
      <c r="BR111" s="119"/>
      <c r="BS111" s="119"/>
      <c r="BT111" s="119"/>
      <c r="BU111" s="119"/>
      <c r="BV111" s="119"/>
      <c r="BW111" s="119"/>
      <c r="BX111" s="119"/>
      <c r="BY111" s="119"/>
      <c r="BZ111" s="119"/>
      <c r="CA111" s="119"/>
      <c r="CB111" s="119"/>
      <c r="CC111" s="119"/>
      <c r="CD111" s="119"/>
      <c r="CE111" s="119"/>
    </row>
    <row r="112" spans="1:83" ht="15.75" customHeight="1" x14ac:dyDescent="0.25">
      <c r="BL112" s="119"/>
      <c r="BM112" s="119"/>
      <c r="BN112" s="119"/>
      <c r="BO112" s="119"/>
      <c r="BP112" s="119"/>
      <c r="BQ112" s="119"/>
      <c r="BR112" s="119"/>
      <c r="BS112" s="119"/>
      <c r="BT112" s="119"/>
      <c r="BU112" s="119"/>
      <c r="BV112" s="119"/>
      <c r="BW112" s="119"/>
      <c r="BX112" s="119"/>
      <c r="BY112" s="119"/>
      <c r="BZ112" s="119"/>
      <c r="CA112" s="119"/>
      <c r="CB112" s="119"/>
      <c r="CC112" s="119"/>
      <c r="CD112" s="119"/>
      <c r="CE112" s="119"/>
    </row>
    <row r="113" spans="64:83" ht="15.75" customHeight="1" x14ac:dyDescent="0.25">
      <c r="BL113" s="119"/>
      <c r="BM113" s="119"/>
      <c r="BN113" s="119"/>
      <c r="BO113" s="119"/>
      <c r="BP113" s="119"/>
      <c r="BQ113" s="119"/>
      <c r="BR113" s="119"/>
      <c r="BS113" s="119"/>
      <c r="BT113" s="119"/>
      <c r="BU113" s="119"/>
      <c r="BV113" s="119"/>
      <c r="BW113" s="119"/>
      <c r="BX113" s="119"/>
      <c r="BY113" s="119"/>
      <c r="BZ113" s="119"/>
      <c r="CA113" s="119"/>
      <c r="CB113" s="119"/>
      <c r="CC113" s="119"/>
      <c r="CD113" s="119"/>
      <c r="CE113" s="119"/>
    </row>
    <row r="114" spans="64:83" ht="15.75" customHeight="1" x14ac:dyDescent="0.25">
      <c r="BL114" s="119"/>
      <c r="BM114" s="119"/>
      <c r="BN114" s="119"/>
      <c r="BO114" s="119"/>
      <c r="BP114" s="119"/>
      <c r="BQ114" s="119"/>
      <c r="BR114" s="119"/>
      <c r="BS114" s="119"/>
      <c r="BT114" s="119"/>
      <c r="BU114" s="119"/>
      <c r="BV114" s="119"/>
      <c r="BW114" s="119"/>
      <c r="BX114" s="119"/>
      <c r="BY114" s="119"/>
      <c r="BZ114" s="119"/>
      <c r="CA114" s="119"/>
      <c r="CB114" s="119"/>
      <c r="CC114" s="119"/>
      <c r="CD114" s="119"/>
      <c r="CE114" s="119"/>
    </row>
    <row r="115" spans="64:83" ht="15.75" customHeight="1" x14ac:dyDescent="0.25">
      <c r="BL115" s="119"/>
      <c r="BM115" s="119"/>
      <c r="BN115" s="119"/>
      <c r="BO115" s="119"/>
      <c r="BP115" s="119"/>
      <c r="BQ115" s="119"/>
      <c r="BR115" s="119"/>
      <c r="BS115" s="119"/>
      <c r="BT115" s="119"/>
      <c r="BU115" s="119"/>
      <c r="BV115" s="119"/>
      <c r="BW115" s="119"/>
      <c r="BX115" s="119"/>
      <c r="BY115" s="119"/>
      <c r="BZ115" s="119"/>
      <c r="CA115" s="119"/>
      <c r="CB115" s="119"/>
      <c r="CC115" s="119"/>
      <c r="CD115" s="119"/>
      <c r="CE115" s="119"/>
    </row>
    <row r="116" spans="64:83" ht="15.75" customHeight="1" x14ac:dyDescent="0.25">
      <c r="BL116" s="119"/>
      <c r="BM116" s="119"/>
      <c r="BN116" s="119"/>
      <c r="BO116" s="119"/>
      <c r="BP116" s="119"/>
      <c r="BQ116" s="119"/>
      <c r="BR116" s="119"/>
      <c r="BS116" s="119"/>
      <c r="BT116" s="119"/>
      <c r="BU116" s="119"/>
      <c r="BV116" s="119"/>
      <c r="BW116" s="119"/>
      <c r="BX116" s="119"/>
      <c r="BY116" s="119"/>
      <c r="BZ116" s="119"/>
      <c r="CA116" s="119"/>
      <c r="CB116" s="119"/>
      <c r="CC116" s="119"/>
      <c r="CD116" s="119"/>
      <c r="CE116" s="119"/>
    </row>
    <row r="117" spans="64:83" ht="15.75" customHeight="1" x14ac:dyDescent="0.25"/>
    <row r="118" spans="64:83" ht="15.75" customHeight="1" x14ac:dyDescent="0.25"/>
    <row r="119" spans="64:83" ht="15.75" customHeight="1" x14ac:dyDescent="0.25"/>
    <row r="120" spans="64:83" ht="15.75" customHeight="1" x14ac:dyDescent="0.25"/>
    <row r="121" spans="64:83" ht="15.75" customHeight="1" x14ac:dyDescent="0.25"/>
    <row r="122" spans="64:83" ht="15.75" customHeight="1" x14ac:dyDescent="0.25"/>
    <row r="123" spans="64:83" ht="15.75" customHeight="1" x14ac:dyDescent="0.25"/>
    <row r="124" spans="64:83" ht="15.75" customHeight="1" x14ac:dyDescent="0.25"/>
    <row r="125" spans="64:83" ht="15.75" customHeight="1" x14ac:dyDescent="0.25"/>
    <row r="126" spans="64:83" ht="15.75" customHeight="1" x14ac:dyDescent="0.25"/>
    <row r="127" spans="64:83" ht="15.75" customHeight="1" x14ac:dyDescent="0.25"/>
    <row r="128" spans="64:8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3:BG108" xr:uid="{00000000-0009-0000-0000-000002000000}"/>
  <mergeCells count="10">
    <mergeCell ref="BI2:BI3"/>
    <mergeCell ref="BJ2:BJ3"/>
    <mergeCell ref="A1:BK1"/>
    <mergeCell ref="A2:S2"/>
    <mergeCell ref="T2:AC2"/>
    <mergeCell ref="AD2:AM2"/>
    <mergeCell ref="AN2:AW2"/>
    <mergeCell ref="AX2:BG2"/>
    <mergeCell ref="BH2:BH3"/>
    <mergeCell ref="BK2:BK3"/>
  </mergeCells>
  <hyperlinks>
    <hyperlink ref="M89" r:id="rId1" xr:uid="{00000000-0004-0000-0200-000000000000}"/>
    <hyperlink ref="M90" r:id="rId2" xr:uid="{00000000-0004-0000-0200-000001000000}"/>
    <hyperlink ref="M91" r:id="rId3" xr:uid="{00000000-0004-0000-0200-000002000000}"/>
    <hyperlink ref="M92" r:id="rId4" xr:uid="{00000000-0004-0000-0200-000003000000}"/>
    <hyperlink ref="M93" r:id="rId5" xr:uid="{00000000-0004-0000-0200-000004000000}"/>
    <hyperlink ref="M94" r:id="rId6" xr:uid="{00000000-0004-0000-0200-000005000000}"/>
    <hyperlink ref="M95" r:id="rId7" xr:uid="{00000000-0004-0000-0200-000006000000}"/>
    <hyperlink ref="M96" r:id="rId8" xr:uid="{00000000-0004-0000-0200-000007000000}"/>
    <hyperlink ref="M97" r:id="rId9" xr:uid="{00000000-0004-0000-0200-000008000000}"/>
    <hyperlink ref="M98" r:id="rId10" location="section-9" xr:uid="{00000000-0004-0000-0200-000009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workbookViewId="0"/>
  </sheetViews>
  <sheetFormatPr baseColWidth="10" defaultColWidth="14.42578125" defaultRowHeight="15" customHeight="1" x14ac:dyDescent="0.25"/>
  <cols>
    <col min="1" max="1" width="12.140625" customWidth="1"/>
    <col min="2" max="2" width="37.85546875" customWidth="1"/>
    <col min="3" max="12" width="12.140625" customWidth="1"/>
    <col min="13" max="13" width="20.85546875" customWidth="1"/>
  </cols>
  <sheetData>
    <row r="1" spans="1:12" ht="14.25" customHeight="1" x14ac:dyDescent="0.25"/>
    <row r="2" spans="1:12" ht="14.25" customHeight="1" x14ac:dyDescent="0.25">
      <c r="A2" s="378" t="s">
        <v>339</v>
      </c>
      <c r="B2" s="355"/>
      <c r="C2" s="355"/>
      <c r="D2" s="355"/>
      <c r="E2" s="355"/>
      <c r="F2" s="355"/>
      <c r="G2" s="355"/>
      <c r="H2" s="355"/>
      <c r="I2" s="355"/>
      <c r="J2" s="355"/>
      <c r="K2" s="355"/>
      <c r="L2" s="356"/>
    </row>
    <row r="3" spans="1:12" ht="14.25" customHeight="1" x14ac:dyDescent="0.25">
      <c r="A3" s="133" t="s">
        <v>340</v>
      </c>
      <c r="B3" s="134" t="s">
        <v>341</v>
      </c>
      <c r="C3" s="135" t="s">
        <v>49</v>
      </c>
      <c r="D3" s="135" t="s">
        <v>52</v>
      </c>
      <c r="E3" s="135" t="s">
        <v>53</v>
      </c>
      <c r="F3" s="135" t="s">
        <v>54</v>
      </c>
      <c r="G3" s="135" t="s">
        <v>55</v>
      </c>
      <c r="H3" s="135" t="s">
        <v>56</v>
      </c>
      <c r="I3" s="135" t="s">
        <v>57</v>
      </c>
      <c r="J3" s="135" t="s">
        <v>58</v>
      </c>
      <c r="K3" s="136" t="s">
        <v>342</v>
      </c>
      <c r="L3" s="136" t="s">
        <v>343</v>
      </c>
    </row>
    <row r="4" spans="1:12" ht="14.25" customHeight="1" x14ac:dyDescent="0.25">
      <c r="A4" s="137">
        <v>1</v>
      </c>
      <c r="B4" s="138" t="s">
        <v>344</v>
      </c>
      <c r="C4" s="139">
        <v>1</v>
      </c>
      <c r="D4" s="139">
        <v>1</v>
      </c>
      <c r="E4" s="139">
        <v>1</v>
      </c>
      <c r="F4" s="139">
        <v>1</v>
      </c>
      <c r="G4" s="139">
        <v>1</v>
      </c>
      <c r="H4" s="139">
        <v>1</v>
      </c>
      <c r="I4" s="139">
        <v>1</v>
      </c>
      <c r="J4" s="139">
        <v>1</v>
      </c>
      <c r="K4" s="113">
        <f t="shared" ref="K4:K20" si="0">SUM(C4:J4)</f>
        <v>8</v>
      </c>
      <c r="L4" s="130">
        <f t="shared" ref="L4:L20" si="1">K4/8</f>
        <v>1</v>
      </c>
    </row>
    <row r="5" spans="1:12" ht="14.25" customHeight="1" x14ac:dyDescent="0.25">
      <c r="A5" s="139">
        <v>2</v>
      </c>
      <c r="B5" s="138" t="s">
        <v>345</v>
      </c>
      <c r="C5" s="139">
        <v>1</v>
      </c>
      <c r="D5" s="139">
        <v>1</v>
      </c>
      <c r="E5" s="139">
        <v>1</v>
      </c>
      <c r="F5" s="139">
        <v>1</v>
      </c>
      <c r="G5" s="139">
        <v>1</v>
      </c>
      <c r="H5" s="139">
        <v>1</v>
      </c>
      <c r="I5" s="139">
        <v>1</v>
      </c>
      <c r="J5" s="139">
        <v>1</v>
      </c>
      <c r="K5" s="113">
        <f t="shared" si="0"/>
        <v>8</v>
      </c>
      <c r="L5" s="130">
        <f t="shared" si="1"/>
        <v>1</v>
      </c>
    </row>
    <row r="6" spans="1:12" ht="14.25" customHeight="1" x14ac:dyDescent="0.25">
      <c r="A6" s="139">
        <v>3</v>
      </c>
      <c r="B6" s="138" t="s">
        <v>346</v>
      </c>
      <c r="C6" s="139">
        <v>1</v>
      </c>
      <c r="D6" s="139">
        <v>1</v>
      </c>
      <c r="E6" s="139">
        <v>1</v>
      </c>
      <c r="F6" s="139">
        <v>1</v>
      </c>
      <c r="G6" s="139">
        <v>1</v>
      </c>
      <c r="H6" s="139">
        <v>1</v>
      </c>
      <c r="I6" s="139">
        <v>1</v>
      </c>
      <c r="J6" s="139">
        <v>1</v>
      </c>
      <c r="K6" s="113">
        <f t="shared" si="0"/>
        <v>8</v>
      </c>
      <c r="L6" s="130">
        <f t="shared" si="1"/>
        <v>1</v>
      </c>
    </row>
    <row r="7" spans="1:12" ht="14.25" customHeight="1" x14ac:dyDescent="0.25">
      <c r="A7" s="137">
        <v>4</v>
      </c>
      <c r="B7" s="138" t="s">
        <v>347</v>
      </c>
      <c r="C7" s="139">
        <v>1</v>
      </c>
      <c r="D7" s="139">
        <v>1</v>
      </c>
      <c r="E7" s="139">
        <v>1</v>
      </c>
      <c r="F7" s="139">
        <v>1</v>
      </c>
      <c r="G7" s="139">
        <v>1</v>
      </c>
      <c r="H7" s="139">
        <v>1</v>
      </c>
      <c r="I7" s="139">
        <v>1</v>
      </c>
      <c r="J7" s="139">
        <v>1</v>
      </c>
      <c r="K7" s="113">
        <f t="shared" si="0"/>
        <v>8</v>
      </c>
      <c r="L7" s="130">
        <f t="shared" si="1"/>
        <v>1</v>
      </c>
    </row>
    <row r="8" spans="1:12" ht="14.25" customHeight="1" x14ac:dyDescent="0.25">
      <c r="A8" s="137">
        <v>5</v>
      </c>
      <c r="B8" s="138" t="s">
        <v>348</v>
      </c>
      <c r="C8" s="139">
        <v>1</v>
      </c>
      <c r="D8" s="139">
        <v>1</v>
      </c>
      <c r="E8" s="139">
        <v>1</v>
      </c>
      <c r="F8" s="139">
        <v>1</v>
      </c>
      <c r="G8" s="139">
        <v>1</v>
      </c>
      <c r="H8" s="139">
        <v>1</v>
      </c>
      <c r="I8" s="139">
        <v>1</v>
      </c>
      <c r="J8" s="139">
        <v>1</v>
      </c>
      <c r="K8" s="113">
        <f t="shared" si="0"/>
        <v>8</v>
      </c>
      <c r="L8" s="130">
        <f t="shared" si="1"/>
        <v>1</v>
      </c>
    </row>
    <row r="9" spans="1:12" ht="14.25" customHeight="1" x14ac:dyDescent="0.25">
      <c r="A9" s="137">
        <v>6</v>
      </c>
      <c r="B9" s="140" t="s">
        <v>349</v>
      </c>
      <c r="C9" s="139">
        <v>1</v>
      </c>
      <c r="D9" s="139">
        <v>1</v>
      </c>
      <c r="E9" s="139">
        <v>1</v>
      </c>
      <c r="F9" s="139">
        <v>1</v>
      </c>
      <c r="G9" s="139">
        <v>1</v>
      </c>
      <c r="H9" s="139">
        <v>1</v>
      </c>
      <c r="I9" s="139">
        <v>1</v>
      </c>
      <c r="J9" s="139">
        <v>1</v>
      </c>
      <c r="K9" s="113">
        <f t="shared" si="0"/>
        <v>8</v>
      </c>
      <c r="L9" s="130">
        <f t="shared" si="1"/>
        <v>1</v>
      </c>
    </row>
    <row r="10" spans="1:12" ht="14.25" customHeight="1" x14ac:dyDescent="0.25">
      <c r="A10" s="137">
        <v>7</v>
      </c>
      <c r="B10" s="138" t="s">
        <v>350</v>
      </c>
      <c r="C10" s="139">
        <v>1</v>
      </c>
      <c r="D10" s="139">
        <v>1</v>
      </c>
      <c r="E10" s="139">
        <v>0</v>
      </c>
      <c r="F10" s="139">
        <v>0</v>
      </c>
      <c r="G10" s="139">
        <v>1</v>
      </c>
      <c r="H10" s="139">
        <v>1</v>
      </c>
      <c r="I10" s="139">
        <v>0</v>
      </c>
      <c r="J10" s="139">
        <v>1</v>
      </c>
      <c r="K10" s="113">
        <f t="shared" si="0"/>
        <v>5</v>
      </c>
      <c r="L10" s="130">
        <f t="shared" si="1"/>
        <v>0.625</v>
      </c>
    </row>
    <row r="11" spans="1:12" ht="14.25" customHeight="1" x14ac:dyDescent="0.25">
      <c r="A11" s="137">
        <v>8</v>
      </c>
      <c r="B11" s="138" t="s">
        <v>351</v>
      </c>
      <c r="C11" s="139">
        <v>1</v>
      </c>
      <c r="D11" s="139">
        <v>0</v>
      </c>
      <c r="E11" s="139">
        <v>0</v>
      </c>
      <c r="F11" s="139">
        <v>0</v>
      </c>
      <c r="G11" s="139">
        <v>0</v>
      </c>
      <c r="H11" s="139">
        <v>1</v>
      </c>
      <c r="I11" s="139">
        <v>0</v>
      </c>
      <c r="J11" s="139">
        <v>1</v>
      </c>
      <c r="K11" s="113">
        <f t="shared" si="0"/>
        <v>3</v>
      </c>
      <c r="L11" s="130">
        <f t="shared" si="1"/>
        <v>0.375</v>
      </c>
    </row>
    <row r="12" spans="1:12" ht="14.25" customHeight="1" x14ac:dyDescent="0.25">
      <c r="A12" s="137">
        <v>9</v>
      </c>
      <c r="B12" s="138" t="s">
        <v>352</v>
      </c>
      <c r="C12" s="139">
        <v>1</v>
      </c>
      <c r="D12" s="139">
        <v>0</v>
      </c>
      <c r="E12" s="139">
        <v>1</v>
      </c>
      <c r="F12" s="139">
        <v>1</v>
      </c>
      <c r="G12" s="139">
        <v>1</v>
      </c>
      <c r="H12" s="139">
        <v>0</v>
      </c>
      <c r="I12" s="139">
        <v>1</v>
      </c>
      <c r="J12" s="139">
        <v>1</v>
      </c>
      <c r="K12" s="113">
        <f t="shared" si="0"/>
        <v>6</v>
      </c>
      <c r="L12" s="130">
        <f t="shared" si="1"/>
        <v>0.75</v>
      </c>
    </row>
    <row r="13" spans="1:12" ht="14.25" customHeight="1" x14ac:dyDescent="0.25">
      <c r="A13" s="137">
        <v>10</v>
      </c>
      <c r="B13" s="138" t="s">
        <v>353</v>
      </c>
      <c r="C13" s="113">
        <v>1</v>
      </c>
      <c r="D13" s="113">
        <v>1</v>
      </c>
      <c r="E13" s="113">
        <v>1</v>
      </c>
      <c r="F13" s="113">
        <v>1</v>
      </c>
      <c r="G13" s="113">
        <v>1</v>
      </c>
      <c r="H13" s="113">
        <v>1</v>
      </c>
      <c r="I13" s="113">
        <v>1</v>
      </c>
      <c r="J13" s="113">
        <v>1</v>
      </c>
      <c r="K13" s="113">
        <f t="shared" si="0"/>
        <v>8</v>
      </c>
      <c r="L13" s="130">
        <f t="shared" si="1"/>
        <v>1</v>
      </c>
    </row>
    <row r="14" spans="1:12" ht="14.25" customHeight="1" x14ac:dyDescent="0.25">
      <c r="A14" s="137">
        <v>11</v>
      </c>
      <c r="B14" s="138" t="s">
        <v>354</v>
      </c>
      <c r="C14" s="113">
        <v>1</v>
      </c>
      <c r="D14" s="113">
        <v>0</v>
      </c>
      <c r="E14" s="113">
        <v>0</v>
      </c>
      <c r="F14" s="113">
        <v>0</v>
      </c>
      <c r="G14" s="113">
        <v>1</v>
      </c>
      <c r="H14" s="113">
        <v>0</v>
      </c>
      <c r="I14" s="113">
        <v>0</v>
      </c>
      <c r="J14" s="113">
        <v>0</v>
      </c>
      <c r="K14" s="113">
        <f t="shared" si="0"/>
        <v>2</v>
      </c>
      <c r="L14" s="130">
        <f t="shared" si="1"/>
        <v>0.25</v>
      </c>
    </row>
    <row r="15" spans="1:12" ht="14.25" customHeight="1" x14ac:dyDescent="0.25">
      <c r="A15" s="137">
        <v>12</v>
      </c>
      <c r="B15" s="138" t="s">
        <v>355</v>
      </c>
      <c r="C15" s="113">
        <v>0</v>
      </c>
      <c r="D15" s="113">
        <v>1</v>
      </c>
      <c r="E15" s="113">
        <v>1</v>
      </c>
      <c r="F15" s="113">
        <v>1</v>
      </c>
      <c r="G15" s="113">
        <v>0</v>
      </c>
      <c r="H15" s="113">
        <v>1</v>
      </c>
      <c r="I15" s="113">
        <v>1</v>
      </c>
      <c r="J15" s="113">
        <v>1</v>
      </c>
      <c r="K15" s="113">
        <f t="shared" si="0"/>
        <v>6</v>
      </c>
      <c r="L15" s="130">
        <f t="shared" si="1"/>
        <v>0.75</v>
      </c>
    </row>
    <row r="16" spans="1:12" ht="14.25" customHeight="1" x14ac:dyDescent="0.25">
      <c r="A16" s="137">
        <v>13</v>
      </c>
      <c r="B16" s="138" t="s">
        <v>356</v>
      </c>
      <c r="C16" s="113">
        <v>1</v>
      </c>
      <c r="D16" s="113">
        <v>1</v>
      </c>
      <c r="E16" s="113">
        <v>1</v>
      </c>
      <c r="F16" s="113">
        <v>1</v>
      </c>
      <c r="G16" s="113">
        <v>1</v>
      </c>
      <c r="H16" s="113">
        <v>1</v>
      </c>
      <c r="I16" s="113">
        <v>1</v>
      </c>
      <c r="J16" s="113">
        <v>1</v>
      </c>
      <c r="K16" s="113">
        <f t="shared" si="0"/>
        <v>8</v>
      </c>
      <c r="L16" s="130">
        <f t="shared" si="1"/>
        <v>1</v>
      </c>
    </row>
    <row r="17" spans="1:13" ht="14.25" customHeight="1" x14ac:dyDescent="0.25">
      <c r="A17" s="139">
        <v>14</v>
      </c>
      <c r="B17" s="138" t="s">
        <v>357</v>
      </c>
      <c r="C17" s="113">
        <v>1</v>
      </c>
      <c r="D17" s="113">
        <v>1</v>
      </c>
      <c r="E17" s="113">
        <v>1</v>
      </c>
      <c r="F17" s="113">
        <v>1</v>
      </c>
      <c r="G17" s="113">
        <v>1</v>
      </c>
      <c r="H17" s="113">
        <v>1</v>
      </c>
      <c r="I17" s="113">
        <v>1</v>
      </c>
      <c r="J17" s="113">
        <v>1</v>
      </c>
      <c r="K17" s="113">
        <f t="shared" si="0"/>
        <v>8</v>
      </c>
      <c r="L17" s="130">
        <f t="shared" si="1"/>
        <v>1</v>
      </c>
    </row>
    <row r="18" spans="1:13" ht="14.25" customHeight="1" x14ac:dyDescent="0.25">
      <c r="A18" s="139">
        <v>15</v>
      </c>
      <c r="B18" s="138" t="s">
        <v>358</v>
      </c>
      <c r="C18" s="113">
        <v>1</v>
      </c>
      <c r="D18" s="113">
        <v>1</v>
      </c>
      <c r="E18" s="113">
        <v>1</v>
      </c>
      <c r="F18" s="113">
        <v>1</v>
      </c>
      <c r="G18" s="113">
        <v>1</v>
      </c>
      <c r="H18" s="113">
        <v>1</v>
      </c>
      <c r="I18" s="113">
        <v>1</v>
      </c>
      <c r="J18" s="113">
        <v>1</v>
      </c>
      <c r="K18" s="113">
        <f t="shared" si="0"/>
        <v>8</v>
      </c>
      <c r="L18" s="130">
        <f t="shared" si="1"/>
        <v>1</v>
      </c>
    </row>
    <row r="19" spans="1:13" ht="14.25" customHeight="1" x14ac:dyDescent="0.25">
      <c r="A19" s="139">
        <v>16</v>
      </c>
      <c r="B19" s="138" t="s">
        <v>359</v>
      </c>
      <c r="C19" s="113">
        <v>1</v>
      </c>
      <c r="D19" s="113">
        <v>1</v>
      </c>
      <c r="E19" s="113">
        <v>1</v>
      </c>
      <c r="F19" s="113">
        <v>1</v>
      </c>
      <c r="G19" s="113">
        <v>1</v>
      </c>
      <c r="H19" s="113">
        <v>1</v>
      </c>
      <c r="I19" s="113">
        <v>1</v>
      </c>
      <c r="J19" s="113">
        <v>1</v>
      </c>
      <c r="K19" s="113">
        <f t="shared" si="0"/>
        <v>8</v>
      </c>
      <c r="L19" s="130">
        <f t="shared" si="1"/>
        <v>1</v>
      </c>
    </row>
    <row r="20" spans="1:13" ht="14.25" customHeight="1" x14ac:dyDescent="0.25">
      <c r="A20" s="139">
        <v>17</v>
      </c>
      <c r="B20" s="138" t="s">
        <v>360</v>
      </c>
      <c r="C20" s="113">
        <v>0</v>
      </c>
      <c r="D20" s="113">
        <v>0</v>
      </c>
      <c r="E20" s="113">
        <v>0</v>
      </c>
      <c r="F20" s="113">
        <v>1</v>
      </c>
      <c r="G20" s="113">
        <v>1</v>
      </c>
      <c r="H20" s="113">
        <v>0</v>
      </c>
      <c r="I20" s="113">
        <v>0</v>
      </c>
      <c r="J20" s="113">
        <v>0</v>
      </c>
      <c r="K20" s="113">
        <f t="shared" si="0"/>
        <v>2</v>
      </c>
      <c r="L20" s="130">
        <f t="shared" si="1"/>
        <v>0.25</v>
      </c>
    </row>
    <row r="21" spans="1:13" ht="14.25" customHeight="1" x14ac:dyDescent="0.25">
      <c r="A21" s="119"/>
      <c r="B21" s="141" t="s">
        <v>342</v>
      </c>
      <c r="C21" s="113">
        <f t="shared" ref="C21:J21" si="2">SUM(C4:C20)</f>
        <v>15</v>
      </c>
      <c r="D21" s="113">
        <f t="shared" si="2"/>
        <v>13</v>
      </c>
      <c r="E21" s="113">
        <f t="shared" si="2"/>
        <v>13</v>
      </c>
      <c r="F21" s="113">
        <f t="shared" si="2"/>
        <v>14</v>
      </c>
      <c r="G21" s="113">
        <f t="shared" si="2"/>
        <v>15</v>
      </c>
      <c r="H21" s="113">
        <f t="shared" si="2"/>
        <v>14</v>
      </c>
      <c r="I21" s="113">
        <f t="shared" si="2"/>
        <v>13</v>
      </c>
      <c r="J21" s="113">
        <f t="shared" si="2"/>
        <v>15</v>
      </c>
      <c r="K21" s="119"/>
      <c r="L21" s="142"/>
      <c r="M21" s="143"/>
    </row>
    <row r="22" spans="1:13" ht="14.25" customHeight="1" x14ac:dyDescent="0.25"/>
    <row r="23" spans="1:13" ht="14.25" customHeight="1" x14ac:dyDescent="0.25"/>
    <row r="24" spans="1:13" ht="14.25" customHeight="1" x14ac:dyDescent="0.25"/>
    <row r="25" spans="1:13" ht="14.25" customHeight="1" x14ac:dyDescent="0.25"/>
    <row r="26" spans="1:13" ht="14.25" customHeight="1" x14ac:dyDescent="0.25"/>
    <row r="27" spans="1:13" ht="14.25" customHeight="1" x14ac:dyDescent="0.25"/>
    <row r="28" spans="1:13" ht="14.25" customHeight="1" x14ac:dyDescent="0.25"/>
    <row r="29" spans="1:13" ht="14.25" customHeight="1" x14ac:dyDescent="0.25"/>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L2"/>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workbookViewId="0"/>
  </sheetViews>
  <sheetFormatPr baseColWidth="10" defaultColWidth="14.42578125" defaultRowHeight="15" customHeight="1" x14ac:dyDescent="0.25"/>
  <cols>
    <col min="1" max="1" width="12.140625" customWidth="1"/>
    <col min="2" max="2" width="45.5703125" customWidth="1"/>
    <col min="3" max="12" width="12.140625" customWidth="1"/>
    <col min="13" max="13" width="20.85546875" customWidth="1"/>
  </cols>
  <sheetData>
    <row r="1" spans="1:12" ht="14.25" customHeight="1" x14ac:dyDescent="0.25"/>
    <row r="2" spans="1:12" ht="14.25" customHeight="1" x14ac:dyDescent="0.25">
      <c r="A2" s="378" t="s">
        <v>361</v>
      </c>
      <c r="B2" s="355"/>
      <c r="C2" s="355"/>
      <c r="D2" s="355"/>
      <c r="E2" s="355"/>
      <c r="F2" s="355"/>
      <c r="G2" s="355"/>
      <c r="H2" s="355"/>
      <c r="I2" s="355"/>
      <c r="J2" s="355"/>
      <c r="K2" s="355"/>
      <c r="L2" s="356"/>
    </row>
    <row r="3" spans="1:12" ht="14.25" customHeight="1" x14ac:dyDescent="0.25">
      <c r="A3" s="133" t="s">
        <v>340</v>
      </c>
      <c r="B3" s="134" t="s">
        <v>341</v>
      </c>
      <c r="C3" s="144" t="s">
        <v>60</v>
      </c>
      <c r="D3" s="144" t="s">
        <v>61</v>
      </c>
      <c r="E3" s="144" t="s">
        <v>62</v>
      </c>
      <c r="F3" s="144" t="s">
        <v>63</v>
      </c>
      <c r="G3" s="144" t="s">
        <v>64</v>
      </c>
      <c r="H3" s="144" t="s">
        <v>65</v>
      </c>
      <c r="I3" s="144" t="s">
        <v>66</v>
      </c>
      <c r="J3" s="144" t="s">
        <v>67</v>
      </c>
      <c r="K3" s="136" t="s">
        <v>342</v>
      </c>
      <c r="L3" s="136" t="s">
        <v>343</v>
      </c>
    </row>
    <row r="4" spans="1:12" ht="14.25" customHeight="1" x14ac:dyDescent="0.25">
      <c r="A4" s="137">
        <v>1</v>
      </c>
      <c r="B4" s="138" t="s">
        <v>344</v>
      </c>
      <c r="C4" s="139">
        <v>1</v>
      </c>
      <c r="D4" s="139">
        <v>1</v>
      </c>
      <c r="E4" s="139">
        <v>1</v>
      </c>
      <c r="F4" s="139">
        <v>1</v>
      </c>
      <c r="G4" s="139">
        <v>1</v>
      </c>
      <c r="H4" s="139">
        <v>1</v>
      </c>
      <c r="I4" s="139">
        <v>1</v>
      </c>
      <c r="J4" s="139">
        <v>1</v>
      </c>
      <c r="K4" s="113">
        <f t="shared" ref="K4:K20" si="0">SUM(C4:J4)</f>
        <v>8</v>
      </c>
      <c r="L4" s="130">
        <f t="shared" ref="L4:L20" si="1">K4/8</f>
        <v>1</v>
      </c>
    </row>
    <row r="5" spans="1:12" ht="14.25" customHeight="1" x14ac:dyDescent="0.25">
      <c r="A5" s="139">
        <v>2</v>
      </c>
      <c r="B5" s="138" t="s">
        <v>345</v>
      </c>
      <c r="C5" s="139">
        <v>1</v>
      </c>
      <c r="D5" s="139">
        <v>1</v>
      </c>
      <c r="E5" s="139">
        <v>1</v>
      </c>
      <c r="F5" s="139">
        <v>1</v>
      </c>
      <c r="G5" s="139">
        <v>1</v>
      </c>
      <c r="H5" s="139">
        <v>1</v>
      </c>
      <c r="I5" s="139">
        <v>1</v>
      </c>
      <c r="J5" s="139">
        <v>1</v>
      </c>
      <c r="K5" s="113">
        <f t="shared" si="0"/>
        <v>8</v>
      </c>
      <c r="L5" s="130">
        <f t="shared" si="1"/>
        <v>1</v>
      </c>
    </row>
    <row r="6" spans="1:12" ht="14.25" customHeight="1" x14ac:dyDescent="0.25">
      <c r="A6" s="139">
        <v>3</v>
      </c>
      <c r="B6" s="138" t="s">
        <v>346</v>
      </c>
      <c r="C6" s="139">
        <v>1</v>
      </c>
      <c r="D6" s="139">
        <v>1</v>
      </c>
      <c r="E6" s="139">
        <v>1</v>
      </c>
      <c r="F6" s="139">
        <v>1</v>
      </c>
      <c r="G6" s="139">
        <v>1</v>
      </c>
      <c r="H6" s="139">
        <v>1</v>
      </c>
      <c r="I6" s="139">
        <v>1</v>
      </c>
      <c r="J6" s="139">
        <v>1</v>
      </c>
      <c r="K6" s="113">
        <f t="shared" si="0"/>
        <v>8</v>
      </c>
      <c r="L6" s="130">
        <f t="shared" si="1"/>
        <v>1</v>
      </c>
    </row>
    <row r="7" spans="1:12" ht="14.25" customHeight="1" x14ac:dyDescent="0.25">
      <c r="A7" s="137">
        <v>4</v>
      </c>
      <c r="B7" s="138" t="s">
        <v>347</v>
      </c>
      <c r="C7" s="139">
        <v>1</v>
      </c>
      <c r="D7" s="139">
        <v>1</v>
      </c>
      <c r="E7" s="139">
        <v>1</v>
      </c>
      <c r="F7" s="139">
        <v>1</v>
      </c>
      <c r="G7" s="139">
        <v>1</v>
      </c>
      <c r="H7" s="139">
        <v>1</v>
      </c>
      <c r="I7" s="139">
        <v>1</v>
      </c>
      <c r="J7" s="139">
        <v>1</v>
      </c>
      <c r="K7" s="113">
        <f t="shared" si="0"/>
        <v>8</v>
      </c>
      <c r="L7" s="130">
        <f t="shared" si="1"/>
        <v>1</v>
      </c>
    </row>
    <row r="8" spans="1:12" ht="14.25" customHeight="1" x14ac:dyDescent="0.25">
      <c r="A8" s="137">
        <v>5</v>
      </c>
      <c r="B8" s="138" t="s">
        <v>348</v>
      </c>
      <c r="C8" s="139">
        <v>1</v>
      </c>
      <c r="D8" s="139">
        <v>1</v>
      </c>
      <c r="E8" s="139">
        <v>1</v>
      </c>
      <c r="F8" s="139">
        <v>1</v>
      </c>
      <c r="G8" s="139">
        <v>1</v>
      </c>
      <c r="H8" s="139">
        <v>1</v>
      </c>
      <c r="I8" s="139">
        <v>1</v>
      </c>
      <c r="J8" s="139">
        <v>1</v>
      </c>
      <c r="K8" s="113">
        <f t="shared" si="0"/>
        <v>8</v>
      </c>
      <c r="L8" s="130">
        <f t="shared" si="1"/>
        <v>1</v>
      </c>
    </row>
    <row r="9" spans="1:12" ht="14.25" customHeight="1" x14ac:dyDescent="0.25">
      <c r="A9" s="137">
        <v>6</v>
      </c>
      <c r="B9" s="140" t="s">
        <v>349</v>
      </c>
      <c r="C9" s="139">
        <v>1</v>
      </c>
      <c r="D9" s="139">
        <v>1</v>
      </c>
      <c r="E9" s="139">
        <v>1</v>
      </c>
      <c r="F9" s="139">
        <v>1</v>
      </c>
      <c r="G9" s="139">
        <v>1</v>
      </c>
      <c r="H9" s="139">
        <v>1</v>
      </c>
      <c r="I9" s="139">
        <v>1</v>
      </c>
      <c r="J9" s="139">
        <v>1</v>
      </c>
      <c r="K9" s="113">
        <f t="shared" si="0"/>
        <v>8</v>
      </c>
      <c r="L9" s="130">
        <f t="shared" si="1"/>
        <v>1</v>
      </c>
    </row>
    <row r="10" spans="1:12" ht="14.25" customHeight="1" x14ac:dyDescent="0.25">
      <c r="A10" s="137">
        <v>7</v>
      </c>
      <c r="B10" s="138" t="s">
        <v>350</v>
      </c>
      <c r="C10" s="139">
        <v>1</v>
      </c>
      <c r="D10" s="139">
        <v>0</v>
      </c>
      <c r="E10" s="139">
        <v>0</v>
      </c>
      <c r="F10" s="139">
        <v>0</v>
      </c>
      <c r="G10" s="139">
        <v>1</v>
      </c>
      <c r="H10" s="139">
        <v>0</v>
      </c>
      <c r="I10" s="139">
        <v>0</v>
      </c>
      <c r="J10" s="139">
        <v>0</v>
      </c>
      <c r="K10" s="113">
        <f t="shared" si="0"/>
        <v>2</v>
      </c>
      <c r="L10" s="130">
        <f t="shared" si="1"/>
        <v>0.25</v>
      </c>
    </row>
    <row r="11" spans="1:12" ht="14.25" customHeight="1" x14ac:dyDescent="0.25">
      <c r="A11" s="137">
        <v>8</v>
      </c>
      <c r="B11" s="138" t="s">
        <v>362</v>
      </c>
      <c r="C11" s="139">
        <v>1</v>
      </c>
      <c r="D11" s="139">
        <v>1</v>
      </c>
      <c r="E11" s="139">
        <v>1</v>
      </c>
      <c r="F11" s="139">
        <v>0</v>
      </c>
      <c r="G11" s="139">
        <v>0</v>
      </c>
      <c r="H11" s="139">
        <v>1</v>
      </c>
      <c r="I11" s="139">
        <v>1</v>
      </c>
      <c r="J11" s="139">
        <v>0</v>
      </c>
      <c r="K11" s="113">
        <f t="shared" si="0"/>
        <v>5</v>
      </c>
      <c r="L11" s="130">
        <f t="shared" si="1"/>
        <v>0.625</v>
      </c>
    </row>
    <row r="12" spans="1:12" ht="14.25" customHeight="1" x14ac:dyDescent="0.25">
      <c r="A12" s="137">
        <v>10</v>
      </c>
      <c r="B12" s="138" t="s">
        <v>353</v>
      </c>
      <c r="C12" s="139">
        <v>1</v>
      </c>
      <c r="D12" s="139">
        <v>1</v>
      </c>
      <c r="E12" s="139">
        <v>1</v>
      </c>
      <c r="F12" s="139">
        <v>1</v>
      </c>
      <c r="G12" s="139">
        <v>1</v>
      </c>
      <c r="H12" s="139">
        <v>1</v>
      </c>
      <c r="I12" s="139">
        <v>1</v>
      </c>
      <c r="J12" s="139">
        <v>1</v>
      </c>
      <c r="K12" s="113">
        <f t="shared" si="0"/>
        <v>8</v>
      </c>
      <c r="L12" s="130">
        <f t="shared" si="1"/>
        <v>1</v>
      </c>
    </row>
    <row r="13" spans="1:12" ht="14.25" customHeight="1" x14ac:dyDescent="0.25">
      <c r="A13" s="137">
        <v>11</v>
      </c>
      <c r="B13" s="138" t="s">
        <v>363</v>
      </c>
      <c r="C13" s="139">
        <v>0</v>
      </c>
      <c r="D13" s="139">
        <v>1</v>
      </c>
      <c r="E13" s="139">
        <v>0</v>
      </c>
      <c r="F13" s="139">
        <v>0</v>
      </c>
      <c r="G13" s="139">
        <v>0</v>
      </c>
      <c r="H13" s="139">
        <v>0</v>
      </c>
      <c r="I13" s="139">
        <v>0</v>
      </c>
      <c r="J13" s="139">
        <v>0</v>
      </c>
      <c r="K13" s="113">
        <f t="shared" si="0"/>
        <v>1</v>
      </c>
      <c r="L13" s="130">
        <f t="shared" si="1"/>
        <v>0.125</v>
      </c>
    </row>
    <row r="14" spans="1:12" ht="14.25" customHeight="1" x14ac:dyDescent="0.25">
      <c r="A14" s="137">
        <v>12</v>
      </c>
      <c r="B14" s="138" t="s">
        <v>354</v>
      </c>
      <c r="C14" s="113">
        <v>0</v>
      </c>
      <c r="D14" s="113">
        <v>0</v>
      </c>
      <c r="E14" s="113">
        <v>0</v>
      </c>
      <c r="F14" s="113">
        <v>0</v>
      </c>
      <c r="G14" s="113">
        <v>0</v>
      </c>
      <c r="H14" s="113">
        <v>0</v>
      </c>
      <c r="I14" s="113">
        <v>0</v>
      </c>
      <c r="J14" s="113">
        <v>0</v>
      </c>
      <c r="K14" s="113">
        <f t="shared" si="0"/>
        <v>0</v>
      </c>
      <c r="L14" s="130">
        <f t="shared" si="1"/>
        <v>0</v>
      </c>
    </row>
    <row r="15" spans="1:12" ht="14.25" customHeight="1" x14ac:dyDescent="0.25">
      <c r="A15" s="137">
        <v>13</v>
      </c>
      <c r="B15" s="138" t="s">
        <v>355</v>
      </c>
      <c r="C15" s="113">
        <v>1</v>
      </c>
      <c r="D15" s="113">
        <v>0</v>
      </c>
      <c r="E15" s="113">
        <v>1</v>
      </c>
      <c r="F15" s="113">
        <v>1</v>
      </c>
      <c r="G15" s="113">
        <v>1</v>
      </c>
      <c r="H15" s="113">
        <v>1</v>
      </c>
      <c r="I15" s="113">
        <v>1</v>
      </c>
      <c r="J15" s="113">
        <v>1</v>
      </c>
      <c r="K15" s="113">
        <f t="shared" si="0"/>
        <v>7</v>
      </c>
      <c r="L15" s="130">
        <f t="shared" si="1"/>
        <v>0.875</v>
      </c>
    </row>
    <row r="16" spans="1:12" ht="14.25" customHeight="1" x14ac:dyDescent="0.25">
      <c r="A16" s="139">
        <v>14</v>
      </c>
      <c r="B16" s="138" t="s">
        <v>356</v>
      </c>
      <c r="C16" s="113">
        <v>0</v>
      </c>
      <c r="D16" s="113">
        <v>1</v>
      </c>
      <c r="E16" s="113">
        <v>1</v>
      </c>
      <c r="F16" s="113">
        <v>1</v>
      </c>
      <c r="G16" s="113">
        <v>1</v>
      </c>
      <c r="H16" s="113">
        <v>1</v>
      </c>
      <c r="I16" s="113">
        <v>1</v>
      </c>
      <c r="J16" s="113">
        <v>1</v>
      </c>
      <c r="K16" s="113">
        <f t="shared" si="0"/>
        <v>7</v>
      </c>
      <c r="L16" s="130">
        <f t="shared" si="1"/>
        <v>0.875</v>
      </c>
    </row>
    <row r="17" spans="1:13" ht="14.25" customHeight="1" x14ac:dyDescent="0.25">
      <c r="A17" s="139">
        <v>15</v>
      </c>
      <c r="B17" s="138" t="s">
        <v>357</v>
      </c>
      <c r="C17" s="113">
        <v>1</v>
      </c>
      <c r="D17" s="113">
        <v>1</v>
      </c>
      <c r="E17" s="113">
        <v>1</v>
      </c>
      <c r="F17" s="113">
        <v>1</v>
      </c>
      <c r="G17" s="113">
        <v>1</v>
      </c>
      <c r="H17" s="113">
        <v>1</v>
      </c>
      <c r="I17" s="113">
        <v>1</v>
      </c>
      <c r="J17" s="113">
        <v>1</v>
      </c>
      <c r="K17" s="113">
        <f t="shared" si="0"/>
        <v>8</v>
      </c>
      <c r="L17" s="130">
        <f t="shared" si="1"/>
        <v>1</v>
      </c>
    </row>
    <row r="18" spans="1:13" ht="14.25" customHeight="1" x14ac:dyDescent="0.25">
      <c r="A18" s="139">
        <v>16</v>
      </c>
      <c r="B18" s="138" t="s">
        <v>358</v>
      </c>
      <c r="C18" s="113">
        <v>1</v>
      </c>
      <c r="D18" s="113">
        <v>1</v>
      </c>
      <c r="E18" s="113">
        <v>1</v>
      </c>
      <c r="F18" s="113">
        <v>1</v>
      </c>
      <c r="G18" s="113">
        <v>1</v>
      </c>
      <c r="H18" s="113">
        <v>1</v>
      </c>
      <c r="I18" s="113">
        <v>1</v>
      </c>
      <c r="J18" s="113">
        <v>1</v>
      </c>
      <c r="K18" s="113">
        <f t="shared" si="0"/>
        <v>8</v>
      </c>
      <c r="L18" s="130">
        <f t="shared" si="1"/>
        <v>1</v>
      </c>
    </row>
    <row r="19" spans="1:13" ht="14.25" customHeight="1" x14ac:dyDescent="0.25">
      <c r="A19" s="139">
        <v>17</v>
      </c>
      <c r="B19" s="138" t="s">
        <v>359</v>
      </c>
      <c r="C19" s="113">
        <v>0</v>
      </c>
      <c r="D19" s="113">
        <v>1</v>
      </c>
      <c r="E19" s="113">
        <v>1</v>
      </c>
      <c r="F19" s="113">
        <v>1</v>
      </c>
      <c r="G19" s="113">
        <v>1</v>
      </c>
      <c r="H19" s="113">
        <v>1</v>
      </c>
      <c r="I19" s="113">
        <v>1</v>
      </c>
      <c r="J19" s="113">
        <v>1</v>
      </c>
      <c r="K19" s="113">
        <f t="shared" si="0"/>
        <v>7</v>
      </c>
      <c r="L19" s="130">
        <f t="shared" si="1"/>
        <v>0.875</v>
      </c>
    </row>
    <row r="20" spans="1:13" ht="14.25" customHeight="1" x14ac:dyDescent="0.25">
      <c r="A20" s="139">
        <v>18</v>
      </c>
      <c r="B20" s="138" t="s">
        <v>360</v>
      </c>
      <c r="C20" s="113">
        <v>1</v>
      </c>
      <c r="D20" s="113">
        <v>1</v>
      </c>
      <c r="E20" s="113">
        <v>1</v>
      </c>
      <c r="F20" s="113">
        <v>1</v>
      </c>
      <c r="G20" s="113">
        <v>1</v>
      </c>
      <c r="H20" s="113">
        <v>1</v>
      </c>
      <c r="I20" s="113">
        <v>1</v>
      </c>
      <c r="J20" s="113">
        <v>1</v>
      </c>
      <c r="K20" s="113">
        <f t="shared" si="0"/>
        <v>8</v>
      </c>
      <c r="L20" s="130">
        <f t="shared" si="1"/>
        <v>1</v>
      </c>
    </row>
    <row r="21" spans="1:13" ht="14.25" customHeight="1" x14ac:dyDescent="0.25">
      <c r="A21" s="119"/>
      <c r="B21" s="141" t="s">
        <v>342</v>
      </c>
      <c r="C21" s="113">
        <f t="shared" ref="C21:J21" si="2">SUM(C4:C20)</f>
        <v>13</v>
      </c>
      <c r="D21" s="113">
        <f t="shared" si="2"/>
        <v>14</v>
      </c>
      <c r="E21" s="113">
        <f t="shared" si="2"/>
        <v>14</v>
      </c>
      <c r="F21" s="113">
        <f t="shared" si="2"/>
        <v>13</v>
      </c>
      <c r="G21" s="113">
        <f t="shared" si="2"/>
        <v>14</v>
      </c>
      <c r="H21" s="113">
        <f t="shared" si="2"/>
        <v>14</v>
      </c>
      <c r="I21" s="113">
        <f t="shared" si="2"/>
        <v>14</v>
      </c>
      <c r="J21" s="113">
        <f t="shared" si="2"/>
        <v>13</v>
      </c>
      <c r="K21" s="119"/>
      <c r="L21" s="142"/>
      <c r="M21" s="143"/>
    </row>
    <row r="22" spans="1:13" ht="14.25" customHeight="1" x14ac:dyDescent="0.25"/>
    <row r="23" spans="1:13" ht="14.25" customHeight="1" x14ac:dyDescent="0.25"/>
    <row r="24" spans="1:13" ht="14.25" customHeight="1" x14ac:dyDescent="0.25"/>
    <row r="25" spans="1:13" ht="14.25" customHeight="1" x14ac:dyDescent="0.25"/>
    <row r="26" spans="1:13" ht="14.25" customHeight="1" x14ac:dyDescent="0.25"/>
    <row r="27" spans="1:13" ht="14.25" customHeight="1" x14ac:dyDescent="0.25"/>
    <row r="28" spans="1:13" ht="14.25" customHeight="1" x14ac:dyDescent="0.25"/>
    <row r="29" spans="1:13" ht="14.25" customHeight="1" x14ac:dyDescent="0.25"/>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L2"/>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0"/>
  <sheetViews>
    <sheetView workbookViewId="0"/>
  </sheetViews>
  <sheetFormatPr baseColWidth="10" defaultColWidth="14.42578125" defaultRowHeight="15" customHeight="1" x14ac:dyDescent="0.25"/>
  <cols>
    <col min="1" max="1" width="12.140625" customWidth="1"/>
    <col min="2" max="2" width="45.5703125" customWidth="1"/>
    <col min="3" max="4" width="12.140625" customWidth="1"/>
    <col min="5" max="5" width="14.85546875" customWidth="1"/>
    <col min="6" max="7" width="12.140625" customWidth="1"/>
    <col min="8" max="8" width="20.85546875" customWidth="1"/>
  </cols>
  <sheetData>
    <row r="1" spans="1:7" ht="14.25" customHeight="1" x14ac:dyDescent="0.25"/>
    <row r="2" spans="1:7" ht="14.25" customHeight="1" x14ac:dyDescent="0.25">
      <c r="A2" s="378" t="s">
        <v>364</v>
      </c>
      <c r="B2" s="355"/>
      <c r="C2" s="355"/>
      <c r="D2" s="355"/>
      <c r="E2" s="355"/>
      <c r="F2" s="355"/>
      <c r="G2" s="356"/>
    </row>
    <row r="3" spans="1:7" ht="14.25" customHeight="1" x14ac:dyDescent="0.25">
      <c r="A3" s="133" t="s">
        <v>340</v>
      </c>
      <c r="B3" s="134" t="s">
        <v>341</v>
      </c>
      <c r="C3" s="145" t="s">
        <v>69</v>
      </c>
      <c r="D3" s="146" t="s">
        <v>70</v>
      </c>
      <c r="E3" s="146" t="s">
        <v>71</v>
      </c>
      <c r="F3" s="136" t="s">
        <v>342</v>
      </c>
      <c r="G3" s="136" t="s">
        <v>343</v>
      </c>
    </row>
    <row r="4" spans="1:7" ht="14.25" customHeight="1" x14ac:dyDescent="0.25">
      <c r="A4" s="137">
        <v>1</v>
      </c>
      <c r="B4" s="138" t="s">
        <v>344</v>
      </c>
      <c r="C4" s="139">
        <v>1</v>
      </c>
      <c r="D4" s="139">
        <v>1</v>
      </c>
      <c r="E4" s="139">
        <v>1</v>
      </c>
      <c r="F4" s="113">
        <f t="shared" ref="F4:F20" si="0">SUM(C4:E4)</f>
        <v>3</v>
      </c>
      <c r="G4" s="130">
        <f t="shared" ref="G4:G20" si="1">F4/3</f>
        <v>1</v>
      </c>
    </row>
    <row r="5" spans="1:7" ht="14.25" customHeight="1" x14ac:dyDescent="0.25">
      <c r="A5" s="139">
        <v>2</v>
      </c>
      <c r="B5" s="138" t="s">
        <v>345</v>
      </c>
      <c r="C5" s="139">
        <v>1</v>
      </c>
      <c r="D5" s="139">
        <v>1</v>
      </c>
      <c r="E5" s="139">
        <v>1</v>
      </c>
      <c r="F5" s="113">
        <f t="shared" si="0"/>
        <v>3</v>
      </c>
      <c r="G5" s="130">
        <f t="shared" si="1"/>
        <v>1</v>
      </c>
    </row>
    <row r="6" spans="1:7" ht="14.25" customHeight="1" x14ac:dyDescent="0.25">
      <c r="A6" s="139">
        <v>3</v>
      </c>
      <c r="B6" s="138" t="s">
        <v>346</v>
      </c>
      <c r="C6" s="139">
        <v>1</v>
      </c>
      <c r="D6" s="139">
        <v>1</v>
      </c>
      <c r="E6" s="139">
        <v>1</v>
      </c>
      <c r="F6" s="113">
        <f t="shared" si="0"/>
        <v>3</v>
      </c>
      <c r="G6" s="130">
        <f t="shared" si="1"/>
        <v>1</v>
      </c>
    </row>
    <row r="7" spans="1:7" ht="14.25" customHeight="1" x14ac:dyDescent="0.25">
      <c r="A7" s="137">
        <v>4</v>
      </c>
      <c r="B7" s="138" t="s">
        <v>347</v>
      </c>
      <c r="C7" s="139">
        <v>1</v>
      </c>
      <c r="D7" s="139">
        <v>1</v>
      </c>
      <c r="E7" s="139">
        <v>1</v>
      </c>
      <c r="F7" s="113">
        <f t="shared" si="0"/>
        <v>3</v>
      </c>
      <c r="G7" s="130">
        <f t="shared" si="1"/>
        <v>1</v>
      </c>
    </row>
    <row r="8" spans="1:7" ht="14.25" customHeight="1" x14ac:dyDescent="0.25">
      <c r="A8" s="137">
        <v>5</v>
      </c>
      <c r="B8" s="138" t="s">
        <v>348</v>
      </c>
      <c r="C8" s="139">
        <v>1</v>
      </c>
      <c r="D8" s="139">
        <v>1</v>
      </c>
      <c r="E8" s="139">
        <v>1</v>
      </c>
      <c r="F8" s="113">
        <f t="shared" si="0"/>
        <v>3</v>
      </c>
      <c r="G8" s="130">
        <f t="shared" si="1"/>
        <v>1</v>
      </c>
    </row>
    <row r="9" spans="1:7" ht="14.25" customHeight="1" x14ac:dyDescent="0.25">
      <c r="A9" s="137">
        <v>6</v>
      </c>
      <c r="B9" s="140" t="s">
        <v>349</v>
      </c>
      <c r="C9" s="139">
        <v>1</v>
      </c>
      <c r="D9" s="139">
        <v>1</v>
      </c>
      <c r="E9" s="139">
        <v>1</v>
      </c>
      <c r="F9" s="113">
        <f t="shared" si="0"/>
        <v>3</v>
      </c>
      <c r="G9" s="130">
        <f t="shared" si="1"/>
        <v>1</v>
      </c>
    </row>
    <row r="10" spans="1:7" ht="14.25" customHeight="1" x14ac:dyDescent="0.25">
      <c r="A10" s="137">
        <v>7</v>
      </c>
      <c r="B10" s="138" t="s">
        <v>365</v>
      </c>
      <c r="C10" s="139">
        <v>1</v>
      </c>
      <c r="D10" s="139">
        <v>1</v>
      </c>
      <c r="E10" s="139">
        <v>1</v>
      </c>
      <c r="F10" s="113">
        <f t="shared" si="0"/>
        <v>3</v>
      </c>
      <c r="G10" s="130">
        <f t="shared" si="1"/>
        <v>1</v>
      </c>
    </row>
    <row r="11" spans="1:7" ht="14.25" customHeight="1" x14ac:dyDescent="0.25">
      <c r="A11" s="137">
        <v>8</v>
      </c>
      <c r="B11" s="138" t="s">
        <v>362</v>
      </c>
      <c r="C11" s="139">
        <v>0</v>
      </c>
      <c r="D11" s="139">
        <v>1</v>
      </c>
      <c r="E11" s="139">
        <v>1</v>
      </c>
      <c r="F11" s="113">
        <f t="shared" si="0"/>
        <v>2</v>
      </c>
      <c r="G11" s="130">
        <f t="shared" si="1"/>
        <v>0.66666666666666663</v>
      </c>
    </row>
    <row r="12" spans="1:7" ht="14.25" customHeight="1" x14ac:dyDescent="0.25">
      <c r="A12" s="137">
        <v>10</v>
      </c>
      <c r="B12" s="138" t="s">
        <v>353</v>
      </c>
      <c r="C12" s="139">
        <v>1</v>
      </c>
      <c r="D12" s="139">
        <v>1</v>
      </c>
      <c r="E12" s="139">
        <v>1</v>
      </c>
      <c r="F12" s="113">
        <f t="shared" si="0"/>
        <v>3</v>
      </c>
      <c r="G12" s="130">
        <f t="shared" si="1"/>
        <v>1</v>
      </c>
    </row>
    <row r="13" spans="1:7" ht="14.25" customHeight="1" x14ac:dyDescent="0.25">
      <c r="A13" s="137">
        <v>11</v>
      </c>
      <c r="B13" s="138" t="s">
        <v>363</v>
      </c>
      <c r="C13" s="139">
        <v>0</v>
      </c>
      <c r="D13" s="139">
        <v>0</v>
      </c>
      <c r="E13" s="139">
        <v>0</v>
      </c>
      <c r="F13" s="113">
        <f t="shared" si="0"/>
        <v>0</v>
      </c>
      <c r="G13" s="130">
        <f t="shared" si="1"/>
        <v>0</v>
      </c>
    </row>
    <row r="14" spans="1:7" ht="14.25" customHeight="1" x14ac:dyDescent="0.25">
      <c r="A14" s="137">
        <v>12</v>
      </c>
      <c r="B14" s="138" t="s">
        <v>354</v>
      </c>
      <c r="C14" s="139">
        <v>0</v>
      </c>
      <c r="D14" s="139">
        <v>1</v>
      </c>
      <c r="E14" s="139">
        <v>1</v>
      </c>
      <c r="F14" s="113">
        <f t="shared" si="0"/>
        <v>2</v>
      </c>
      <c r="G14" s="130">
        <f t="shared" si="1"/>
        <v>0.66666666666666663</v>
      </c>
    </row>
    <row r="15" spans="1:7" ht="14.25" customHeight="1" x14ac:dyDescent="0.25">
      <c r="A15" s="137">
        <v>13</v>
      </c>
      <c r="B15" s="138" t="s">
        <v>355</v>
      </c>
      <c r="C15" s="113">
        <v>1</v>
      </c>
      <c r="D15" s="113">
        <v>0</v>
      </c>
      <c r="E15" s="113">
        <v>0</v>
      </c>
      <c r="F15" s="113">
        <f t="shared" si="0"/>
        <v>1</v>
      </c>
      <c r="G15" s="130">
        <f t="shared" si="1"/>
        <v>0.33333333333333331</v>
      </c>
    </row>
    <row r="16" spans="1:7" ht="14.25" customHeight="1" x14ac:dyDescent="0.25">
      <c r="A16" s="139">
        <v>14</v>
      </c>
      <c r="B16" s="138" t="s">
        <v>356</v>
      </c>
      <c r="C16" s="113">
        <v>1</v>
      </c>
      <c r="D16" s="113">
        <v>1</v>
      </c>
      <c r="E16" s="113">
        <v>0</v>
      </c>
      <c r="F16" s="113">
        <f t="shared" si="0"/>
        <v>2</v>
      </c>
      <c r="G16" s="130">
        <f t="shared" si="1"/>
        <v>0.66666666666666663</v>
      </c>
    </row>
    <row r="17" spans="1:8" ht="14.25" customHeight="1" x14ac:dyDescent="0.25">
      <c r="A17" s="139">
        <v>15</v>
      </c>
      <c r="B17" s="138" t="s">
        <v>357</v>
      </c>
      <c r="C17" s="113">
        <v>1</v>
      </c>
      <c r="D17" s="113">
        <v>1</v>
      </c>
      <c r="E17" s="113">
        <v>1</v>
      </c>
      <c r="F17" s="113">
        <f t="shared" si="0"/>
        <v>3</v>
      </c>
      <c r="G17" s="130">
        <f t="shared" si="1"/>
        <v>1</v>
      </c>
    </row>
    <row r="18" spans="1:8" ht="14.25" customHeight="1" x14ac:dyDescent="0.25">
      <c r="A18" s="139">
        <v>16</v>
      </c>
      <c r="B18" s="138" t="s">
        <v>358</v>
      </c>
      <c r="C18" s="113">
        <v>1</v>
      </c>
      <c r="D18" s="113">
        <v>1</v>
      </c>
      <c r="E18" s="113">
        <v>1</v>
      </c>
      <c r="F18" s="113">
        <f t="shared" si="0"/>
        <v>3</v>
      </c>
      <c r="G18" s="130">
        <f t="shared" si="1"/>
        <v>1</v>
      </c>
    </row>
    <row r="19" spans="1:8" ht="14.25" customHeight="1" x14ac:dyDescent="0.25">
      <c r="A19" s="139">
        <v>17</v>
      </c>
      <c r="B19" s="138" t="s">
        <v>359</v>
      </c>
      <c r="C19" s="113">
        <v>0</v>
      </c>
      <c r="D19" s="113">
        <v>1</v>
      </c>
      <c r="E19" s="113">
        <v>0</v>
      </c>
      <c r="F19" s="113">
        <f t="shared" si="0"/>
        <v>1</v>
      </c>
      <c r="G19" s="130">
        <f t="shared" si="1"/>
        <v>0.33333333333333331</v>
      </c>
    </row>
    <row r="20" spans="1:8" ht="14.25" customHeight="1" x14ac:dyDescent="0.25">
      <c r="A20" s="139">
        <v>18</v>
      </c>
      <c r="B20" s="138" t="s">
        <v>360</v>
      </c>
      <c r="C20" s="113">
        <v>0</v>
      </c>
      <c r="D20" s="113">
        <v>0</v>
      </c>
      <c r="E20" s="113">
        <v>1</v>
      </c>
      <c r="F20" s="113">
        <f t="shared" si="0"/>
        <v>1</v>
      </c>
      <c r="G20" s="130">
        <f t="shared" si="1"/>
        <v>0.33333333333333331</v>
      </c>
    </row>
    <row r="21" spans="1:8" ht="14.25" customHeight="1" x14ac:dyDescent="0.25">
      <c r="A21" s="119"/>
      <c r="B21" s="141" t="s">
        <v>342</v>
      </c>
      <c r="C21" s="113">
        <f t="shared" ref="C21:E21" si="2">SUM(C4:C20)</f>
        <v>12</v>
      </c>
      <c r="D21" s="113">
        <f t="shared" si="2"/>
        <v>14</v>
      </c>
      <c r="E21" s="113">
        <f t="shared" si="2"/>
        <v>13</v>
      </c>
      <c r="F21" s="119"/>
      <c r="G21" s="142"/>
      <c r="H21" s="143"/>
    </row>
    <row r="22" spans="1:8" ht="14.25" customHeight="1" x14ac:dyDescent="0.25"/>
    <row r="23" spans="1:8" ht="14.25" customHeight="1" x14ac:dyDescent="0.25"/>
    <row r="24" spans="1:8" ht="14.25" customHeight="1" x14ac:dyDescent="0.25"/>
    <row r="25" spans="1:8" ht="14.25" customHeight="1" x14ac:dyDescent="0.25"/>
    <row r="26" spans="1:8" ht="14.25" customHeight="1" x14ac:dyDescent="0.25"/>
    <row r="27" spans="1:8" ht="14.25" customHeight="1" x14ac:dyDescent="0.25"/>
    <row r="28" spans="1:8" ht="14.25" customHeight="1" x14ac:dyDescent="0.25"/>
    <row r="29" spans="1:8" ht="14.25" customHeight="1" x14ac:dyDescent="0.25"/>
    <row r="30" spans="1:8" ht="14.25" customHeight="1" x14ac:dyDescent="0.25"/>
    <row r="31" spans="1:8" ht="14.25" customHeight="1" x14ac:dyDescent="0.25"/>
    <row r="32" spans="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G2"/>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0"/>
  <sheetViews>
    <sheetView workbookViewId="0"/>
  </sheetViews>
  <sheetFormatPr baseColWidth="10" defaultColWidth="14.42578125" defaultRowHeight="15" customHeight="1" x14ac:dyDescent="0.25"/>
  <cols>
    <col min="1" max="1" width="12.140625" customWidth="1"/>
    <col min="2" max="2" width="37.85546875" customWidth="1"/>
    <col min="3" max="4" width="12.140625" customWidth="1"/>
    <col min="5" max="5" width="14.7109375" customWidth="1"/>
    <col min="6" max="7" width="12.140625" customWidth="1"/>
    <col min="8" max="8" width="19.85546875" customWidth="1"/>
    <col min="9" max="10" width="12.140625" customWidth="1"/>
    <col min="11" max="11" width="20.85546875" customWidth="1"/>
  </cols>
  <sheetData>
    <row r="1" spans="1:10" ht="14.25" customHeight="1" x14ac:dyDescent="0.25"/>
    <row r="2" spans="1:10" ht="14.25" customHeight="1" x14ac:dyDescent="0.25">
      <c r="A2" s="378" t="s">
        <v>366</v>
      </c>
      <c r="B2" s="355"/>
      <c r="C2" s="355"/>
      <c r="D2" s="355"/>
      <c r="E2" s="355"/>
      <c r="F2" s="355"/>
      <c r="G2" s="355"/>
      <c r="H2" s="355"/>
      <c r="I2" s="355"/>
      <c r="J2" s="356"/>
    </row>
    <row r="3" spans="1:10" ht="14.25" customHeight="1" x14ac:dyDescent="0.25">
      <c r="A3" s="133" t="s">
        <v>340</v>
      </c>
      <c r="B3" s="134" t="s">
        <v>341</v>
      </c>
      <c r="C3" s="112" t="s">
        <v>78</v>
      </c>
      <c r="D3" s="112" t="s">
        <v>79</v>
      </c>
      <c r="E3" s="112" t="s">
        <v>80</v>
      </c>
      <c r="F3" s="112" t="s">
        <v>81</v>
      </c>
      <c r="G3" s="112" t="s">
        <v>82</v>
      </c>
      <c r="H3" s="112" t="s">
        <v>83</v>
      </c>
      <c r="I3" s="136" t="s">
        <v>342</v>
      </c>
      <c r="J3" s="136" t="s">
        <v>343</v>
      </c>
    </row>
    <row r="4" spans="1:10" ht="14.25" customHeight="1" x14ac:dyDescent="0.25">
      <c r="A4" s="137">
        <v>1</v>
      </c>
      <c r="B4" s="138" t="s">
        <v>344</v>
      </c>
      <c r="C4" s="139">
        <v>1</v>
      </c>
      <c r="D4" s="139">
        <v>1</v>
      </c>
      <c r="E4" s="139">
        <v>1</v>
      </c>
      <c r="F4" s="139">
        <v>1</v>
      </c>
      <c r="G4" s="139">
        <v>1</v>
      </c>
      <c r="H4" s="139">
        <v>1</v>
      </c>
      <c r="I4" s="113">
        <f t="shared" ref="I4:I19" si="0">SUM(C4:H4)</f>
        <v>6</v>
      </c>
      <c r="J4" s="130">
        <f t="shared" ref="J4:J19" si="1">I4/6</f>
        <v>1</v>
      </c>
    </row>
    <row r="5" spans="1:10" ht="14.25" customHeight="1" x14ac:dyDescent="0.25">
      <c r="A5" s="139">
        <v>2</v>
      </c>
      <c r="B5" s="138" t="s">
        <v>345</v>
      </c>
      <c r="C5" s="139">
        <v>1</v>
      </c>
      <c r="D5" s="139">
        <v>1</v>
      </c>
      <c r="E5" s="139">
        <v>1</v>
      </c>
      <c r="F5" s="139">
        <v>1</v>
      </c>
      <c r="G5" s="139">
        <v>1</v>
      </c>
      <c r="H5" s="139">
        <v>1</v>
      </c>
      <c r="I5" s="113">
        <f t="shared" si="0"/>
        <v>6</v>
      </c>
      <c r="J5" s="130">
        <f t="shared" si="1"/>
        <v>1</v>
      </c>
    </row>
    <row r="6" spans="1:10" ht="14.25" customHeight="1" x14ac:dyDescent="0.25">
      <c r="A6" s="139">
        <v>3</v>
      </c>
      <c r="B6" s="138" t="s">
        <v>346</v>
      </c>
      <c r="C6" s="139">
        <v>1</v>
      </c>
      <c r="D6" s="139">
        <v>1</v>
      </c>
      <c r="E6" s="139">
        <v>1</v>
      </c>
      <c r="F6" s="139">
        <v>1</v>
      </c>
      <c r="G6" s="139">
        <v>1</v>
      </c>
      <c r="H6" s="139">
        <v>1</v>
      </c>
      <c r="I6" s="113">
        <f t="shared" si="0"/>
        <v>6</v>
      </c>
      <c r="J6" s="130">
        <f t="shared" si="1"/>
        <v>1</v>
      </c>
    </row>
    <row r="7" spans="1:10" ht="14.25" customHeight="1" x14ac:dyDescent="0.25">
      <c r="A7" s="137">
        <v>4</v>
      </c>
      <c r="B7" s="138" t="s">
        <v>347</v>
      </c>
      <c r="C7" s="139">
        <v>1</v>
      </c>
      <c r="D7" s="139">
        <v>1</v>
      </c>
      <c r="E7" s="139">
        <v>1</v>
      </c>
      <c r="F7" s="139">
        <v>1</v>
      </c>
      <c r="G7" s="139">
        <v>1</v>
      </c>
      <c r="H7" s="139">
        <v>1</v>
      </c>
      <c r="I7" s="113">
        <f t="shared" si="0"/>
        <v>6</v>
      </c>
      <c r="J7" s="130">
        <f t="shared" si="1"/>
        <v>1</v>
      </c>
    </row>
    <row r="8" spans="1:10" ht="14.25" customHeight="1" x14ac:dyDescent="0.25">
      <c r="A8" s="137">
        <v>5</v>
      </c>
      <c r="B8" s="138" t="s">
        <v>348</v>
      </c>
      <c r="C8" s="139">
        <v>1</v>
      </c>
      <c r="D8" s="139">
        <v>1</v>
      </c>
      <c r="E8" s="139">
        <v>1</v>
      </c>
      <c r="F8" s="139">
        <v>1</v>
      </c>
      <c r="G8" s="139">
        <v>1</v>
      </c>
      <c r="H8" s="139">
        <v>1</v>
      </c>
      <c r="I8" s="113">
        <f t="shared" si="0"/>
        <v>6</v>
      </c>
      <c r="J8" s="130">
        <f t="shared" si="1"/>
        <v>1</v>
      </c>
    </row>
    <row r="9" spans="1:10" ht="14.25" customHeight="1" x14ac:dyDescent="0.25">
      <c r="A9" s="137">
        <v>6</v>
      </c>
      <c r="B9" s="140" t="s">
        <v>367</v>
      </c>
      <c r="C9" s="139">
        <v>1</v>
      </c>
      <c r="D9" s="139">
        <v>1</v>
      </c>
      <c r="E9" s="139">
        <v>1</v>
      </c>
      <c r="F9" s="139">
        <v>1</v>
      </c>
      <c r="G9" s="139">
        <v>1</v>
      </c>
      <c r="H9" s="139">
        <v>1</v>
      </c>
      <c r="I9" s="113">
        <f t="shared" si="0"/>
        <v>6</v>
      </c>
      <c r="J9" s="130">
        <f t="shared" si="1"/>
        <v>1</v>
      </c>
    </row>
    <row r="10" spans="1:10" ht="14.25" customHeight="1" x14ac:dyDescent="0.25">
      <c r="A10" s="137">
        <v>7</v>
      </c>
      <c r="B10" s="138" t="s">
        <v>351</v>
      </c>
      <c r="C10" s="139">
        <v>0</v>
      </c>
      <c r="D10" s="139">
        <v>1</v>
      </c>
      <c r="E10" s="139">
        <v>1</v>
      </c>
      <c r="F10" s="139">
        <v>1</v>
      </c>
      <c r="G10" s="139">
        <v>1</v>
      </c>
      <c r="H10" s="139">
        <v>1</v>
      </c>
      <c r="I10" s="113">
        <f t="shared" si="0"/>
        <v>5</v>
      </c>
      <c r="J10" s="130">
        <f t="shared" si="1"/>
        <v>0.83333333333333337</v>
      </c>
    </row>
    <row r="11" spans="1:10" ht="14.25" customHeight="1" x14ac:dyDescent="0.25">
      <c r="A11" s="137">
        <v>8</v>
      </c>
      <c r="B11" s="138" t="s">
        <v>368</v>
      </c>
      <c r="C11" s="139">
        <v>1</v>
      </c>
      <c r="D11" s="139">
        <v>0</v>
      </c>
      <c r="E11" s="139">
        <v>0</v>
      </c>
      <c r="F11" s="139">
        <v>0</v>
      </c>
      <c r="G11" s="139">
        <v>0</v>
      </c>
      <c r="H11" s="139">
        <v>0</v>
      </c>
      <c r="I11" s="113">
        <f t="shared" si="0"/>
        <v>1</v>
      </c>
      <c r="J11" s="130">
        <f t="shared" si="1"/>
        <v>0.16666666666666666</v>
      </c>
    </row>
    <row r="12" spans="1:10" ht="14.25" customHeight="1" x14ac:dyDescent="0.25">
      <c r="A12" s="137">
        <v>9</v>
      </c>
      <c r="B12" s="138" t="s">
        <v>353</v>
      </c>
      <c r="C12" s="139">
        <v>1</v>
      </c>
      <c r="D12" s="139">
        <v>1</v>
      </c>
      <c r="E12" s="139">
        <v>1</v>
      </c>
      <c r="F12" s="139">
        <v>1</v>
      </c>
      <c r="G12" s="139">
        <v>1</v>
      </c>
      <c r="H12" s="139">
        <v>1</v>
      </c>
      <c r="I12" s="113">
        <f t="shared" si="0"/>
        <v>6</v>
      </c>
      <c r="J12" s="130">
        <f t="shared" si="1"/>
        <v>1</v>
      </c>
    </row>
    <row r="13" spans="1:10" ht="14.25" customHeight="1" x14ac:dyDescent="0.25">
      <c r="A13" s="137">
        <v>10</v>
      </c>
      <c r="B13" s="138" t="s">
        <v>354</v>
      </c>
      <c r="C13" s="113">
        <v>0</v>
      </c>
      <c r="D13" s="113">
        <v>0</v>
      </c>
      <c r="E13" s="113">
        <v>1</v>
      </c>
      <c r="F13" s="113">
        <v>0</v>
      </c>
      <c r="G13" s="113">
        <v>0</v>
      </c>
      <c r="H13" s="113">
        <v>0</v>
      </c>
      <c r="I13" s="113">
        <f t="shared" si="0"/>
        <v>1</v>
      </c>
      <c r="J13" s="130">
        <f t="shared" si="1"/>
        <v>0.16666666666666666</v>
      </c>
    </row>
    <row r="14" spans="1:10" ht="14.25" customHeight="1" x14ac:dyDescent="0.25">
      <c r="A14" s="137">
        <v>11</v>
      </c>
      <c r="B14" s="138" t="s">
        <v>355</v>
      </c>
      <c r="C14" s="113">
        <v>0</v>
      </c>
      <c r="D14" s="113">
        <v>1</v>
      </c>
      <c r="E14" s="113">
        <v>0</v>
      </c>
      <c r="F14" s="113">
        <v>1</v>
      </c>
      <c r="G14" s="113">
        <v>1</v>
      </c>
      <c r="H14" s="113">
        <v>1</v>
      </c>
      <c r="I14" s="113">
        <f t="shared" si="0"/>
        <v>4</v>
      </c>
      <c r="J14" s="130">
        <f t="shared" si="1"/>
        <v>0.66666666666666663</v>
      </c>
    </row>
    <row r="15" spans="1:10" ht="14.25" customHeight="1" x14ac:dyDescent="0.25">
      <c r="A15" s="137">
        <v>12</v>
      </c>
      <c r="B15" s="138" t="s">
        <v>356</v>
      </c>
      <c r="C15" s="113">
        <v>0</v>
      </c>
      <c r="D15" s="113">
        <v>0</v>
      </c>
      <c r="E15" s="113">
        <v>1</v>
      </c>
      <c r="F15" s="113">
        <v>0</v>
      </c>
      <c r="G15" s="113">
        <v>1</v>
      </c>
      <c r="H15" s="113">
        <v>1</v>
      </c>
      <c r="I15" s="113">
        <f t="shared" si="0"/>
        <v>3</v>
      </c>
      <c r="J15" s="130">
        <f t="shared" si="1"/>
        <v>0.5</v>
      </c>
    </row>
    <row r="16" spans="1:10" ht="14.25" customHeight="1" x14ac:dyDescent="0.25">
      <c r="A16" s="139">
        <v>13</v>
      </c>
      <c r="B16" s="138" t="s">
        <v>357</v>
      </c>
      <c r="C16" s="113">
        <v>0</v>
      </c>
      <c r="D16" s="113">
        <v>0</v>
      </c>
      <c r="E16" s="113">
        <v>1</v>
      </c>
      <c r="F16" s="113">
        <v>0</v>
      </c>
      <c r="G16" s="113">
        <v>1</v>
      </c>
      <c r="H16" s="113">
        <v>0</v>
      </c>
      <c r="I16" s="113">
        <f t="shared" si="0"/>
        <v>2</v>
      </c>
      <c r="J16" s="130">
        <f t="shared" si="1"/>
        <v>0.33333333333333331</v>
      </c>
    </row>
    <row r="17" spans="1:11" ht="14.25" customHeight="1" x14ac:dyDescent="0.25">
      <c r="A17" s="139">
        <v>14</v>
      </c>
      <c r="B17" s="138" t="s">
        <v>358</v>
      </c>
      <c r="C17" s="113">
        <v>0</v>
      </c>
      <c r="D17" s="113">
        <v>1</v>
      </c>
      <c r="E17" s="113">
        <v>1</v>
      </c>
      <c r="F17" s="113">
        <v>1</v>
      </c>
      <c r="G17" s="113">
        <v>1</v>
      </c>
      <c r="H17" s="113">
        <v>1</v>
      </c>
      <c r="I17" s="113">
        <f t="shared" si="0"/>
        <v>5</v>
      </c>
      <c r="J17" s="130">
        <f t="shared" si="1"/>
        <v>0.83333333333333337</v>
      </c>
    </row>
    <row r="18" spans="1:11" ht="14.25" customHeight="1" x14ac:dyDescent="0.25">
      <c r="A18" s="139">
        <v>15</v>
      </c>
      <c r="B18" s="138" t="s">
        <v>359</v>
      </c>
      <c r="C18" s="113">
        <v>1</v>
      </c>
      <c r="D18" s="113">
        <v>1</v>
      </c>
      <c r="E18" s="113">
        <v>1</v>
      </c>
      <c r="F18" s="113">
        <v>0</v>
      </c>
      <c r="G18" s="113">
        <v>1</v>
      </c>
      <c r="H18" s="113">
        <v>1</v>
      </c>
      <c r="I18" s="113">
        <f t="shared" si="0"/>
        <v>5</v>
      </c>
      <c r="J18" s="130">
        <f t="shared" si="1"/>
        <v>0.83333333333333337</v>
      </c>
    </row>
    <row r="19" spans="1:11" ht="14.25" customHeight="1" x14ac:dyDescent="0.25">
      <c r="A19" s="139">
        <v>16</v>
      </c>
      <c r="B19" s="138" t="s">
        <v>360</v>
      </c>
      <c r="C19" s="113">
        <v>1</v>
      </c>
      <c r="D19" s="113">
        <v>0</v>
      </c>
      <c r="E19" s="113">
        <v>0</v>
      </c>
      <c r="F19" s="113">
        <v>0</v>
      </c>
      <c r="G19" s="113">
        <v>0</v>
      </c>
      <c r="H19" s="113">
        <v>0</v>
      </c>
      <c r="I19" s="113">
        <f t="shared" si="0"/>
        <v>1</v>
      </c>
      <c r="J19" s="130">
        <f t="shared" si="1"/>
        <v>0.16666666666666666</v>
      </c>
    </row>
    <row r="20" spans="1:11" ht="14.25" customHeight="1" x14ac:dyDescent="0.25">
      <c r="A20" s="119"/>
      <c r="B20" s="141" t="s">
        <v>342</v>
      </c>
      <c r="C20" s="113">
        <f t="shared" ref="C20:H20" si="2">SUM(C4:C19)</f>
        <v>10</v>
      </c>
      <c r="D20" s="113">
        <f t="shared" si="2"/>
        <v>11</v>
      </c>
      <c r="E20" s="113">
        <f t="shared" si="2"/>
        <v>13</v>
      </c>
      <c r="F20" s="113">
        <f t="shared" si="2"/>
        <v>10</v>
      </c>
      <c r="G20" s="113">
        <f t="shared" si="2"/>
        <v>13</v>
      </c>
      <c r="H20" s="113">
        <f t="shared" si="2"/>
        <v>12</v>
      </c>
      <c r="I20" s="119"/>
      <c r="J20" s="142"/>
      <c r="K20" s="143"/>
    </row>
    <row r="21" spans="1:11" ht="14.25" customHeight="1" x14ac:dyDescent="0.25"/>
    <row r="22" spans="1:11" ht="14.25" customHeight="1" x14ac:dyDescent="0.25"/>
    <row r="23" spans="1:11" ht="14.25" customHeight="1" x14ac:dyDescent="0.25"/>
    <row r="24" spans="1:11" ht="14.25" customHeight="1" x14ac:dyDescent="0.25"/>
    <row r="25" spans="1:11" ht="14.25" customHeight="1" x14ac:dyDescent="0.25"/>
    <row r="26" spans="1:11" ht="14.25" customHeight="1" x14ac:dyDescent="0.25"/>
    <row r="27" spans="1:11" ht="14.25" customHeight="1" x14ac:dyDescent="0.25"/>
    <row r="28" spans="1:11" ht="14.25" customHeight="1" x14ac:dyDescent="0.25"/>
    <row r="29" spans="1:11" ht="14.25" customHeight="1" x14ac:dyDescent="0.25"/>
    <row r="30" spans="1:11" ht="14.25" customHeight="1" x14ac:dyDescent="0.25"/>
    <row r="31" spans="1:11" ht="14.25" customHeight="1" x14ac:dyDescent="0.25"/>
    <row r="32" spans="1:11"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J2"/>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000"/>
  <sheetViews>
    <sheetView workbookViewId="0"/>
  </sheetViews>
  <sheetFormatPr baseColWidth="10" defaultColWidth="14.42578125" defaultRowHeight="15" customHeight="1" x14ac:dyDescent="0.25"/>
  <cols>
    <col min="1" max="1" width="12.140625" customWidth="1"/>
    <col min="2" max="2" width="37.85546875" customWidth="1"/>
    <col min="3" max="14" width="12.140625" customWidth="1"/>
    <col min="15" max="15" width="20.85546875" customWidth="1"/>
  </cols>
  <sheetData>
    <row r="1" spans="1:14" ht="14.25" customHeight="1" x14ac:dyDescent="0.25"/>
    <row r="2" spans="1:14" ht="14.25" customHeight="1" x14ac:dyDescent="0.25">
      <c r="A2" s="378" t="s">
        <v>369</v>
      </c>
      <c r="B2" s="355"/>
      <c r="C2" s="355"/>
      <c r="D2" s="355"/>
      <c r="E2" s="355"/>
      <c r="F2" s="355"/>
      <c r="G2" s="355"/>
      <c r="H2" s="355"/>
      <c r="I2" s="355"/>
      <c r="J2" s="355"/>
      <c r="K2" s="355"/>
      <c r="L2" s="355"/>
      <c r="M2" s="355"/>
      <c r="N2" s="356"/>
    </row>
    <row r="3" spans="1:14" ht="14.25" customHeight="1" x14ac:dyDescent="0.25">
      <c r="A3" s="133" t="s">
        <v>340</v>
      </c>
      <c r="B3" s="134" t="s">
        <v>341</v>
      </c>
      <c r="C3" s="144" t="s">
        <v>144</v>
      </c>
      <c r="D3" s="144" t="s">
        <v>149</v>
      </c>
      <c r="E3" s="144" t="s">
        <v>150</v>
      </c>
      <c r="F3" s="144" t="s">
        <v>151</v>
      </c>
      <c r="G3" s="144" t="s">
        <v>154</v>
      </c>
      <c r="H3" s="144" t="s">
        <v>155</v>
      </c>
      <c r="I3" s="144" t="s">
        <v>156</v>
      </c>
      <c r="J3" s="144" t="s">
        <v>157</v>
      </c>
      <c r="K3" s="144" t="s">
        <v>160</v>
      </c>
      <c r="L3" s="144" t="s">
        <v>162</v>
      </c>
      <c r="M3" s="136" t="s">
        <v>342</v>
      </c>
      <c r="N3" s="136" t="s">
        <v>343</v>
      </c>
    </row>
    <row r="4" spans="1:14" ht="14.25" customHeight="1" x14ac:dyDescent="0.25">
      <c r="A4" s="147">
        <v>1</v>
      </c>
      <c r="B4" s="148" t="s">
        <v>344</v>
      </c>
      <c r="C4" s="139">
        <v>1</v>
      </c>
      <c r="D4" s="139">
        <v>1</v>
      </c>
      <c r="E4" s="139">
        <v>1</v>
      </c>
      <c r="F4" s="139">
        <v>1</v>
      </c>
      <c r="G4" s="139">
        <v>1</v>
      </c>
      <c r="H4" s="139">
        <v>1</v>
      </c>
      <c r="I4" s="139">
        <v>1</v>
      </c>
      <c r="J4" s="139">
        <v>1</v>
      </c>
      <c r="K4" s="139">
        <v>1</v>
      </c>
      <c r="L4" s="139">
        <v>1</v>
      </c>
      <c r="M4" s="113">
        <f t="shared" ref="M4:M19" si="0">SUM(C4:L4)</f>
        <v>10</v>
      </c>
      <c r="N4" s="130">
        <f t="shared" ref="N4:N19" si="1">M4/10</f>
        <v>1</v>
      </c>
    </row>
    <row r="5" spans="1:14" ht="14.25" customHeight="1" x14ac:dyDescent="0.25">
      <c r="A5" s="149">
        <v>2</v>
      </c>
      <c r="B5" s="148" t="s">
        <v>345</v>
      </c>
      <c r="C5" s="139">
        <v>1</v>
      </c>
      <c r="D5" s="139">
        <v>1</v>
      </c>
      <c r="E5" s="139">
        <v>1</v>
      </c>
      <c r="F5" s="139">
        <v>1</v>
      </c>
      <c r="G5" s="139">
        <v>1</v>
      </c>
      <c r="H5" s="139">
        <v>1</v>
      </c>
      <c r="I5" s="139">
        <v>1</v>
      </c>
      <c r="J5" s="139">
        <v>1</v>
      </c>
      <c r="K5" s="139">
        <v>1</v>
      </c>
      <c r="L5" s="139">
        <v>1</v>
      </c>
      <c r="M5" s="113">
        <f t="shared" si="0"/>
        <v>10</v>
      </c>
      <c r="N5" s="130">
        <f t="shared" si="1"/>
        <v>1</v>
      </c>
    </row>
    <row r="6" spans="1:14" ht="14.25" customHeight="1" x14ac:dyDescent="0.25">
      <c r="A6" s="149">
        <v>3</v>
      </c>
      <c r="B6" s="148" t="s">
        <v>346</v>
      </c>
      <c r="C6" s="139">
        <v>1</v>
      </c>
      <c r="D6" s="139">
        <v>1</v>
      </c>
      <c r="E6" s="139">
        <v>1</v>
      </c>
      <c r="F6" s="139">
        <v>1</v>
      </c>
      <c r="G6" s="139">
        <v>1</v>
      </c>
      <c r="H6" s="139">
        <v>1</v>
      </c>
      <c r="I6" s="139">
        <v>1</v>
      </c>
      <c r="J6" s="139">
        <v>1</v>
      </c>
      <c r="K6" s="139">
        <v>1</v>
      </c>
      <c r="L6" s="139">
        <v>1</v>
      </c>
      <c r="M6" s="113">
        <f t="shared" si="0"/>
        <v>10</v>
      </c>
      <c r="N6" s="130">
        <f t="shared" si="1"/>
        <v>1</v>
      </c>
    </row>
    <row r="7" spans="1:14" ht="14.25" customHeight="1" x14ac:dyDescent="0.25">
      <c r="A7" s="147">
        <v>4</v>
      </c>
      <c r="B7" s="148" t="s">
        <v>347</v>
      </c>
      <c r="C7" s="139">
        <v>1</v>
      </c>
      <c r="D7" s="139">
        <v>1</v>
      </c>
      <c r="E7" s="139">
        <v>1</v>
      </c>
      <c r="F7" s="139">
        <v>1</v>
      </c>
      <c r="G7" s="139">
        <v>1</v>
      </c>
      <c r="H7" s="139">
        <v>1</v>
      </c>
      <c r="I7" s="139">
        <v>1</v>
      </c>
      <c r="J7" s="139">
        <v>1</v>
      </c>
      <c r="K7" s="139">
        <v>1</v>
      </c>
      <c r="L7" s="139">
        <v>1</v>
      </c>
      <c r="M7" s="113">
        <f t="shared" si="0"/>
        <v>10</v>
      </c>
      <c r="N7" s="130">
        <f t="shared" si="1"/>
        <v>1</v>
      </c>
    </row>
    <row r="8" spans="1:14" ht="14.25" customHeight="1" x14ac:dyDescent="0.25">
      <c r="A8" s="147">
        <v>5</v>
      </c>
      <c r="B8" s="148" t="s">
        <v>348</v>
      </c>
      <c r="C8" s="139">
        <v>1</v>
      </c>
      <c r="D8" s="139">
        <v>1</v>
      </c>
      <c r="E8" s="139">
        <v>1</v>
      </c>
      <c r="F8" s="139">
        <v>1</v>
      </c>
      <c r="G8" s="139">
        <v>1</v>
      </c>
      <c r="H8" s="139">
        <v>1</v>
      </c>
      <c r="I8" s="139">
        <v>1</v>
      </c>
      <c r="J8" s="139">
        <v>1</v>
      </c>
      <c r="K8" s="139">
        <v>1</v>
      </c>
      <c r="L8" s="139">
        <v>1</v>
      </c>
      <c r="M8" s="113">
        <f t="shared" si="0"/>
        <v>10</v>
      </c>
      <c r="N8" s="130">
        <f t="shared" si="1"/>
        <v>1</v>
      </c>
    </row>
    <row r="9" spans="1:14" ht="14.25" customHeight="1" x14ac:dyDescent="0.25">
      <c r="A9" s="147">
        <v>6</v>
      </c>
      <c r="B9" s="150" t="s">
        <v>349</v>
      </c>
      <c r="C9" s="139">
        <v>1</v>
      </c>
      <c r="D9" s="139">
        <v>1</v>
      </c>
      <c r="E9" s="139">
        <v>1</v>
      </c>
      <c r="F9" s="139">
        <v>1</v>
      </c>
      <c r="G9" s="139">
        <v>1</v>
      </c>
      <c r="H9" s="139">
        <v>1</v>
      </c>
      <c r="I9" s="139">
        <v>1</v>
      </c>
      <c r="J9" s="139">
        <v>1</v>
      </c>
      <c r="K9" s="139">
        <v>1</v>
      </c>
      <c r="L9" s="139">
        <v>1</v>
      </c>
      <c r="M9" s="113">
        <f t="shared" si="0"/>
        <v>10</v>
      </c>
      <c r="N9" s="130">
        <f t="shared" si="1"/>
        <v>1</v>
      </c>
    </row>
    <row r="10" spans="1:14" ht="14.25" customHeight="1" x14ac:dyDescent="0.25">
      <c r="A10" s="147">
        <v>7</v>
      </c>
      <c r="B10" s="148" t="s">
        <v>350</v>
      </c>
      <c r="C10" s="139">
        <v>0</v>
      </c>
      <c r="D10" s="139">
        <v>0</v>
      </c>
      <c r="E10" s="139">
        <v>0</v>
      </c>
      <c r="F10" s="139">
        <v>1</v>
      </c>
      <c r="G10" s="139">
        <v>0</v>
      </c>
      <c r="H10" s="139">
        <v>0</v>
      </c>
      <c r="I10" s="139">
        <v>0</v>
      </c>
      <c r="J10" s="139">
        <v>0</v>
      </c>
      <c r="K10" s="139">
        <v>0</v>
      </c>
      <c r="L10" s="139">
        <v>0</v>
      </c>
      <c r="M10" s="113">
        <f t="shared" si="0"/>
        <v>1</v>
      </c>
      <c r="N10" s="130">
        <f t="shared" si="1"/>
        <v>0.1</v>
      </c>
    </row>
    <row r="11" spans="1:14" ht="14.25" customHeight="1" x14ac:dyDescent="0.25">
      <c r="A11" s="147">
        <v>8</v>
      </c>
      <c r="B11" s="148" t="s">
        <v>370</v>
      </c>
      <c r="C11" s="139">
        <v>0</v>
      </c>
      <c r="D11" s="139">
        <v>0</v>
      </c>
      <c r="E11" s="139">
        <v>0</v>
      </c>
      <c r="F11" s="139">
        <v>0</v>
      </c>
      <c r="G11" s="139">
        <v>0</v>
      </c>
      <c r="H11" s="139">
        <v>1</v>
      </c>
      <c r="I11" s="139">
        <v>0</v>
      </c>
      <c r="J11" s="139">
        <v>0</v>
      </c>
      <c r="K11" s="139">
        <v>0</v>
      </c>
      <c r="L11" s="139">
        <v>0</v>
      </c>
      <c r="M11" s="113">
        <f t="shared" si="0"/>
        <v>1</v>
      </c>
      <c r="N11" s="130">
        <f t="shared" si="1"/>
        <v>0.1</v>
      </c>
    </row>
    <row r="12" spans="1:14" ht="14.25" customHeight="1" x14ac:dyDescent="0.25">
      <c r="A12" s="147">
        <v>9</v>
      </c>
      <c r="B12" s="148" t="s">
        <v>353</v>
      </c>
      <c r="C12" s="113">
        <v>1</v>
      </c>
      <c r="D12" s="113">
        <v>1</v>
      </c>
      <c r="E12" s="113">
        <v>1</v>
      </c>
      <c r="F12" s="113">
        <v>1</v>
      </c>
      <c r="G12" s="113">
        <v>1</v>
      </c>
      <c r="H12" s="113">
        <v>1</v>
      </c>
      <c r="I12" s="113">
        <v>1</v>
      </c>
      <c r="J12" s="113">
        <v>1</v>
      </c>
      <c r="K12" s="113">
        <v>1</v>
      </c>
      <c r="L12" s="113">
        <v>1</v>
      </c>
      <c r="M12" s="113">
        <f t="shared" si="0"/>
        <v>10</v>
      </c>
      <c r="N12" s="130">
        <f t="shared" si="1"/>
        <v>1</v>
      </c>
    </row>
    <row r="13" spans="1:14" ht="14.25" customHeight="1" x14ac:dyDescent="0.25">
      <c r="A13" s="147">
        <v>10</v>
      </c>
      <c r="B13" s="148" t="s">
        <v>354</v>
      </c>
      <c r="C13" s="113">
        <v>0</v>
      </c>
      <c r="D13" s="113">
        <v>0</v>
      </c>
      <c r="E13" s="113">
        <v>1</v>
      </c>
      <c r="F13" s="113">
        <v>0</v>
      </c>
      <c r="G13" s="113">
        <v>0</v>
      </c>
      <c r="H13" s="113">
        <v>0</v>
      </c>
      <c r="I13" s="113">
        <v>0</v>
      </c>
      <c r="J13" s="113">
        <v>1</v>
      </c>
      <c r="K13" s="113">
        <v>0</v>
      </c>
      <c r="L13" s="113">
        <v>0</v>
      </c>
      <c r="M13" s="113">
        <f t="shared" si="0"/>
        <v>2</v>
      </c>
      <c r="N13" s="130">
        <f t="shared" si="1"/>
        <v>0.2</v>
      </c>
    </row>
    <row r="14" spans="1:14" ht="14.25" customHeight="1" x14ac:dyDescent="0.25">
      <c r="A14" s="147">
        <v>11</v>
      </c>
      <c r="B14" s="148" t="s">
        <v>355</v>
      </c>
      <c r="C14" s="113">
        <v>1</v>
      </c>
      <c r="D14" s="113">
        <v>1</v>
      </c>
      <c r="E14" s="113">
        <v>0</v>
      </c>
      <c r="F14" s="113">
        <v>1</v>
      </c>
      <c r="G14" s="113">
        <v>1</v>
      </c>
      <c r="H14" s="113">
        <v>0</v>
      </c>
      <c r="I14" s="113">
        <v>1</v>
      </c>
      <c r="J14" s="113">
        <v>0</v>
      </c>
      <c r="K14" s="113">
        <v>1</v>
      </c>
      <c r="L14" s="113">
        <v>1</v>
      </c>
      <c r="M14" s="113">
        <f t="shared" si="0"/>
        <v>7</v>
      </c>
      <c r="N14" s="130">
        <f t="shared" si="1"/>
        <v>0.7</v>
      </c>
    </row>
    <row r="15" spans="1:14" ht="14.25" customHeight="1" x14ac:dyDescent="0.25">
      <c r="A15" s="147">
        <v>12</v>
      </c>
      <c r="B15" s="148" t="s">
        <v>356</v>
      </c>
      <c r="C15" s="113">
        <v>1</v>
      </c>
      <c r="D15" s="113">
        <v>1</v>
      </c>
      <c r="E15" s="113">
        <v>1</v>
      </c>
      <c r="F15" s="113">
        <v>1</v>
      </c>
      <c r="G15" s="113">
        <v>0</v>
      </c>
      <c r="H15" s="113">
        <v>1</v>
      </c>
      <c r="I15" s="113">
        <v>1</v>
      </c>
      <c r="J15" s="113">
        <v>0</v>
      </c>
      <c r="K15" s="113">
        <v>1</v>
      </c>
      <c r="L15" s="113">
        <v>1</v>
      </c>
      <c r="M15" s="113">
        <f t="shared" si="0"/>
        <v>8</v>
      </c>
      <c r="N15" s="130">
        <f t="shared" si="1"/>
        <v>0.8</v>
      </c>
    </row>
    <row r="16" spans="1:14" ht="14.25" customHeight="1" x14ac:dyDescent="0.25">
      <c r="A16" s="149">
        <v>13</v>
      </c>
      <c r="B16" s="148" t="s">
        <v>357</v>
      </c>
      <c r="C16" s="113">
        <v>0</v>
      </c>
      <c r="D16" s="113">
        <v>1</v>
      </c>
      <c r="E16" s="113">
        <v>0</v>
      </c>
      <c r="F16" s="113">
        <v>0</v>
      </c>
      <c r="G16" s="113">
        <v>0</v>
      </c>
      <c r="H16" s="113">
        <v>1</v>
      </c>
      <c r="I16" s="113">
        <v>0</v>
      </c>
      <c r="J16" s="113">
        <v>1</v>
      </c>
      <c r="K16" s="113">
        <v>1</v>
      </c>
      <c r="L16" s="113">
        <v>1</v>
      </c>
      <c r="M16" s="113">
        <f t="shared" si="0"/>
        <v>5</v>
      </c>
      <c r="N16" s="130">
        <f t="shared" si="1"/>
        <v>0.5</v>
      </c>
    </row>
    <row r="17" spans="1:15" ht="14.25" customHeight="1" x14ac:dyDescent="0.25">
      <c r="A17" s="149">
        <v>14</v>
      </c>
      <c r="B17" s="148" t="s">
        <v>358</v>
      </c>
      <c r="C17" s="113">
        <v>1</v>
      </c>
      <c r="D17" s="113">
        <v>1</v>
      </c>
      <c r="E17" s="113">
        <v>1</v>
      </c>
      <c r="F17" s="113">
        <v>1</v>
      </c>
      <c r="G17" s="113">
        <v>1</v>
      </c>
      <c r="H17" s="113">
        <v>1</v>
      </c>
      <c r="I17" s="113">
        <v>1</v>
      </c>
      <c r="J17" s="113">
        <v>1</v>
      </c>
      <c r="K17" s="113">
        <v>1</v>
      </c>
      <c r="L17" s="113">
        <v>1</v>
      </c>
      <c r="M17" s="113">
        <f t="shared" si="0"/>
        <v>10</v>
      </c>
      <c r="N17" s="130">
        <f t="shared" si="1"/>
        <v>1</v>
      </c>
    </row>
    <row r="18" spans="1:15" ht="14.25" customHeight="1" x14ac:dyDescent="0.25">
      <c r="A18" s="149">
        <v>15</v>
      </c>
      <c r="B18" s="148" t="s">
        <v>359</v>
      </c>
      <c r="C18" s="113">
        <v>1</v>
      </c>
      <c r="D18" s="113">
        <v>1</v>
      </c>
      <c r="E18" s="113">
        <v>1</v>
      </c>
      <c r="F18" s="113">
        <v>0</v>
      </c>
      <c r="G18" s="113">
        <v>1</v>
      </c>
      <c r="H18" s="113">
        <v>1</v>
      </c>
      <c r="I18" s="113">
        <v>1</v>
      </c>
      <c r="J18" s="113">
        <v>1</v>
      </c>
      <c r="K18" s="113">
        <v>1</v>
      </c>
      <c r="L18" s="113">
        <v>1</v>
      </c>
      <c r="M18" s="113">
        <f t="shared" si="0"/>
        <v>9</v>
      </c>
      <c r="N18" s="130">
        <f t="shared" si="1"/>
        <v>0.9</v>
      </c>
    </row>
    <row r="19" spans="1:15" ht="14.25" customHeight="1" x14ac:dyDescent="0.25">
      <c r="A19" s="149">
        <v>16</v>
      </c>
      <c r="B19" s="148" t="s">
        <v>360</v>
      </c>
      <c r="C19" s="113">
        <v>1</v>
      </c>
      <c r="D19" s="113">
        <v>1</v>
      </c>
      <c r="E19" s="113">
        <v>1</v>
      </c>
      <c r="F19" s="113">
        <v>1</v>
      </c>
      <c r="G19" s="113">
        <v>1</v>
      </c>
      <c r="H19" s="113">
        <v>0</v>
      </c>
      <c r="I19" s="113">
        <v>1</v>
      </c>
      <c r="J19" s="113">
        <v>1</v>
      </c>
      <c r="K19" s="113">
        <v>1</v>
      </c>
      <c r="L19" s="113">
        <v>1</v>
      </c>
      <c r="M19" s="113">
        <f t="shared" si="0"/>
        <v>9</v>
      </c>
      <c r="N19" s="130">
        <f t="shared" si="1"/>
        <v>0.9</v>
      </c>
    </row>
    <row r="20" spans="1:15" ht="14.25" customHeight="1" x14ac:dyDescent="0.25">
      <c r="A20" s="119"/>
      <c r="B20" s="141" t="s">
        <v>342</v>
      </c>
      <c r="C20" s="113">
        <f t="shared" ref="C20:L20" si="2">SUM(C4:C19)</f>
        <v>12</v>
      </c>
      <c r="D20" s="113">
        <f t="shared" si="2"/>
        <v>13</v>
      </c>
      <c r="E20" s="113">
        <f t="shared" si="2"/>
        <v>12</v>
      </c>
      <c r="F20" s="113">
        <f t="shared" si="2"/>
        <v>12</v>
      </c>
      <c r="G20" s="113">
        <f t="shared" si="2"/>
        <v>11</v>
      </c>
      <c r="H20" s="113">
        <f t="shared" si="2"/>
        <v>12</v>
      </c>
      <c r="I20" s="113">
        <f t="shared" si="2"/>
        <v>12</v>
      </c>
      <c r="J20" s="113">
        <f t="shared" si="2"/>
        <v>12</v>
      </c>
      <c r="K20" s="113">
        <f t="shared" si="2"/>
        <v>13</v>
      </c>
      <c r="L20" s="113">
        <f t="shared" si="2"/>
        <v>13</v>
      </c>
      <c r="M20" s="119"/>
      <c r="N20" s="142"/>
      <c r="O20" s="143"/>
    </row>
    <row r="21" spans="1:15" ht="14.25" customHeight="1" x14ac:dyDescent="0.25"/>
    <row r="22" spans="1:15" ht="14.25" customHeight="1" x14ac:dyDescent="0.25"/>
    <row r="23" spans="1:15" ht="14.25" customHeight="1" x14ac:dyDescent="0.25"/>
    <row r="24" spans="1:15" ht="14.25" customHeight="1" x14ac:dyDescent="0.25"/>
    <row r="25" spans="1:15" ht="14.25" customHeight="1" x14ac:dyDescent="0.25"/>
    <row r="26" spans="1:15" ht="14.25" customHeight="1" x14ac:dyDescent="0.25"/>
    <row r="27" spans="1:15" ht="14.25" customHeight="1" x14ac:dyDescent="0.25"/>
    <row r="28" spans="1:15" ht="14.25" customHeight="1" x14ac:dyDescent="0.25"/>
    <row r="29" spans="1:15" ht="14.25" customHeight="1" x14ac:dyDescent="0.25"/>
    <row r="30" spans="1:15" ht="14.25" customHeight="1" x14ac:dyDescent="0.25"/>
    <row r="31" spans="1:15" ht="14.25" customHeight="1" x14ac:dyDescent="0.25"/>
    <row r="32" spans="1: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N2"/>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354"/>
  <sheetViews>
    <sheetView topLeftCell="A2" workbookViewId="0"/>
  </sheetViews>
  <sheetFormatPr baseColWidth="10" defaultColWidth="14.42578125" defaultRowHeight="15" customHeight="1" x14ac:dyDescent="0.25"/>
  <cols>
    <col min="1" max="1" width="19.28515625" customWidth="1"/>
    <col min="2" max="2" width="36.85546875" customWidth="1"/>
    <col min="3" max="3" width="31.28515625" customWidth="1"/>
    <col min="4" max="4" width="36.7109375" customWidth="1"/>
    <col min="5" max="6" width="31.28515625" customWidth="1"/>
    <col min="7" max="7" width="33.5703125" customWidth="1"/>
    <col min="8" max="11" width="31.28515625" customWidth="1"/>
    <col min="12" max="12" width="53.85546875" customWidth="1"/>
    <col min="13" max="14" width="31.28515625" customWidth="1"/>
    <col min="15" max="15" width="37.5703125" customWidth="1"/>
    <col min="16" max="16" width="51.5703125" customWidth="1"/>
    <col min="17" max="17" width="34.28515625" customWidth="1"/>
    <col min="18" max="20" width="31" customWidth="1"/>
    <col min="21" max="21" width="25.28515625" customWidth="1"/>
    <col min="22" max="22" width="28" customWidth="1"/>
    <col min="23" max="24" width="29.5703125" customWidth="1"/>
    <col min="25" max="25" width="36.42578125" customWidth="1"/>
    <col min="26" max="26" width="35.7109375" customWidth="1"/>
    <col min="27" max="27" width="41" customWidth="1"/>
    <col min="28" max="28" width="38.28515625" customWidth="1"/>
    <col min="29" max="29" width="33.140625" customWidth="1"/>
    <col min="30" max="30" width="31.5703125" customWidth="1"/>
    <col min="31" max="31" width="35.85546875" customWidth="1"/>
    <col min="32" max="32" width="35.7109375" customWidth="1"/>
    <col min="33" max="33" width="31" customWidth="1"/>
    <col min="34" max="34" width="35.42578125" customWidth="1"/>
    <col min="35" max="35" width="26.7109375" customWidth="1"/>
    <col min="36" max="36" width="28.5703125" customWidth="1"/>
    <col min="37" max="37" width="28" customWidth="1"/>
    <col min="38" max="38" width="26.85546875" customWidth="1"/>
    <col min="39" max="39" width="26.42578125" customWidth="1"/>
    <col min="40" max="40" width="35.140625" customWidth="1"/>
    <col min="41" max="41" width="36.42578125" customWidth="1"/>
    <col min="42" max="42" width="33.7109375" customWidth="1"/>
    <col min="43" max="44" width="29.140625" customWidth="1"/>
    <col min="45" max="45" width="30.5703125" customWidth="1"/>
    <col min="46" max="46" width="37.5703125" customWidth="1"/>
    <col min="47" max="47" width="60.28515625" customWidth="1"/>
    <col min="48" max="48" width="57.5703125" customWidth="1"/>
    <col min="49" max="49" width="41.7109375" customWidth="1"/>
    <col min="50" max="50" width="28.5703125" customWidth="1"/>
    <col min="51" max="51" width="15.5703125" customWidth="1"/>
    <col min="52" max="52" width="13.7109375" customWidth="1"/>
    <col min="53" max="53" width="14.7109375" customWidth="1"/>
    <col min="54" max="96" width="10.7109375" customWidth="1"/>
  </cols>
  <sheetData>
    <row r="1" spans="1:73" ht="30" hidden="1" customHeight="1" x14ac:dyDescent="0.25">
      <c r="Q1" s="151"/>
      <c r="R1" s="151"/>
      <c r="S1" s="151"/>
      <c r="T1" s="152"/>
      <c r="U1" s="152"/>
      <c r="V1" s="152"/>
      <c r="W1" s="152"/>
      <c r="X1" s="152"/>
      <c r="Y1" s="152"/>
    </row>
    <row r="2" spans="1:73" ht="30" customHeight="1" x14ac:dyDescent="0.25">
      <c r="A2" s="379" t="s">
        <v>371</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1"/>
      <c r="AR2" s="382" t="s">
        <v>372</v>
      </c>
      <c r="AS2" s="383"/>
      <c r="AT2" s="383"/>
      <c r="AU2" s="383"/>
      <c r="AV2" s="383"/>
      <c r="AW2" s="383"/>
      <c r="AX2" s="384"/>
      <c r="AY2" s="387" t="s">
        <v>373</v>
      </c>
      <c r="AZ2" s="383"/>
      <c r="BA2" s="384"/>
    </row>
    <row r="3" spans="1:73" ht="30" customHeight="1" x14ac:dyDescent="0.25">
      <c r="A3" s="388" t="s">
        <v>374</v>
      </c>
      <c r="B3" s="355"/>
      <c r="C3" s="355"/>
      <c r="D3" s="355"/>
      <c r="E3" s="355"/>
      <c r="F3" s="355"/>
      <c r="G3" s="355"/>
      <c r="H3" s="355"/>
      <c r="I3" s="355"/>
      <c r="J3" s="355"/>
      <c r="K3" s="355"/>
      <c r="L3" s="355"/>
      <c r="M3" s="356"/>
      <c r="N3" s="153" t="s">
        <v>375</v>
      </c>
      <c r="O3" s="153" t="s">
        <v>376</v>
      </c>
      <c r="P3" s="153" t="s">
        <v>377</v>
      </c>
      <c r="Q3" s="154"/>
      <c r="R3" s="154"/>
      <c r="S3" s="154"/>
      <c r="T3" s="388" t="s">
        <v>378</v>
      </c>
      <c r="U3" s="355"/>
      <c r="V3" s="355"/>
      <c r="W3" s="355"/>
      <c r="X3" s="355"/>
      <c r="Y3" s="355"/>
      <c r="Z3" s="355"/>
      <c r="AA3" s="355"/>
      <c r="AB3" s="355"/>
      <c r="AC3" s="355"/>
      <c r="AD3" s="355"/>
      <c r="AE3" s="355"/>
      <c r="AF3" s="355"/>
      <c r="AG3" s="355"/>
      <c r="AH3" s="356"/>
      <c r="AI3" s="389" t="s">
        <v>379</v>
      </c>
      <c r="AJ3" s="355"/>
      <c r="AK3" s="355"/>
      <c r="AL3" s="355"/>
      <c r="AM3" s="355"/>
      <c r="AN3" s="355"/>
      <c r="AO3" s="355"/>
      <c r="AP3" s="355"/>
      <c r="AQ3" s="390"/>
      <c r="AR3" s="385"/>
      <c r="AS3" s="372"/>
      <c r="AT3" s="372"/>
      <c r="AU3" s="372"/>
      <c r="AV3" s="372"/>
      <c r="AW3" s="372"/>
      <c r="AX3" s="386"/>
      <c r="AY3" s="385"/>
      <c r="AZ3" s="372"/>
      <c r="BA3" s="386"/>
    </row>
    <row r="4" spans="1:73" ht="101.25" customHeight="1" x14ac:dyDescent="0.25">
      <c r="A4" s="155" t="s">
        <v>2</v>
      </c>
      <c r="B4" s="156" t="s">
        <v>3</v>
      </c>
      <c r="C4" s="155" t="s">
        <v>4</v>
      </c>
      <c r="D4" s="156" t="s">
        <v>5</v>
      </c>
      <c r="E4" s="156" t="s">
        <v>6</v>
      </c>
      <c r="F4" s="156" t="s">
        <v>7</v>
      </c>
      <c r="G4" s="156" t="s">
        <v>8</v>
      </c>
      <c r="H4" s="156" t="s">
        <v>9</v>
      </c>
      <c r="I4" s="156" t="s">
        <v>10</v>
      </c>
      <c r="J4" s="156" t="s">
        <v>11</v>
      </c>
      <c r="K4" s="156" t="s">
        <v>12</v>
      </c>
      <c r="L4" s="156" t="s">
        <v>13</v>
      </c>
      <c r="M4" s="156" t="s">
        <v>380</v>
      </c>
      <c r="N4" s="156" t="s">
        <v>381</v>
      </c>
      <c r="O4" s="156" t="s">
        <v>382</v>
      </c>
      <c r="P4" s="156" t="s">
        <v>383</v>
      </c>
      <c r="Q4" s="157" t="s">
        <v>384</v>
      </c>
      <c r="R4" s="157" t="s">
        <v>385</v>
      </c>
      <c r="S4" s="157" t="s">
        <v>386</v>
      </c>
      <c r="T4" s="156" t="s">
        <v>387</v>
      </c>
      <c r="U4" s="156" t="s">
        <v>388</v>
      </c>
      <c r="V4" s="156" t="s">
        <v>389</v>
      </c>
      <c r="W4" s="156" t="s">
        <v>390</v>
      </c>
      <c r="X4" s="156" t="s">
        <v>391</v>
      </c>
      <c r="Y4" s="156" t="s">
        <v>392</v>
      </c>
      <c r="Z4" s="156" t="s">
        <v>393</v>
      </c>
      <c r="AA4" s="156" t="s">
        <v>394</v>
      </c>
      <c r="AB4" s="156" t="s">
        <v>395</v>
      </c>
      <c r="AC4" s="156" t="s">
        <v>396</v>
      </c>
      <c r="AD4" s="156" t="s">
        <v>397</v>
      </c>
      <c r="AE4" s="156" t="s">
        <v>398</v>
      </c>
      <c r="AF4" s="156" t="s">
        <v>399</v>
      </c>
      <c r="AG4" s="156" t="s">
        <v>400</v>
      </c>
      <c r="AH4" s="156" t="s">
        <v>401</v>
      </c>
      <c r="AI4" s="156" t="s">
        <v>402</v>
      </c>
      <c r="AJ4" s="156" t="s">
        <v>403</v>
      </c>
      <c r="AK4" s="156" t="s">
        <v>404</v>
      </c>
      <c r="AL4" s="156" t="s">
        <v>405</v>
      </c>
      <c r="AM4" s="156" t="s">
        <v>406</v>
      </c>
      <c r="AN4" s="156" t="s">
        <v>407</v>
      </c>
      <c r="AO4" s="156" t="s">
        <v>408</v>
      </c>
      <c r="AP4" s="156" t="s">
        <v>409</v>
      </c>
      <c r="AQ4" s="156" t="s">
        <v>410</v>
      </c>
      <c r="AR4" s="158" t="s">
        <v>411</v>
      </c>
      <c r="AS4" s="158" t="s">
        <v>412</v>
      </c>
      <c r="AT4" s="158" t="s">
        <v>413</v>
      </c>
      <c r="AU4" s="158" t="s">
        <v>414</v>
      </c>
      <c r="AV4" s="159" t="s">
        <v>415</v>
      </c>
      <c r="AW4" s="159" t="s">
        <v>416</v>
      </c>
      <c r="AX4" s="159" t="s">
        <v>417</v>
      </c>
      <c r="AY4" s="160" t="s">
        <v>418</v>
      </c>
      <c r="AZ4" s="161" t="s">
        <v>419</v>
      </c>
      <c r="BA4" s="162" t="s">
        <v>420</v>
      </c>
      <c r="BB4" s="163"/>
      <c r="BC4" s="163"/>
      <c r="BD4" s="163"/>
      <c r="BE4" s="163"/>
      <c r="BF4" s="163"/>
      <c r="BG4" s="163"/>
      <c r="BH4" s="163"/>
      <c r="BI4" s="163"/>
      <c r="BJ4" s="163"/>
      <c r="BK4" s="163"/>
      <c r="BL4" s="163"/>
      <c r="BM4" s="163"/>
      <c r="BN4" s="163"/>
      <c r="BO4" s="163"/>
      <c r="BP4" s="163"/>
      <c r="BQ4" s="163"/>
      <c r="BR4" s="163"/>
      <c r="BS4" s="163"/>
      <c r="BT4" s="163"/>
      <c r="BU4" s="163"/>
    </row>
    <row r="5" spans="1:73" ht="15.75" customHeight="1" x14ac:dyDescent="0.25">
      <c r="A5" s="112" t="s">
        <v>47</v>
      </c>
      <c r="B5" s="112" t="s">
        <v>48</v>
      </c>
      <c r="C5" s="112" t="s">
        <v>49</v>
      </c>
      <c r="D5" s="112" t="s">
        <v>421</v>
      </c>
      <c r="E5" s="112">
        <v>3223066569</v>
      </c>
      <c r="F5" s="112" t="s">
        <v>422</v>
      </c>
      <c r="G5" s="112" t="s">
        <v>423</v>
      </c>
      <c r="H5" s="112">
        <v>3002155580</v>
      </c>
      <c r="I5" s="112" t="s">
        <v>424</v>
      </c>
      <c r="J5" s="112" t="s">
        <v>425</v>
      </c>
      <c r="K5" s="112">
        <v>318561245</v>
      </c>
      <c r="L5" s="164" t="s">
        <v>426</v>
      </c>
      <c r="M5" s="165"/>
      <c r="N5" s="166" t="s">
        <v>335</v>
      </c>
      <c r="O5" s="166" t="s">
        <v>335</v>
      </c>
      <c r="P5" s="166" t="s">
        <v>335</v>
      </c>
      <c r="Q5" s="166" t="s">
        <v>335</v>
      </c>
      <c r="R5" s="166" t="s">
        <v>335</v>
      </c>
      <c r="S5" s="166" t="s">
        <v>335</v>
      </c>
      <c r="T5" s="166" t="s">
        <v>335</v>
      </c>
      <c r="U5" s="166" t="s">
        <v>335</v>
      </c>
      <c r="V5" s="166" t="s">
        <v>335</v>
      </c>
      <c r="W5" s="166" t="s">
        <v>427</v>
      </c>
      <c r="X5" s="166" t="s">
        <v>427</v>
      </c>
      <c r="Y5" s="166" t="s">
        <v>335</v>
      </c>
      <c r="Z5" s="166" t="s">
        <v>427</v>
      </c>
      <c r="AA5" s="166" t="s">
        <v>427</v>
      </c>
      <c r="AB5" s="166" t="s">
        <v>427</v>
      </c>
      <c r="AC5" s="166" t="s">
        <v>335</v>
      </c>
      <c r="AD5" s="166" t="s">
        <v>427</v>
      </c>
      <c r="AE5" s="166" t="s">
        <v>427</v>
      </c>
      <c r="AF5" s="166" t="s">
        <v>335</v>
      </c>
      <c r="AG5" s="166" t="s">
        <v>427</v>
      </c>
      <c r="AH5" s="166" t="s">
        <v>427</v>
      </c>
      <c r="AI5" s="166" t="s">
        <v>335</v>
      </c>
      <c r="AJ5" s="166" t="s">
        <v>427</v>
      </c>
      <c r="AK5" s="166" t="s">
        <v>335</v>
      </c>
      <c r="AL5" s="166" t="s">
        <v>427</v>
      </c>
      <c r="AM5" s="166" t="s">
        <v>335</v>
      </c>
      <c r="AN5" s="166" t="s">
        <v>335</v>
      </c>
      <c r="AO5" s="166" t="s">
        <v>335</v>
      </c>
      <c r="AP5" s="166" t="s">
        <v>335</v>
      </c>
      <c r="AQ5" s="166" t="s">
        <v>428</v>
      </c>
      <c r="AR5" s="165">
        <v>1</v>
      </c>
      <c r="AS5" s="166">
        <v>1</v>
      </c>
      <c r="AT5" s="166">
        <v>1</v>
      </c>
      <c r="AU5" s="166">
        <v>6</v>
      </c>
      <c r="AV5" s="166">
        <v>5</v>
      </c>
      <c r="AW5" s="112">
        <f t="shared" ref="AW5:AW34" si="0">SUM(AR5:AV5)</f>
        <v>14</v>
      </c>
      <c r="AX5" s="167">
        <f t="shared" ref="AX5:AX34" si="1">(AW5/14)</f>
        <v>1</v>
      </c>
      <c r="AY5" s="168">
        <f>AVERAGE(AX5:AX12)</f>
        <v>0.9285714285714286</v>
      </c>
      <c r="AZ5" s="169"/>
      <c r="BA5" s="170"/>
      <c r="BB5" s="171"/>
      <c r="BC5" s="171"/>
      <c r="BD5" s="171"/>
      <c r="BE5" s="171"/>
      <c r="BF5" s="171"/>
      <c r="BG5" s="171"/>
      <c r="BH5" s="171"/>
      <c r="BI5" s="171"/>
      <c r="BJ5" s="171"/>
      <c r="BK5" s="171"/>
      <c r="BL5" s="171"/>
      <c r="BM5" s="171"/>
      <c r="BN5" s="171"/>
      <c r="BO5" s="171"/>
      <c r="BP5" s="171"/>
      <c r="BQ5" s="171"/>
      <c r="BR5" s="171"/>
      <c r="BS5" s="171"/>
      <c r="BT5" s="171"/>
      <c r="BU5" s="171"/>
    </row>
    <row r="6" spans="1:73" ht="15.75" customHeight="1" x14ac:dyDescent="0.25">
      <c r="A6" s="112" t="s">
        <v>47</v>
      </c>
      <c r="B6" s="112" t="s">
        <v>48</v>
      </c>
      <c r="C6" s="112" t="s">
        <v>52</v>
      </c>
      <c r="D6" s="112" t="s">
        <v>421</v>
      </c>
      <c r="E6" s="112">
        <v>3223066559</v>
      </c>
      <c r="F6" s="112" t="s">
        <v>422</v>
      </c>
      <c r="G6" s="112" t="s">
        <v>423</v>
      </c>
      <c r="H6" s="112">
        <v>3002155580</v>
      </c>
      <c r="I6" s="112" t="s">
        <v>424</v>
      </c>
      <c r="J6" s="112" t="s">
        <v>429</v>
      </c>
      <c r="K6" s="112">
        <v>3112238116</v>
      </c>
      <c r="L6" s="172" t="s">
        <v>430</v>
      </c>
      <c r="M6" s="173"/>
      <c r="N6" s="174" t="s">
        <v>335</v>
      </c>
      <c r="O6" s="174" t="s">
        <v>335</v>
      </c>
      <c r="P6" s="174" t="s">
        <v>335</v>
      </c>
      <c r="Q6" s="174" t="s">
        <v>335</v>
      </c>
      <c r="R6" s="174" t="s">
        <v>335</v>
      </c>
      <c r="S6" s="174" t="s">
        <v>335</v>
      </c>
      <c r="T6" s="174" t="s">
        <v>335</v>
      </c>
      <c r="U6" s="174" t="s">
        <v>335</v>
      </c>
      <c r="V6" s="174" t="s">
        <v>335</v>
      </c>
      <c r="W6" s="174" t="s">
        <v>427</v>
      </c>
      <c r="X6" s="174" t="s">
        <v>427</v>
      </c>
      <c r="Y6" s="174" t="s">
        <v>335</v>
      </c>
      <c r="Z6" s="174" t="s">
        <v>427</v>
      </c>
      <c r="AA6" s="174" t="s">
        <v>427</v>
      </c>
      <c r="AB6" s="174" t="s">
        <v>427</v>
      </c>
      <c r="AC6" s="174" t="s">
        <v>427</v>
      </c>
      <c r="AD6" s="174" t="s">
        <v>427</v>
      </c>
      <c r="AE6" s="174" t="s">
        <v>427</v>
      </c>
      <c r="AF6" s="174" t="s">
        <v>427</v>
      </c>
      <c r="AG6" s="174" t="s">
        <v>427</v>
      </c>
      <c r="AH6" s="174" t="s">
        <v>427</v>
      </c>
      <c r="AI6" s="174" t="s">
        <v>335</v>
      </c>
      <c r="AJ6" s="174" t="s">
        <v>427</v>
      </c>
      <c r="AK6" s="174" t="s">
        <v>427</v>
      </c>
      <c r="AL6" s="174" t="s">
        <v>335</v>
      </c>
      <c r="AM6" s="174" t="s">
        <v>335</v>
      </c>
      <c r="AN6" s="174" t="s">
        <v>335</v>
      </c>
      <c r="AO6" s="174" t="s">
        <v>335</v>
      </c>
      <c r="AP6" s="174" t="s">
        <v>335</v>
      </c>
      <c r="AQ6" s="174" t="s">
        <v>428</v>
      </c>
      <c r="AR6" s="173">
        <v>1</v>
      </c>
      <c r="AS6" s="174">
        <v>1</v>
      </c>
      <c r="AT6" s="174">
        <v>1</v>
      </c>
      <c r="AU6" s="174">
        <v>5</v>
      </c>
      <c r="AV6" s="174">
        <v>5</v>
      </c>
      <c r="AW6" s="112">
        <f t="shared" si="0"/>
        <v>13</v>
      </c>
      <c r="AX6" s="167">
        <f t="shared" si="1"/>
        <v>0.9285714285714286</v>
      </c>
      <c r="AY6" s="175"/>
      <c r="AZ6" s="176"/>
      <c r="BA6" s="177"/>
      <c r="BB6" s="171"/>
      <c r="BC6" s="171"/>
      <c r="BD6" s="171"/>
      <c r="BE6" s="171"/>
      <c r="BF6" s="171"/>
      <c r="BG6" s="171"/>
      <c r="BH6" s="171"/>
      <c r="BI6" s="171"/>
      <c r="BJ6" s="171"/>
      <c r="BK6" s="171"/>
      <c r="BL6" s="171"/>
      <c r="BM6" s="171"/>
      <c r="BN6" s="171"/>
      <c r="BO6" s="171"/>
      <c r="BP6" s="171"/>
      <c r="BQ6" s="171"/>
      <c r="BR6" s="171"/>
      <c r="BS6" s="171"/>
      <c r="BT6" s="171"/>
      <c r="BU6" s="171"/>
    </row>
    <row r="7" spans="1:73" ht="15.75" customHeight="1" x14ac:dyDescent="0.25">
      <c r="A7" s="112" t="s">
        <v>47</v>
      </c>
      <c r="B7" s="112" t="s">
        <v>48</v>
      </c>
      <c r="C7" s="112" t="s">
        <v>53</v>
      </c>
      <c r="D7" s="112" t="s">
        <v>421</v>
      </c>
      <c r="E7" s="112">
        <v>3223066569</v>
      </c>
      <c r="F7" s="112" t="s">
        <v>422</v>
      </c>
      <c r="G7" s="112" t="s">
        <v>423</v>
      </c>
      <c r="H7" s="112">
        <v>3002155580</v>
      </c>
      <c r="I7" s="112" t="s">
        <v>424</v>
      </c>
      <c r="J7" s="112" t="s">
        <v>431</v>
      </c>
      <c r="K7" s="112">
        <v>3142707215</v>
      </c>
      <c r="L7" s="172" t="s">
        <v>432</v>
      </c>
      <c r="M7" s="173"/>
      <c r="N7" s="174" t="s">
        <v>335</v>
      </c>
      <c r="O7" s="174" t="s">
        <v>335</v>
      </c>
      <c r="P7" s="174" t="s">
        <v>335</v>
      </c>
      <c r="Q7" s="174" t="s">
        <v>335</v>
      </c>
      <c r="R7" s="174" t="s">
        <v>335</v>
      </c>
      <c r="S7" s="174" t="s">
        <v>335</v>
      </c>
      <c r="T7" s="174" t="s">
        <v>335</v>
      </c>
      <c r="U7" s="174" t="s">
        <v>335</v>
      </c>
      <c r="V7" s="174" t="s">
        <v>335</v>
      </c>
      <c r="W7" s="174" t="s">
        <v>427</v>
      </c>
      <c r="X7" s="174" t="s">
        <v>427</v>
      </c>
      <c r="Y7" s="174" t="s">
        <v>427</v>
      </c>
      <c r="Z7" s="174" t="s">
        <v>427</v>
      </c>
      <c r="AA7" s="174" t="s">
        <v>427</v>
      </c>
      <c r="AB7" s="174" t="s">
        <v>427</v>
      </c>
      <c r="AC7" s="174" t="s">
        <v>427</v>
      </c>
      <c r="AD7" s="174" t="s">
        <v>427</v>
      </c>
      <c r="AE7" s="174" t="s">
        <v>427</v>
      </c>
      <c r="AF7" s="174" t="s">
        <v>335</v>
      </c>
      <c r="AG7" s="174" t="s">
        <v>427</v>
      </c>
      <c r="AH7" s="174" t="s">
        <v>427</v>
      </c>
      <c r="AI7" s="174" t="s">
        <v>335</v>
      </c>
      <c r="AJ7" s="174" t="s">
        <v>427</v>
      </c>
      <c r="AK7" s="174" t="s">
        <v>427</v>
      </c>
      <c r="AL7" s="174" t="s">
        <v>335</v>
      </c>
      <c r="AM7" s="174" t="s">
        <v>335</v>
      </c>
      <c r="AN7" s="174" t="s">
        <v>335</v>
      </c>
      <c r="AO7" s="174" t="s">
        <v>335</v>
      </c>
      <c r="AP7" s="174" t="s">
        <v>335</v>
      </c>
      <c r="AQ7" s="174" t="s">
        <v>428</v>
      </c>
      <c r="AR7" s="173">
        <v>1</v>
      </c>
      <c r="AS7" s="174">
        <v>1</v>
      </c>
      <c r="AT7" s="174">
        <v>1</v>
      </c>
      <c r="AU7" s="174">
        <v>4</v>
      </c>
      <c r="AV7" s="174">
        <v>5</v>
      </c>
      <c r="AW7" s="112">
        <f t="shared" si="0"/>
        <v>12</v>
      </c>
      <c r="AX7" s="167">
        <f t="shared" si="1"/>
        <v>0.8571428571428571</v>
      </c>
      <c r="AY7" s="175"/>
      <c r="AZ7" s="176"/>
      <c r="BA7" s="177"/>
      <c r="BB7" s="171"/>
      <c r="BC7" s="171"/>
      <c r="BD7" s="171"/>
      <c r="BE7" s="171"/>
      <c r="BF7" s="171"/>
      <c r="BG7" s="171"/>
      <c r="BH7" s="171"/>
      <c r="BI7" s="171"/>
      <c r="BJ7" s="171"/>
      <c r="BK7" s="171"/>
      <c r="BL7" s="171"/>
      <c r="BM7" s="171"/>
      <c r="BN7" s="171"/>
      <c r="BO7" s="171"/>
      <c r="BP7" s="171"/>
      <c r="BQ7" s="171"/>
      <c r="BR7" s="171"/>
      <c r="BS7" s="171"/>
      <c r="BT7" s="171"/>
      <c r="BU7" s="171"/>
    </row>
    <row r="8" spans="1:73" ht="15.75" customHeight="1" x14ac:dyDescent="0.25">
      <c r="A8" s="112" t="s">
        <v>47</v>
      </c>
      <c r="B8" s="112" t="s">
        <v>48</v>
      </c>
      <c r="C8" s="112" t="s">
        <v>54</v>
      </c>
      <c r="D8" s="112" t="s">
        <v>421</v>
      </c>
      <c r="E8" s="112">
        <v>3223066569</v>
      </c>
      <c r="F8" s="112" t="s">
        <v>422</v>
      </c>
      <c r="G8" s="112" t="s">
        <v>423</v>
      </c>
      <c r="H8" s="112">
        <v>3002155580</v>
      </c>
      <c r="I8" s="112" t="s">
        <v>424</v>
      </c>
      <c r="J8" s="112" t="s">
        <v>433</v>
      </c>
      <c r="K8" s="112">
        <v>3212078345</v>
      </c>
      <c r="L8" s="172" t="s">
        <v>434</v>
      </c>
      <c r="M8" s="178">
        <v>44182</v>
      </c>
      <c r="N8" s="174" t="s">
        <v>335</v>
      </c>
      <c r="O8" s="174" t="s">
        <v>335</v>
      </c>
      <c r="P8" s="174" t="s">
        <v>335</v>
      </c>
      <c r="Q8" s="174" t="s">
        <v>335</v>
      </c>
      <c r="R8" s="174" t="s">
        <v>335</v>
      </c>
      <c r="S8" s="174" t="s">
        <v>335</v>
      </c>
      <c r="T8" s="174" t="s">
        <v>335</v>
      </c>
      <c r="U8" s="174" t="s">
        <v>335</v>
      </c>
      <c r="V8" s="174" t="s">
        <v>335</v>
      </c>
      <c r="W8" s="174" t="s">
        <v>427</v>
      </c>
      <c r="X8" s="174" t="s">
        <v>427</v>
      </c>
      <c r="Y8" s="174" t="s">
        <v>427</v>
      </c>
      <c r="Z8" s="174" t="s">
        <v>427</v>
      </c>
      <c r="AA8" s="174" t="s">
        <v>427</v>
      </c>
      <c r="AB8" s="174" t="s">
        <v>427</v>
      </c>
      <c r="AC8" s="174" t="s">
        <v>427</v>
      </c>
      <c r="AD8" s="174" t="s">
        <v>427</v>
      </c>
      <c r="AE8" s="174" t="s">
        <v>427</v>
      </c>
      <c r="AF8" s="174" t="s">
        <v>335</v>
      </c>
      <c r="AG8" s="174" t="s">
        <v>427</v>
      </c>
      <c r="AH8" s="174" t="s">
        <v>427</v>
      </c>
      <c r="AI8" s="174" t="s">
        <v>335</v>
      </c>
      <c r="AJ8" s="174" t="s">
        <v>427</v>
      </c>
      <c r="AK8" s="174" t="s">
        <v>427</v>
      </c>
      <c r="AL8" s="174" t="s">
        <v>335</v>
      </c>
      <c r="AM8" s="174" t="s">
        <v>335</v>
      </c>
      <c r="AN8" s="174" t="s">
        <v>335</v>
      </c>
      <c r="AO8" s="174" t="s">
        <v>335</v>
      </c>
      <c r="AP8" s="174" t="s">
        <v>335</v>
      </c>
      <c r="AQ8" s="174" t="s">
        <v>335</v>
      </c>
      <c r="AR8" s="173">
        <v>1</v>
      </c>
      <c r="AS8" s="174">
        <v>1</v>
      </c>
      <c r="AT8" s="174">
        <v>1</v>
      </c>
      <c r="AU8" s="174">
        <v>4</v>
      </c>
      <c r="AV8" s="174">
        <v>5</v>
      </c>
      <c r="AW8" s="112">
        <f t="shared" si="0"/>
        <v>12</v>
      </c>
      <c r="AX8" s="167">
        <f t="shared" si="1"/>
        <v>0.8571428571428571</v>
      </c>
      <c r="AY8" s="175"/>
      <c r="AZ8" s="176"/>
      <c r="BA8" s="177"/>
      <c r="BB8" s="171"/>
      <c r="BC8" s="171"/>
      <c r="BD8" s="171"/>
      <c r="BE8" s="171"/>
      <c r="BF8" s="171"/>
      <c r="BG8" s="171"/>
      <c r="BH8" s="171"/>
      <c r="BI8" s="171"/>
      <c r="BJ8" s="171"/>
      <c r="BK8" s="171"/>
      <c r="BL8" s="171"/>
      <c r="BM8" s="171"/>
      <c r="BN8" s="171"/>
      <c r="BO8" s="171"/>
      <c r="BP8" s="171"/>
      <c r="BQ8" s="171"/>
      <c r="BR8" s="171"/>
      <c r="BS8" s="171"/>
      <c r="BT8" s="171"/>
      <c r="BU8" s="171"/>
    </row>
    <row r="9" spans="1:73" ht="15.75" x14ac:dyDescent="0.25">
      <c r="A9" s="112" t="s">
        <v>47</v>
      </c>
      <c r="B9" s="112" t="s">
        <v>48</v>
      </c>
      <c r="C9" s="112" t="s">
        <v>55</v>
      </c>
      <c r="D9" s="112" t="s">
        <v>421</v>
      </c>
      <c r="E9" s="112">
        <v>3223066569</v>
      </c>
      <c r="F9" s="112" t="s">
        <v>422</v>
      </c>
      <c r="G9" s="112" t="s">
        <v>423</v>
      </c>
      <c r="H9" s="112">
        <v>3002155580</v>
      </c>
      <c r="I9" s="112" t="s">
        <v>424</v>
      </c>
      <c r="J9" s="112" t="s">
        <v>435</v>
      </c>
      <c r="K9" s="112">
        <v>3112341796</v>
      </c>
      <c r="L9" s="179" t="s">
        <v>436</v>
      </c>
      <c r="M9" s="180"/>
      <c r="N9" s="181" t="s">
        <v>335</v>
      </c>
      <c r="O9" s="181" t="s">
        <v>335</v>
      </c>
      <c r="P9" s="181" t="s">
        <v>335</v>
      </c>
      <c r="Q9" s="174" t="s">
        <v>335</v>
      </c>
      <c r="R9" s="174" t="s">
        <v>335</v>
      </c>
      <c r="S9" s="174" t="s">
        <v>335</v>
      </c>
      <c r="T9" s="181" t="s">
        <v>335</v>
      </c>
      <c r="U9" s="181" t="s">
        <v>335</v>
      </c>
      <c r="V9" s="181" t="s">
        <v>335</v>
      </c>
      <c r="W9" s="181" t="s">
        <v>427</v>
      </c>
      <c r="X9" s="181" t="s">
        <v>427</v>
      </c>
      <c r="Y9" s="181" t="s">
        <v>335</v>
      </c>
      <c r="Z9" s="181" t="s">
        <v>427</v>
      </c>
      <c r="AA9" s="181" t="s">
        <v>427</v>
      </c>
      <c r="AB9" s="181" t="s">
        <v>427</v>
      </c>
      <c r="AC9" s="181" t="s">
        <v>427</v>
      </c>
      <c r="AD9" s="181" t="s">
        <v>427</v>
      </c>
      <c r="AE9" s="181" t="s">
        <v>427</v>
      </c>
      <c r="AF9" s="181" t="s">
        <v>335</v>
      </c>
      <c r="AG9" s="181" t="s">
        <v>427</v>
      </c>
      <c r="AH9" s="181" t="s">
        <v>427</v>
      </c>
      <c r="AI9" s="181" t="s">
        <v>335</v>
      </c>
      <c r="AJ9" s="181" t="s">
        <v>427</v>
      </c>
      <c r="AK9" s="181" t="s">
        <v>335</v>
      </c>
      <c r="AL9" s="181" t="s">
        <v>427</v>
      </c>
      <c r="AM9" s="181" t="s">
        <v>335</v>
      </c>
      <c r="AN9" s="181" t="s">
        <v>335</v>
      </c>
      <c r="AO9" s="181" t="s">
        <v>335</v>
      </c>
      <c r="AP9" s="181" t="s">
        <v>335</v>
      </c>
      <c r="AQ9" s="181" t="s">
        <v>335</v>
      </c>
      <c r="AR9" s="180">
        <v>1</v>
      </c>
      <c r="AS9" s="181">
        <v>1</v>
      </c>
      <c r="AT9" s="181">
        <v>1</v>
      </c>
      <c r="AU9" s="181">
        <v>4</v>
      </c>
      <c r="AV9" s="181">
        <v>5</v>
      </c>
      <c r="AW9" s="112">
        <f t="shared" si="0"/>
        <v>12</v>
      </c>
      <c r="AX9" s="167">
        <f t="shared" si="1"/>
        <v>0.8571428571428571</v>
      </c>
      <c r="AY9" s="175"/>
      <c r="AZ9" s="176"/>
      <c r="BA9" s="177"/>
      <c r="BB9" s="182"/>
      <c r="BC9" s="182"/>
      <c r="BD9" s="182"/>
      <c r="BE9" s="182"/>
      <c r="BF9" s="182"/>
      <c r="BG9" s="182"/>
      <c r="BH9" s="182"/>
      <c r="BI9" s="182"/>
      <c r="BJ9" s="182"/>
      <c r="BK9" s="182"/>
      <c r="BL9" s="182"/>
      <c r="BM9" s="182"/>
      <c r="BN9" s="182"/>
      <c r="BO9" s="182"/>
      <c r="BP9" s="182"/>
      <c r="BQ9" s="182"/>
      <c r="BR9" s="182"/>
      <c r="BS9" s="182"/>
      <c r="BT9" s="182"/>
      <c r="BU9" s="182"/>
    </row>
    <row r="10" spans="1:73" ht="30" x14ac:dyDescent="0.25">
      <c r="A10" s="112" t="s">
        <v>47</v>
      </c>
      <c r="B10" s="112" t="s">
        <v>48</v>
      </c>
      <c r="C10" s="112" t="s">
        <v>56</v>
      </c>
      <c r="D10" s="112" t="s">
        <v>421</v>
      </c>
      <c r="E10" s="112">
        <v>3223066569</v>
      </c>
      <c r="F10" s="112" t="s">
        <v>422</v>
      </c>
      <c r="G10" s="112" t="s">
        <v>423</v>
      </c>
      <c r="H10" s="112">
        <v>3002155580</v>
      </c>
      <c r="I10" s="112" t="s">
        <v>424</v>
      </c>
      <c r="J10" s="112" t="s">
        <v>437</v>
      </c>
      <c r="K10" s="112">
        <v>3214630663</v>
      </c>
      <c r="L10" s="179" t="s">
        <v>438</v>
      </c>
      <c r="M10" s="183">
        <v>44161</v>
      </c>
      <c r="N10" s="181" t="s">
        <v>335</v>
      </c>
      <c r="O10" s="181" t="s">
        <v>335</v>
      </c>
      <c r="P10" s="181" t="s">
        <v>335</v>
      </c>
      <c r="Q10" s="174" t="s">
        <v>335</v>
      </c>
      <c r="R10" s="174" t="s">
        <v>335</v>
      </c>
      <c r="S10" s="174" t="s">
        <v>335</v>
      </c>
      <c r="T10" s="181" t="s">
        <v>335</v>
      </c>
      <c r="U10" s="181" t="s">
        <v>335</v>
      </c>
      <c r="V10" s="181" t="s">
        <v>335</v>
      </c>
      <c r="W10" s="181" t="s">
        <v>427</v>
      </c>
      <c r="X10" s="181" t="s">
        <v>427</v>
      </c>
      <c r="Y10" s="181" t="s">
        <v>335</v>
      </c>
      <c r="Z10" s="181" t="s">
        <v>427</v>
      </c>
      <c r="AA10" s="181" t="s">
        <v>427</v>
      </c>
      <c r="AB10" s="181" t="s">
        <v>427</v>
      </c>
      <c r="AC10" s="181" t="s">
        <v>335</v>
      </c>
      <c r="AD10" s="181" t="s">
        <v>427</v>
      </c>
      <c r="AE10" s="181" t="s">
        <v>427</v>
      </c>
      <c r="AF10" s="181" t="s">
        <v>427</v>
      </c>
      <c r="AG10" s="181" t="s">
        <v>427</v>
      </c>
      <c r="AH10" s="181" t="s">
        <v>427</v>
      </c>
      <c r="AI10" s="181" t="s">
        <v>335</v>
      </c>
      <c r="AJ10" s="181" t="s">
        <v>427</v>
      </c>
      <c r="AK10" s="181" t="s">
        <v>427</v>
      </c>
      <c r="AL10" s="181" t="s">
        <v>335</v>
      </c>
      <c r="AM10" s="181" t="s">
        <v>335</v>
      </c>
      <c r="AN10" s="181" t="s">
        <v>335</v>
      </c>
      <c r="AO10" s="181" t="s">
        <v>335</v>
      </c>
      <c r="AP10" s="181" t="s">
        <v>335</v>
      </c>
      <c r="AQ10" s="181" t="s">
        <v>428</v>
      </c>
      <c r="AR10" s="180">
        <v>1</v>
      </c>
      <c r="AS10" s="181">
        <v>1</v>
      </c>
      <c r="AT10" s="181">
        <v>1</v>
      </c>
      <c r="AU10" s="181">
        <v>6</v>
      </c>
      <c r="AV10" s="181">
        <v>5</v>
      </c>
      <c r="AW10" s="112">
        <f t="shared" si="0"/>
        <v>14</v>
      </c>
      <c r="AX10" s="167">
        <f t="shared" si="1"/>
        <v>1</v>
      </c>
      <c r="AY10" s="175"/>
      <c r="AZ10" s="176"/>
      <c r="BA10" s="177"/>
      <c r="BB10" s="182"/>
      <c r="BC10" s="182"/>
      <c r="BD10" s="182"/>
      <c r="BE10" s="182"/>
      <c r="BF10" s="182"/>
      <c r="BG10" s="182"/>
      <c r="BH10" s="182"/>
      <c r="BI10" s="182"/>
      <c r="BJ10" s="182"/>
      <c r="BK10" s="182"/>
      <c r="BL10" s="182"/>
      <c r="BM10" s="182"/>
      <c r="BN10" s="182"/>
      <c r="BO10" s="182"/>
      <c r="BP10" s="182"/>
      <c r="BQ10" s="182"/>
      <c r="BR10" s="182"/>
      <c r="BS10" s="182"/>
      <c r="BT10" s="182"/>
      <c r="BU10" s="182"/>
    </row>
    <row r="11" spans="1:73" ht="15.75" customHeight="1" x14ac:dyDescent="0.25">
      <c r="A11" s="112" t="s">
        <v>47</v>
      </c>
      <c r="B11" s="112" t="s">
        <v>48</v>
      </c>
      <c r="C11" s="112" t="s">
        <v>57</v>
      </c>
      <c r="D11" s="112" t="s">
        <v>421</v>
      </c>
      <c r="E11" s="112">
        <v>3223066569</v>
      </c>
      <c r="F11" s="112" t="s">
        <v>422</v>
      </c>
      <c r="G11" s="112" t="s">
        <v>423</v>
      </c>
      <c r="H11" s="112">
        <v>3002155580</v>
      </c>
      <c r="I11" s="112" t="s">
        <v>424</v>
      </c>
      <c r="J11" s="112" t="s">
        <v>439</v>
      </c>
      <c r="K11" s="112">
        <v>3203949068</v>
      </c>
      <c r="L11" s="184" t="s">
        <v>440</v>
      </c>
      <c r="M11" s="180"/>
      <c r="N11" s="181" t="s">
        <v>335</v>
      </c>
      <c r="O11" s="181" t="s">
        <v>335</v>
      </c>
      <c r="P11" s="181" t="s">
        <v>335</v>
      </c>
      <c r="Q11" s="174" t="s">
        <v>335</v>
      </c>
      <c r="R11" s="174" t="s">
        <v>335</v>
      </c>
      <c r="S11" s="174" t="s">
        <v>335</v>
      </c>
      <c r="T11" s="181" t="s">
        <v>335</v>
      </c>
      <c r="U11" s="181" t="s">
        <v>335</v>
      </c>
      <c r="V11" s="181" t="s">
        <v>335</v>
      </c>
      <c r="W11" s="181" t="s">
        <v>427</v>
      </c>
      <c r="X11" s="181" t="s">
        <v>427</v>
      </c>
      <c r="Y11" s="181" t="s">
        <v>427</v>
      </c>
      <c r="Z11" s="181" t="s">
        <v>427</v>
      </c>
      <c r="AA11" s="181" t="s">
        <v>427</v>
      </c>
      <c r="AB11" s="181" t="s">
        <v>427</v>
      </c>
      <c r="AC11" s="181" t="s">
        <v>427</v>
      </c>
      <c r="AD11" s="181" t="s">
        <v>427</v>
      </c>
      <c r="AE11" s="181" t="s">
        <v>427</v>
      </c>
      <c r="AF11" s="181" t="s">
        <v>335</v>
      </c>
      <c r="AG11" s="181" t="s">
        <v>427</v>
      </c>
      <c r="AH11" s="181" t="s">
        <v>427</v>
      </c>
      <c r="AI11" s="181" t="s">
        <v>335</v>
      </c>
      <c r="AJ11" s="181" t="s">
        <v>427</v>
      </c>
      <c r="AK11" s="181" t="s">
        <v>427</v>
      </c>
      <c r="AL11" s="181" t="s">
        <v>335</v>
      </c>
      <c r="AM11" s="181" t="s">
        <v>335</v>
      </c>
      <c r="AN11" s="181" t="s">
        <v>335</v>
      </c>
      <c r="AO11" s="181" t="s">
        <v>335</v>
      </c>
      <c r="AP11" s="181" t="s">
        <v>335</v>
      </c>
      <c r="AQ11" s="181" t="s">
        <v>428</v>
      </c>
      <c r="AR11" s="180">
        <v>1</v>
      </c>
      <c r="AS11" s="181">
        <v>0</v>
      </c>
      <c r="AT11" s="181">
        <v>1</v>
      </c>
      <c r="AU11" s="181">
        <v>4</v>
      </c>
      <c r="AV11" s="181">
        <v>7</v>
      </c>
      <c r="AW11" s="112">
        <f t="shared" si="0"/>
        <v>13</v>
      </c>
      <c r="AX11" s="167">
        <f t="shared" si="1"/>
        <v>0.9285714285714286</v>
      </c>
      <c r="AY11" s="175"/>
      <c r="AZ11" s="176"/>
      <c r="BA11" s="177"/>
      <c r="BB11" s="182"/>
      <c r="BC11" s="182"/>
      <c r="BD11" s="182"/>
      <c r="BE11" s="182"/>
      <c r="BF11" s="182"/>
      <c r="BG11" s="182"/>
      <c r="BH11" s="182"/>
      <c r="BI11" s="182"/>
      <c r="BJ11" s="182"/>
      <c r="BK11" s="182"/>
      <c r="BL11" s="182"/>
      <c r="BM11" s="182"/>
      <c r="BN11" s="182"/>
      <c r="BO11" s="182"/>
      <c r="BP11" s="182"/>
      <c r="BQ11" s="182"/>
      <c r="BR11" s="182"/>
      <c r="BS11" s="182"/>
      <c r="BT11" s="182"/>
      <c r="BU11" s="182"/>
    </row>
    <row r="12" spans="1:73" ht="15.75" customHeight="1" x14ac:dyDescent="0.25">
      <c r="A12" s="112" t="s">
        <v>47</v>
      </c>
      <c r="B12" s="112" t="s">
        <v>48</v>
      </c>
      <c r="C12" s="112" t="s">
        <v>58</v>
      </c>
      <c r="D12" s="112" t="s">
        <v>421</v>
      </c>
      <c r="E12" s="112">
        <v>3223066569</v>
      </c>
      <c r="F12" s="112" t="s">
        <v>422</v>
      </c>
      <c r="G12" s="112" t="s">
        <v>423</v>
      </c>
      <c r="H12" s="112">
        <v>3002155580</v>
      </c>
      <c r="I12" s="112" t="s">
        <v>424</v>
      </c>
      <c r="J12" s="112" t="s">
        <v>441</v>
      </c>
      <c r="K12" s="112">
        <v>3164908652</v>
      </c>
      <c r="L12" s="112" t="s">
        <v>442</v>
      </c>
      <c r="M12" s="180"/>
      <c r="N12" s="181" t="s">
        <v>335</v>
      </c>
      <c r="O12" s="181" t="s">
        <v>335</v>
      </c>
      <c r="P12" s="181" t="s">
        <v>335</v>
      </c>
      <c r="Q12" s="174" t="s">
        <v>335</v>
      </c>
      <c r="R12" s="174" t="s">
        <v>335</v>
      </c>
      <c r="S12" s="174" t="s">
        <v>335</v>
      </c>
      <c r="T12" s="181" t="s">
        <v>335</v>
      </c>
      <c r="U12" s="181" t="s">
        <v>335</v>
      </c>
      <c r="V12" s="181" t="s">
        <v>335</v>
      </c>
      <c r="W12" s="181" t="s">
        <v>427</v>
      </c>
      <c r="X12" s="181" t="s">
        <v>427</v>
      </c>
      <c r="Y12" s="181" t="s">
        <v>335</v>
      </c>
      <c r="Z12" s="181" t="s">
        <v>427</v>
      </c>
      <c r="AA12" s="181" t="s">
        <v>427</v>
      </c>
      <c r="AB12" s="181" t="s">
        <v>427</v>
      </c>
      <c r="AC12" s="181" t="s">
        <v>335</v>
      </c>
      <c r="AD12" s="181" t="s">
        <v>427</v>
      </c>
      <c r="AE12" s="181" t="s">
        <v>427</v>
      </c>
      <c r="AF12" s="181" t="s">
        <v>335</v>
      </c>
      <c r="AG12" s="181" t="s">
        <v>427</v>
      </c>
      <c r="AH12" s="181" t="s">
        <v>427</v>
      </c>
      <c r="AI12" s="181" t="s">
        <v>335</v>
      </c>
      <c r="AJ12" s="181" t="s">
        <v>427</v>
      </c>
      <c r="AK12" s="181" t="s">
        <v>427</v>
      </c>
      <c r="AL12" s="181" t="s">
        <v>335</v>
      </c>
      <c r="AM12" s="181" t="s">
        <v>335</v>
      </c>
      <c r="AN12" s="181" t="s">
        <v>335</v>
      </c>
      <c r="AO12" s="181" t="s">
        <v>335</v>
      </c>
      <c r="AP12" s="181" t="s">
        <v>335</v>
      </c>
      <c r="AQ12" s="181" t="s">
        <v>428</v>
      </c>
      <c r="AR12" s="180">
        <v>1</v>
      </c>
      <c r="AS12" s="181">
        <v>1</v>
      </c>
      <c r="AT12" s="181">
        <v>1</v>
      </c>
      <c r="AU12" s="181">
        <v>6</v>
      </c>
      <c r="AV12" s="181">
        <v>5</v>
      </c>
      <c r="AW12" s="112">
        <f t="shared" si="0"/>
        <v>14</v>
      </c>
      <c r="AX12" s="167">
        <f t="shared" si="1"/>
        <v>1</v>
      </c>
      <c r="AY12" s="185"/>
      <c r="AZ12" s="186"/>
      <c r="BA12" s="187"/>
      <c r="BB12" s="182"/>
      <c r="BC12" s="182"/>
      <c r="BD12" s="182"/>
      <c r="BE12" s="182"/>
      <c r="BF12" s="182"/>
      <c r="BG12" s="182"/>
      <c r="BH12" s="182"/>
      <c r="BI12" s="182"/>
      <c r="BJ12" s="182"/>
      <c r="BK12" s="182"/>
      <c r="BL12" s="182"/>
      <c r="BM12" s="182"/>
      <c r="BN12" s="182"/>
      <c r="BO12" s="182"/>
      <c r="BP12" s="182"/>
      <c r="BQ12" s="182"/>
      <c r="BR12" s="182"/>
      <c r="BS12" s="182"/>
      <c r="BT12" s="182"/>
      <c r="BU12" s="182"/>
    </row>
    <row r="13" spans="1:73" ht="15.75" customHeight="1" x14ac:dyDescent="0.25">
      <c r="A13" s="112" t="s">
        <v>47</v>
      </c>
      <c r="B13" s="112" t="s">
        <v>59</v>
      </c>
      <c r="C13" s="112" t="s">
        <v>60</v>
      </c>
      <c r="D13" s="188" t="s">
        <v>443</v>
      </c>
      <c r="E13" s="188">
        <v>3012028058</v>
      </c>
      <c r="F13" s="188" t="s">
        <v>444</v>
      </c>
      <c r="G13" s="188" t="s">
        <v>445</v>
      </c>
      <c r="H13" s="188">
        <v>3114570376</v>
      </c>
      <c r="I13" s="188" t="s">
        <v>446</v>
      </c>
      <c r="J13" s="189" t="s">
        <v>447</v>
      </c>
      <c r="K13" s="188">
        <v>3158296766</v>
      </c>
      <c r="L13" s="188" t="s">
        <v>448</v>
      </c>
      <c r="M13" s="190"/>
      <c r="N13" s="112" t="s">
        <v>335</v>
      </c>
      <c r="O13" s="112" t="s">
        <v>335</v>
      </c>
      <c r="P13" s="112" t="s">
        <v>335</v>
      </c>
      <c r="Q13" s="112"/>
      <c r="R13" s="112"/>
      <c r="S13" s="112"/>
      <c r="T13" s="112" t="s">
        <v>335</v>
      </c>
      <c r="U13" s="112" t="s">
        <v>335</v>
      </c>
      <c r="V13" s="112" t="s">
        <v>335</v>
      </c>
      <c r="W13" s="174" t="s">
        <v>427</v>
      </c>
      <c r="X13" s="174" t="s">
        <v>427</v>
      </c>
      <c r="Y13" s="112" t="s">
        <v>335</v>
      </c>
      <c r="Z13" s="112" t="s">
        <v>427</v>
      </c>
      <c r="AA13" s="112" t="s">
        <v>427</v>
      </c>
      <c r="AB13" s="112" t="s">
        <v>335</v>
      </c>
      <c r="AC13" s="174" t="s">
        <v>427</v>
      </c>
      <c r="AD13" s="174" t="s">
        <v>427</v>
      </c>
      <c r="AE13" s="174" t="s">
        <v>427</v>
      </c>
      <c r="AF13" s="174" t="s">
        <v>427</v>
      </c>
      <c r="AG13" s="174" t="s">
        <v>427</v>
      </c>
      <c r="AH13" s="174" t="s">
        <v>427</v>
      </c>
      <c r="AI13" s="174" t="s">
        <v>335</v>
      </c>
      <c r="AJ13" s="166" t="s">
        <v>427</v>
      </c>
      <c r="AK13" s="166" t="s">
        <v>427</v>
      </c>
      <c r="AL13" s="174" t="s">
        <v>335</v>
      </c>
      <c r="AM13" s="174" t="s">
        <v>428</v>
      </c>
      <c r="AN13" s="174" t="s">
        <v>335</v>
      </c>
      <c r="AO13" s="174" t="s">
        <v>335</v>
      </c>
      <c r="AP13" s="174" t="s">
        <v>428</v>
      </c>
      <c r="AQ13" s="174" t="s">
        <v>335</v>
      </c>
      <c r="AR13" s="112">
        <f t="shared" ref="AR13:AT13" si="2">COUNTIF(N13,"SI")</f>
        <v>1</v>
      </c>
      <c r="AS13" s="112">
        <f t="shared" si="2"/>
        <v>1</v>
      </c>
      <c r="AT13" s="112">
        <f t="shared" si="2"/>
        <v>1</v>
      </c>
      <c r="AU13" s="112">
        <f t="shared" ref="AU13:AU34" si="3">COUNTIFS(T13:AH13,"SI")</f>
        <v>5</v>
      </c>
      <c r="AV13" s="112">
        <f t="shared" ref="AV13:AV34" si="4">COUNTIFS(AI13:AQ13,"SI")</f>
        <v>5</v>
      </c>
      <c r="AW13" s="112">
        <f t="shared" si="0"/>
        <v>13</v>
      </c>
      <c r="AX13" s="167">
        <f t="shared" si="1"/>
        <v>0.9285714285714286</v>
      </c>
      <c r="AY13" s="191">
        <f>AVERAGE(AX13:AX20)</f>
        <v>0.97321428571428581</v>
      </c>
      <c r="AZ13" s="192"/>
      <c r="BA13" s="193"/>
      <c r="BB13" s="171"/>
      <c r="BC13" s="171"/>
      <c r="BD13" s="171"/>
      <c r="BE13" s="171"/>
      <c r="BF13" s="171"/>
      <c r="BG13" s="171"/>
      <c r="BH13" s="171"/>
      <c r="BI13" s="171"/>
      <c r="BJ13" s="171"/>
      <c r="BK13" s="171"/>
      <c r="BL13" s="171"/>
      <c r="BM13" s="171"/>
      <c r="BN13" s="171"/>
      <c r="BO13" s="171"/>
      <c r="BP13" s="171"/>
      <c r="BQ13" s="171"/>
      <c r="BR13" s="171"/>
      <c r="BS13" s="171"/>
      <c r="BT13" s="171"/>
      <c r="BU13" s="171"/>
    </row>
    <row r="14" spans="1:73" ht="15.75" customHeight="1" x14ac:dyDescent="0.25">
      <c r="A14" s="112" t="s">
        <v>47</v>
      </c>
      <c r="B14" s="112" t="s">
        <v>59</v>
      </c>
      <c r="C14" s="112" t="s">
        <v>61</v>
      </c>
      <c r="D14" s="188" t="s">
        <v>443</v>
      </c>
      <c r="E14" s="188">
        <v>3012028058</v>
      </c>
      <c r="F14" s="188" t="s">
        <v>444</v>
      </c>
      <c r="G14" s="188" t="s">
        <v>445</v>
      </c>
      <c r="H14" s="188">
        <v>3114570376</v>
      </c>
      <c r="I14" s="188" t="s">
        <v>446</v>
      </c>
      <c r="J14" s="188" t="s">
        <v>449</v>
      </c>
      <c r="K14" s="188">
        <v>3143464297</v>
      </c>
      <c r="L14" s="188" t="s">
        <v>450</v>
      </c>
      <c r="M14" s="190">
        <v>44186</v>
      </c>
      <c r="N14" s="112" t="s">
        <v>335</v>
      </c>
      <c r="O14" s="112" t="s">
        <v>335</v>
      </c>
      <c r="P14" s="112" t="s">
        <v>335</v>
      </c>
      <c r="Q14" s="112"/>
      <c r="R14" s="112"/>
      <c r="S14" s="112"/>
      <c r="T14" s="112" t="s">
        <v>335</v>
      </c>
      <c r="U14" s="112" t="s">
        <v>335</v>
      </c>
      <c r="V14" s="112" t="s">
        <v>335</v>
      </c>
      <c r="W14" s="174" t="s">
        <v>427</v>
      </c>
      <c r="X14" s="174" t="s">
        <v>427</v>
      </c>
      <c r="Y14" s="112" t="s">
        <v>427</v>
      </c>
      <c r="Z14" s="112" t="s">
        <v>427</v>
      </c>
      <c r="AA14" s="112" t="s">
        <v>427</v>
      </c>
      <c r="AB14" s="112" t="s">
        <v>335</v>
      </c>
      <c r="AC14" s="174" t="s">
        <v>427</v>
      </c>
      <c r="AD14" s="174" t="s">
        <v>427</v>
      </c>
      <c r="AE14" s="174" t="s">
        <v>427</v>
      </c>
      <c r="AF14" s="174" t="s">
        <v>427</v>
      </c>
      <c r="AG14" s="174" t="s">
        <v>427</v>
      </c>
      <c r="AH14" s="174" t="s">
        <v>427</v>
      </c>
      <c r="AI14" s="174" t="s">
        <v>335</v>
      </c>
      <c r="AJ14" s="174" t="s">
        <v>335</v>
      </c>
      <c r="AK14" s="166" t="s">
        <v>427</v>
      </c>
      <c r="AL14" s="166" t="s">
        <v>427</v>
      </c>
      <c r="AM14" s="174" t="s">
        <v>335</v>
      </c>
      <c r="AN14" s="174" t="s">
        <v>335</v>
      </c>
      <c r="AO14" s="174" t="s">
        <v>335</v>
      </c>
      <c r="AP14" s="174" t="s">
        <v>335</v>
      </c>
      <c r="AQ14" s="174" t="s">
        <v>335</v>
      </c>
      <c r="AR14" s="112">
        <f t="shared" ref="AR14:AT14" si="5">COUNTIF(N14,"SI")</f>
        <v>1</v>
      </c>
      <c r="AS14" s="112">
        <f t="shared" si="5"/>
        <v>1</v>
      </c>
      <c r="AT14" s="112">
        <f t="shared" si="5"/>
        <v>1</v>
      </c>
      <c r="AU14" s="112">
        <f t="shared" si="3"/>
        <v>4</v>
      </c>
      <c r="AV14" s="112">
        <f t="shared" si="4"/>
        <v>7</v>
      </c>
      <c r="AW14" s="112">
        <f t="shared" si="0"/>
        <v>14</v>
      </c>
      <c r="AX14" s="167">
        <f t="shared" si="1"/>
        <v>1</v>
      </c>
      <c r="AY14" s="194"/>
      <c r="AZ14" s="195"/>
      <c r="BA14" s="196"/>
      <c r="BB14" s="171"/>
      <c r="BC14" s="171"/>
      <c r="BD14" s="171"/>
      <c r="BE14" s="171"/>
      <c r="BF14" s="171"/>
      <c r="BG14" s="171"/>
      <c r="BH14" s="171"/>
      <c r="BI14" s="171"/>
      <c r="BJ14" s="171"/>
      <c r="BK14" s="171"/>
      <c r="BL14" s="171"/>
      <c r="BM14" s="171"/>
      <c r="BN14" s="171"/>
      <c r="BO14" s="171"/>
      <c r="BP14" s="171"/>
      <c r="BQ14" s="171"/>
      <c r="BR14" s="171"/>
      <c r="BS14" s="171"/>
      <c r="BT14" s="171"/>
      <c r="BU14" s="171"/>
    </row>
    <row r="15" spans="1:73" ht="15.75" customHeight="1" x14ac:dyDescent="0.25">
      <c r="A15" s="112" t="s">
        <v>47</v>
      </c>
      <c r="B15" s="112" t="s">
        <v>59</v>
      </c>
      <c r="C15" s="112" t="s">
        <v>62</v>
      </c>
      <c r="D15" s="188" t="s">
        <v>443</v>
      </c>
      <c r="E15" s="188">
        <v>3012028058</v>
      </c>
      <c r="F15" s="188" t="s">
        <v>444</v>
      </c>
      <c r="G15" s="188" t="s">
        <v>445</v>
      </c>
      <c r="H15" s="188">
        <v>3114570376</v>
      </c>
      <c r="I15" s="188" t="s">
        <v>446</v>
      </c>
      <c r="J15" s="188" t="s">
        <v>451</v>
      </c>
      <c r="K15" s="188">
        <v>3204175820</v>
      </c>
      <c r="L15" s="188" t="s">
        <v>452</v>
      </c>
      <c r="M15" s="190">
        <v>44169</v>
      </c>
      <c r="N15" s="112" t="s">
        <v>335</v>
      </c>
      <c r="O15" s="112" t="s">
        <v>335</v>
      </c>
      <c r="P15" s="112" t="s">
        <v>335</v>
      </c>
      <c r="Q15" s="112"/>
      <c r="R15" s="112"/>
      <c r="S15" s="112"/>
      <c r="T15" s="112" t="s">
        <v>335</v>
      </c>
      <c r="U15" s="112" t="s">
        <v>335</v>
      </c>
      <c r="V15" s="112" t="s">
        <v>335</v>
      </c>
      <c r="W15" s="174" t="s">
        <v>427</v>
      </c>
      <c r="X15" s="174" t="s">
        <v>427</v>
      </c>
      <c r="Y15" s="174" t="s">
        <v>427</v>
      </c>
      <c r="Z15" s="112" t="s">
        <v>427</v>
      </c>
      <c r="AA15" s="112" t="s">
        <v>427</v>
      </c>
      <c r="AB15" s="112" t="s">
        <v>335</v>
      </c>
      <c r="AC15" s="174" t="s">
        <v>427</v>
      </c>
      <c r="AD15" s="174" t="s">
        <v>427</v>
      </c>
      <c r="AE15" s="174" t="s">
        <v>427</v>
      </c>
      <c r="AF15" s="174" t="s">
        <v>427</v>
      </c>
      <c r="AG15" s="174" t="s">
        <v>427</v>
      </c>
      <c r="AH15" s="174" t="s">
        <v>427</v>
      </c>
      <c r="AI15" s="174" t="s">
        <v>335</v>
      </c>
      <c r="AJ15" s="166" t="s">
        <v>427</v>
      </c>
      <c r="AK15" s="166" t="s">
        <v>427</v>
      </c>
      <c r="AL15" s="174" t="s">
        <v>335</v>
      </c>
      <c r="AM15" s="174" t="s">
        <v>335</v>
      </c>
      <c r="AN15" s="174" t="s">
        <v>335</v>
      </c>
      <c r="AO15" s="174" t="s">
        <v>335</v>
      </c>
      <c r="AP15" s="174" t="s">
        <v>335</v>
      </c>
      <c r="AQ15" s="174" t="s">
        <v>335</v>
      </c>
      <c r="AR15" s="112">
        <f t="shared" ref="AR15:AT15" si="6">COUNTIF(N15,"SI")</f>
        <v>1</v>
      </c>
      <c r="AS15" s="112">
        <f t="shared" si="6"/>
        <v>1</v>
      </c>
      <c r="AT15" s="112">
        <f t="shared" si="6"/>
        <v>1</v>
      </c>
      <c r="AU15" s="112">
        <f t="shared" si="3"/>
        <v>4</v>
      </c>
      <c r="AV15" s="112">
        <f t="shared" si="4"/>
        <v>7</v>
      </c>
      <c r="AW15" s="112">
        <f t="shared" si="0"/>
        <v>14</v>
      </c>
      <c r="AX15" s="167">
        <f t="shared" si="1"/>
        <v>1</v>
      </c>
      <c r="AY15" s="194"/>
      <c r="AZ15" s="195"/>
      <c r="BA15" s="196"/>
      <c r="BB15" s="171"/>
      <c r="BC15" s="171"/>
      <c r="BD15" s="171"/>
      <c r="BE15" s="171"/>
      <c r="BF15" s="171"/>
      <c r="BG15" s="171"/>
      <c r="BH15" s="171"/>
      <c r="BI15" s="171"/>
      <c r="BJ15" s="171"/>
      <c r="BK15" s="171"/>
      <c r="BL15" s="171"/>
      <c r="BM15" s="171"/>
      <c r="BN15" s="171"/>
      <c r="BO15" s="171"/>
      <c r="BP15" s="171"/>
      <c r="BQ15" s="171"/>
      <c r="BR15" s="171"/>
      <c r="BS15" s="171"/>
      <c r="BT15" s="171"/>
      <c r="BU15" s="171"/>
    </row>
    <row r="16" spans="1:73" ht="15.75" customHeight="1" x14ac:dyDescent="0.25">
      <c r="A16" s="112" t="s">
        <v>47</v>
      </c>
      <c r="B16" s="112" t="s">
        <v>59</v>
      </c>
      <c r="C16" s="112" t="s">
        <v>63</v>
      </c>
      <c r="D16" s="188" t="s">
        <v>443</v>
      </c>
      <c r="E16" s="188">
        <v>3012028058</v>
      </c>
      <c r="F16" s="188" t="s">
        <v>444</v>
      </c>
      <c r="G16" s="188" t="s">
        <v>445</v>
      </c>
      <c r="H16" s="188">
        <v>3114570376</v>
      </c>
      <c r="I16" s="188" t="s">
        <v>446</v>
      </c>
      <c r="J16" s="188" t="s">
        <v>453</v>
      </c>
      <c r="K16" s="188">
        <v>3115387904</v>
      </c>
      <c r="L16" s="188" t="s">
        <v>454</v>
      </c>
      <c r="M16" s="190">
        <v>44195</v>
      </c>
      <c r="N16" s="112" t="s">
        <v>335</v>
      </c>
      <c r="O16" s="112" t="s">
        <v>335</v>
      </c>
      <c r="P16" s="112" t="s">
        <v>335</v>
      </c>
      <c r="Q16" s="112"/>
      <c r="R16" s="112"/>
      <c r="S16" s="112"/>
      <c r="T16" s="112" t="s">
        <v>335</v>
      </c>
      <c r="U16" s="112" t="s">
        <v>335</v>
      </c>
      <c r="V16" s="112" t="s">
        <v>335</v>
      </c>
      <c r="W16" s="174" t="s">
        <v>427</v>
      </c>
      <c r="X16" s="174" t="s">
        <v>427</v>
      </c>
      <c r="Y16" s="174" t="s">
        <v>427</v>
      </c>
      <c r="Z16" s="112" t="s">
        <v>427</v>
      </c>
      <c r="AA16" s="112" t="s">
        <v>427</v>
      </c>
      <c r="AB16" s="174" t="s">
        <v>427</v>
      </c>
      <c r="AC16" s="174" t="s">
        <v>427</v>
      </c>
      <c r="AD16" s="174" t="s">
        <v>427</v>
      </c>
      <c r="AE16" s="174" t="s">
        <v>427</v>
      </c>
      <c r="AF16" s="174" t="s">
        <v>427</v>
      </c>
      <c r="AG16" s="174" t="s">
        <v>427</v>
      </c>
      <c r="AH16" s="174" t="s">
        <v>427</v>
      </c>
      <c r="AI16" s="174" t="s">
        <v>335</v>
      </c>
      <c r="AJ16" s="166" t="s">
        <v>427</v>
      </c>
      <c r="AK16" s="166" t="s">
        <v>427</v>
      </c>
      <c r="AL16" s="174" t="s">
        <v>335</v>
      </c>
      <c r="AM16" s="174" t="s">
        <v>335</v>
      </c>
      <c r="AN16" s="174" t="s">
        <v>335</v>
      </c>
      <c r="AO16" s="174" t="s">
        <v>335</v>
      </c>
      <c r="AP16" s="174" t="s">
        <v>335</v>
      </c>
      <c r="AQ16" s="174" t="s">
        <v>335</v>
      </c>
      <c r="AR16" s="112">
        <f t="shared" ref="AR16:AT16" si="7">COUNTIF(N16,"SI")</f>
        <v>1</v>
      </c>
      <c r="AS16" s="112">
        <f t="shared" si="7"/>
        <v>1</v>
      </c>
      <c r="AT16" s="112">
        <f t="shared" si="7"/>
        <v>1</v>
      </c>
      <c r="AU16" s="112">
        <f t="shared" si="3"/>
        <v>3</v>
      </c>
      <c r="AV16" s="112">
        <f t="shared" si="4"/>
        <v>7</v>
      </c>
      <c r="AW16" s="112">
        <f t="shared" si="0"/>
        <v>13</v>
      </c>
      <c r="AX16" s="167">
        <f t="shared" si="1"/>
        <v>0.9285714285714286</v>
      </c>
      <c r="AY16" s="194"/>
      <c r="AZ16" s="195"/>
      <c r="BA16" s="196"/>
      <c r="BB16" s="171"/>
      <c r="BC16" s="171"/>
      <c r="BD16" s="171"/>
      <c r="BE16" s="171"/>
      <c r="BF16" s="171"/>
      <c r="BG16" s="171"/>
      <c r="BH16" s="171"/>
      <c r="BI16" s="171"/>
      <c r="BJ16" s="171"/>
      <c r="BK16" s="171"/>
      <c r="BL16" s="171"/>
      <c r="BM16" s="171"/>
      <c r="BN16" s="171"/>
      <c r="BO16" s="171"/>
      <c r="BP16" s="171"/>
      <c r="BQ16" s="171"/>
      <c r="BR16" s="171"/>
      <c r="BS16" s="171"/>
      <c r="BT16" s="171"/>
      <c r="BU16" s="171"/>
    </row>
    <row r="17" spans="1:73" ht="15.75" customHeight="1" x14ac:dyDescent="0.25">
      <c r="A17" s="112" t="s">
        <v>47</v>
      </c>
      <c r="B17" s="112" t="s">
        <v>59</v>
      </c>
      <c r="C17" s="112" t="s">
        <v>64</v>
      </c>
      <c r="D17" s="188" t="s">
        <v>443</v>
      </c>
      <c r="E17" s="188">
        <v>3012028058</v>
      </c>
      <c r="F17" s="188" t="s">
        <v>444</v>
      </c>
      <c r="G17" s="188" t="s">
        <v>445</v>
      </c>
      <c r="H17" s="188">
        <v>3114570376</v>
      </c>
      <c r="I17" s="188" t="s">
        <v>446</v>
      </c>
      <c r="J17" s="188" t="s">
        <v>455</v>
      </c>
      <c r="K17" s="188">
        <v>3185683643</v>
      </c>
      <c r="L17" s="188" t="s">
        <v>456</v>
      </c>
      <c r="M17" s="190">
        <v>44182</v>
      </c>
      <c r="N17" s="112" t="s">
        <v>335</v>
      </c>
      <c r="O17" s="112" t="s">
        <v>335</v>
      </c>
      <c r="P17" s="112" t="s">
        <v>335</v>
      </c>
      <c r="Q17" s="112"/>
      <c r="R17" s="112"/>
      <c r="S17" s="112"/>
      <c r="T17" s="112" t="s">
        <v>335</v>
      </c>
      <c r="U17" s="112" t="s">
        <v>335</v>
      </c>
      <c r="V17" s="112" t="s">
        <v>335</v>
      </c>
      <c r="W17" s="174" t="s">
        <v>427</v>
      </c>
      <c r="X17" s="174" t="s">
        <v>427</v>
      </c>
      <c r="Y17" s="112" t="s">
        <v>335</v>
      </c>
      <c r="Z17" s="112" t="s">
        <v>427</v>
      </c>
      <c r="AA17" s="112" t="s">
        <v>427</v>
      </c>
      <c r="AB17" s="174" t="s">
        <v>427</v>
      </c>
      <c r="AC17" s="174" t="s">
        <v>427</v>
      </c>
      <c r="AD17" s="174" t="s">
        <v>427</v>
      </c>
      <c r="AE17" s="174" t="s">
        <v>427</v>
      </c>
      <c r="AF17" s="174" t="s">
        <v>427</v>
      </c>
      <c r="AG17" s="174" t="s">
        <v>427</v>
      </c>
      <c r="AH17" s="174" t="s">
        <v>427</v>
      </c>
      <c r="AI17" s="174" t="s">
        <v>335</v>
      </c>
      <c r="AJ17" s="166" t="s">
        <v>427</v>
      </c>
      <c r="AK17" s="166" t="s">
        <v>427</v>
      </c>
      <c r="AL17" s="174" t="s">
        <v>335</v>
      </c>
      <c r="AM17" s="174" t="s">
        <v>335</v>
      </c>
      <c r="AN17" s="174" t="s">
        <v>335</v>
      </c>
      <c r="AO17" s="174" t="s">
        <v>335</v>
      </c>
      <c r="AP17" s="174" t="s">
        <v>335</v>
      </c>
      <c r="AQ17" s="174" t="s">
        <v>335</v>
      </c>
      <c r="AR17" s="112">
        <f t="shared" ref="AR17:AT17" si="8">COUNTIF(N17,"SI")</f>
        <v>1</v>
      </c>
      <c r="AS17" s="112">
        <f t="shared" si="8"/>
        <v>1</v>
      </c>
      <c r="AT17" s="112">
        <f t="shared" si="8"/>
        <v>1</v>
      </c>
      <c r="AU17" s="112">
        <f t="shared" si="3"/>
        <v>4</v>
      </c>
      <c r="AV17" s="112">
        <f t="shared" si="4"/>
        <v>7</v>
      </c>
      <c r="AW17" s="112">
        <f t="shared" si="0"/>
        <v>14</v>
      </c>
      <c r="AX17" s="167">
        <f t="shared" si="1"/>
        <v>1</v>
      </c>
      <c r="AY17" s="194"/>
      <c r="AZ17" s="195"/>
      <c r="BA17" s="196"/>
      <c r="BB17" s="171"/>
      <c r="BC17" s="171"/>
      <c r="BD17" s="171"/>
      <c r="BE17" s="171"/>
      <c r="BF17" s="171"/>
      <c r="BG17" s="171"/>
      <c r="BH17" s="171"/>
      <c r="BI17" s="171"/>
      <c r="BJ17" s="171"/>
      <c r="BK17" s="171"/>
      <c r="BL17" s="171"/>
      <c r="BM17" s="171"/>
      <c r="BN17" s="171"/>
      <c r="BO17" s="171"/>
      <c r="BP17" s="171"/>
      <c r="BQ17" s="171"/>
      <c r="BR17" s="171"/>
      <c r="BS17" s="171"/>
      <c r="BT17" s="171"/>
      <c r="BU17" s="171"/>
    </row>
    <row r="18" spans="1:73" ht="15.75" customHeight="1" x14ac:dyDescent="0.25">
      <c r="A18" s="112" t="s">
        <v>47</v>
      </c>
      <c r="B18" s="112" t="s">
        <v>59</v>
      </c>
      <c r="C18" s="112" t="s">
        <v>65</v>
      </c>
      <c r="D18" s="188" t="s">
        <v>443</v>
      </c>
      <c r="E18" s="188">
        <v>3012028058</v>
      </c>
      <c r="F18" s="188" t="s">
        <v>444</v>
      </c>
      <c r="G18" s="188" t="s">
        <v>445</v>
      </c>
      <c r="H18" s="188">
        <v>3114570376</v>
      </c>
      <c r="I18" s="188" t="s">
        <v>446</v>
      </c>
      <c r="J18" s="188" t="s">
        <v>457</v>
      </c>
      <c r="K18" s="188">
        <v>3204468293</v>
      </c>
      <c r="L18" s="188" t="s">
        <v>458</v>
      </c>
      <c r="M18" s="190">
        <v>44181</v>
      </c>
      <c r="N18" s="112" t="s">
        <v>335</v>
      </c>
      <c r="O18" s="112" t="s">
        <v>335</v>
      </c>
      <c r="P18" s="112" t="s">
        <v>335</v>
      </c>
      <c r="Q18" s="112"/>
      <c r="R18" s="112"/>
      <c r="S18" s="112"/>
      <c r="T18" s="112" t="s">
        <v>335</v>
      </c>
      <c r="U18" s="112" t="s">
        <v>335</v>
      </c>
      <c r="V18" s="112" t="s">
        <v>335</v>
      </c>
      <c r="W18" s="174" t="s">
        <v>427</v>
      </c>
      <c r="X18" s="174" t="s">
        <v>427</v>
      </c>
      <c r="Y18" s="174" t="s">
        <v>427</v>
      </c>
      <c r="Z18" s="112" t="s">
        <v>427</v>
      </c>
      <c r="AA18" s="112" t="s">
        <v>427</v>
      </c>
      <c r="AB18" s="112" t="s">
        <v>335</v>
      </c>
      <c r="AC18" s="174" t="s">
        <v>427</v>
      </c>
      <c r="AD18" s="174" t="s">
        <v>427</v>
      </c>
      <c r="AE18" s="174" t="s">
        <v>427</v>
      </c>
      <c r="AF18" s="174" t="s">
        <v>427</v>
      </c>
      <c r="AG18" s="174" t="s">
        <v>427</v>
      </c>
      <c r="AH18" s="174" t="s">
        <v>427</v>
      </c>
      <c r="AI18" s="174" t="s">
        <v>335</v>
      </c>
      <c r="AJ18" s="166" t="s">
        <v>427</v>
      </c>
      <c r="AK18" s="166" t="s">
        <v>427</v>
      </c>
      <c r="AL18" s="174" t="s">
        <v>335</v>
      </c>
      <c r="AM18" s="174" t="s">
        <v>335</v>
      </c>
      <c r="AN18" s="174" t="s">
        <v>335</v>
      </c>
      <c r="AO18" s="174" t="s">
        <v>335</v>
      </c>
      <c r="AP18" s="174" t="s">
        <v>335</v>
      </c>
      <c r="AQ18" s="174" t="s">
        <v>335</v>
      </c>
      <c r="AR18" s="112">
        <f t="shared" ref="AR18:AT18" si="9">COUNTIF(N18,"SI")</f>
        <v>1</v>
      </c>
      <c r="AS18" s="112">
        <f t="shared" si="9"/>
        <v>1</v>
      </c>
      <c r="AT18" s="112">
        <f t="shared" si="9"/>
        <v>1</v>
      </c>
      <c r="AU18" s="112">
        <f t="shared" si="3"/>
        <v>4</v>
      </c>
      <c r="AV18" s="112">
        <f t="shared" si="4"/>
        <v>7</v>
      </c>
      <c r="AW18" s="112">
        <f t="shared" si="0"/>
        <v>14</v>
      </c>
      <c r="AX18" s="167">
        <f t="shared" si="1"/>
        <v>1</v>
      </c>
      <c r="AY18" s="194"/>
      <c r="AZ18" s="195"/>
      <c r="BA18" s="196"/>
      <c r="BB18" s="171"/>
      <c r="BC18" s="171"/>
      <c r="BD18" s="171"/>
      <c r="BE18" s="171"/>
      <c r="BF18" s="171"/>
      <c r="BG18" s="171"/>
      <c r="BH18" s="171"/>
      <c r="BI18" s="171"/>
      <c r="BJ18" s="171"/>
      <c r="BK18" s="171"/>
      <c r="BL18" s="171"/>
      <c r="BM18" s="171"/>
      <c r="BN18" s="171"/>
      <c r="BO18" s="171"/>
      <c r="BP18" s="171"/>
      <c r="BQ18" s="171"/>
      <c r="BR18" s="171"/>
      <c r="BS18" s="171"/>
      <c r="BT18" s="171"/>
      <c r="BU18" s="171"/>
    </row>
    <row r="19" spans="1:73" ht="15.75" customHeight="1" x14ac:dyDescent="0.25">
      <c r="A19" s="112" t="s">
        <v>47</v>
      </c>
      <c r="B19" s="112" t="s">
        <v>59</v>
      </c>
      <c r="C19" s="112" t="s">
        <v>66</v>
      </c>
      <c r="D19" s="188" t="s">
        <v>443</v>
      </c>
      <c r="E19" s="188">
        <v>3012028058</v>
      </c>
      <c r="F19" s="188" t="s">
        <v>444</v>
      </c>
      <c r="G19" s="188" t="s">
        <v>445</v>
      </c>
      <c r="H19" s="188">
        <v>3114570376</v>
      </c>
      <c r="I19" s="188" t="s">
        <v>446</v>
      </c>
      <c r="J19" s="188" t="s">
        <v>459</v>
      </c>
      <c r="K19" s="188">
        <v>3218733170</v>
      </c>
      <c r="L19" s="188" t="s">
        <v>450</v>
      </c>
      <c r="M19" s="190">
        <v>44186</v>
      </c>
      <c r="N19" s="112" t="s">
        <v>335</v>
      </c>
      <c r="O19" s="112" t="s">
        <v>335</v>
      </c>
      <c r="P19" s="112" t="s">
        <v>335</v>
      </c>
      <c r="Q19" s="112"/>
      <c r="R19" s="112"/>
      <c r="S19" s="112"/>
      <c r="T19" s="112" t="s">
        <v>335</v>
      </c>
      <c r="U19" s="112" t="s">
        <v>335</v>
      </c>
      <c r="V19" s="112" t="s">
        <v>335</v>
      </c>
      <c r="W19" s="174" t="s">
        <v>427</v>
      </c>
      <c r="X19" s="174" t="s">
        <v>427</v>
      </c>
      <c r="Y19" s="174" t="s">
        <v>427</v>
      </c>
      <c r="Z19" s="112" t="s">
        <v>427</v>
      </c>
      <c r="AA19" s="112" t="s">
        <v>427</v>
      </c>
      <c r="AB19" s="112" t="s">
        <v>335</v>
      </c>
      <c r="AC19" s="174" t="s">
        <v>427</v>
      </c>
      <c r="AD19" s="174" t="s">
        <v>427</v>
      </c>
      <c r="AE19" s="174" t="s">
        <v>427</v>
      </c>
      <c r="AF19" s="174" t="s">
        <v>427</v>
      </c>
      <c r="AG19" s="174" t="s">
        <v>427</v>
      </c>
      <c r="AH19" s="174" t="s">
        <v>427</v>
      </c>
      <c r="AI19" s="174" t="s">
        <v>335</v>
      </c>
      <c r="AJ19" s="166" t="s">
        <v>427</v>
      </c>
      <c r="AK19" s="166" t="s">
        <v>427</v>
      </c>
      <c r="AL19" s="174" t="s">
        <v>335</v>
      </c>
      <c r="AM19" s="174" t="s">
        <v>335</v>
      </c>
      <c r="AN19" s="174" t="s">
        <v>335</v>
      </c>
      <c r="AO19" s="174" t="s">
        <v>335</v>
      </c>
      <c r="AP19" s="174" t="s">
        <v>335</v>
      </c>
      <c r="AQ19" s="174" t="s">
        <v>335</v>
      </c>
      <c r="AR19" s="112">
        <f t="shared" ref="AR19:AT19" si="10">COUNTIF(N19,"SI")</f>
        <v>1</v>
      </c>
      <c r="AS19" s="112">
        <f t="shared" si="10"/>
        <v>1</v>
      </c>
      <c r="AT19" s="112">
        <f t="shared" si="10"/>
        <v>1</v>
      </c>
      <c r="AU19" s="112">
        <f t="shared" si="3"/>
        <v>4</v>
      </c>
      <c r="AV19" s="112">
        <f t="shared" si="4"/>
        <v>7</v>
      </c>
      <c r="AW19" s="112">
        <f t="shared" si="0"/>
        <v>14</v>
      </c>
      <c r="AX19" s="167">
        <f t="shared" si="1"/>
        <v>1</v>
      </c>
      <c r="AY19" s="194"/>
      <c r="AZ19" s="195"/>
      <c r="BA19" s="196"/>
      <c r="BB19" s="171"/>
      <c r="BC19" s="171"/>
      <c r="BD19" s="171"/>
      <c r="BE19" s="171"/>
      <c r="BF19" s="171"/>
      <c r="BG19" s="171"/>
      <c r="BH19" s="171"/>
      <c r="BI19" s="171"/>
      <c r="BJ19" s="171"/>
      <c r="BK19" s="171"/>
      <c r="BL19" s="171"/>
      <c r="BM19" s="171"/>
      <c r="BN19" s="171"/>
      <c r="BO19" s="171"/>
      <c r="BP19" s="171"/>
      <c r="BQ19" s="171"/>
      <c r="BR19" s="171"/>
      <c r="BS19" s="171"/>
      <c r="BT19" s="171"/>
      <c r="BU19" s="171"/>
    </row>
    <row r="20" spans="1:73" ht="15.75" customHeight="1" x14ac:dyDescent="0.25">
      <c r="A20" s="112" t="s">
        <v>47</v>
      </c>
      <c r="B20" s="112" t="s">
        <v>59</v>
      </c>
      <c r="C20" s="112" t="s">
        <v>67</v>
      </c>
      <c r="D20" s="188" t="s">
        <v>443</v>
      </c>
      <c r="E20" s="188">
        <v>3012028058</v>
      </c>
      <c r="F20" s="188" t="s">
        <v>444</v>
      </c>
      <c r="G20" s="188" t="s">
        <v>445</v>
      </c>
      <c r="H20" s="188">
        <v>3114570376</v>
      </c>
      <c r="I20" s="188" t="s">
        <v>446</v>
      </c>
      <c r="J20" s="188" t="s">
        <v>460</v>
      </c>
      <c r="K20" s="188">
        <v>3208392796</v>
      </c>
      <c r="L20" s="188" t="s">
        <v>461</v>
      </c>
      <c r="M20" s="190">
        <v>44183</v>
      </c>
      <c r="N20" s="112" t="s">
        <v>335</v>
      </c>
      <c r="O20" s="112" t="s">
        <v>335</v>
      </c>
      <c r="P20" s="112" t="s">
        <v>335</v>
      </c>
      <c r="Q20" s="112"/>
      <c r="R20" s="112"/>
      <c r="S20" s="112"/>
      <c r="T20" s="112" t="s">
        <v>335</v>
      </c>
      <c r="U20" s="112" t="s">
        <v>335</v>
      </c>
      <c r="V20" s="112" t="s">
        <v>335</v>
      </c>
      <c r="W20" s="174" t="s">
        <v>427</v>
      </c>
      <c r="X20" s="174" t="s">
        <v>427</v>
      </c>
      <c r="Y20" s="174" t="s">
        <v>427</v>
      </c>
      <c r="Z20" s="112" t="s">
        <v>427</v>
      </c>
      <c r="AA20" s="112" t="s">
        <v>427</v>
      </c>
      <c r="AB20" s="174" t="s">
        <v>427</v>
      </c>
      <c r="AC20" s="174" t="s">
        <v>427</v>
      </c>
      <c r="AD20" s="174" t="s">
        <v>427</v>
      </c>
      <c r="AE20" s="174" t="s">
        <v>427</v>
      </c>
      <c r="AF20" s="174" t="s">
        <v>427</v>
      </c>
      <c r="AG20" s="174" t="s">
        <v>427</v>
      </c>
      <c r="AH20" s="174" t="s">
        <v>427</v>
      </c>
      <c r="AI20" s="174" t="s">
        <v>335</v>
      </c>
      <c r="AJ20" s="166" t="s">
        <v>427</v>
      </c>
      <c r="AK20" s="166" t="s">
        <v>427</v>
      </c>
      <c r="AL20" s="174" t="s">
        <v>335</v>
      </c>
      <c r="AM20" s="174" t="s">
        <v>335</v>
      </c>
      <c r="AN20" s="174" t="s">
        <v>335</v>
      </c>
      <c r="AO20" s="174" t="s">
        <v>335</v>
      </c>
      <c r="AP20" s="174" t="s">
        <v>335</v>
      </c>
      <c r="AQ20" s="174" t="s">
        <v>335</v>
      </c>
      <c r="AR20" s="112">
        <f t="shared" ref="AR20:AT20" si="11">COUNTIF(N20,"SI")</f>
        <v>1</v>
      </c>
      <c r="AS20" s="112">
        <f t="shared" si="11"/>
        <v>1</v>
      </c>
      <c r="AT20" s="112">
        <f t="shared" si="11"/>
        <v>1</v>
      </c>
      <c r="AU20" s="112">
        <f t="shared" si="3"/>
        <v>3</v>
      </c>
      <c r="AV20" s="112">
        <f t="shared" si="4"/>
        <v>7</v>
      </c>
      <c r="AW20" s="112">
        <f t="shared" si="0"/>
        <v>13</v>
      </c>
      <c r="AX20" s="167">
        <f t="shared" si="1"/>
        <v>0.9285714285714286</v>
      </c>
      <c r="AY20" s="197"/>
      <c r="AZ20" s="198"/>
      <c r="BA20" s="199"/>
      <c r="BB20" s="171"/>
      <c r="BC20" s="171"/>
      <c r="BD20" s="171"/>
      <c r="BE20" s="171"/>
      <c r="BF20" s="171"/>
      <c r="BG20" s="171"/>
      <c r="BH20" s="171"/>
      <c r="BI20" s="171"/>
      <c r="BJ20" s="171"/>
      <c r="BK20" s="171"/>
      <c r="BL20" s="171"/>
      <c r="BM20" s="171"/>
      <c r="BN20" s="171"/>
      <c r="BO20" s="171"/>
      <c r="BP20" s="171"/>
      <c r="BQ20" s="171"/>
      <c r="BR20" s="171"/>
      <c r="BS20" s="171"/>
      <c r="BT20" s="171"/>
      <c r="BU20" s="171"/>
    </row>
    <row r="21" spans="1:73" ht="15.75" customHeight="1" x14ac:dyDescent="0.25">
      <c r="A21" s="112" t="s">
        <v>47</v>
      </c>
      <c r="B21" s="112" t="s">
        <v>68</v>
      </c>
      <c r="C21" s="165" t="s">
        <v>69</v>
      </c>
      <c r="D21" s="166" t="s">
        <v>462</v>
      </c>
      <c r="E21" s="166">
        <v>3005634232</v>
      </c>
      <c r="F21" s="166" t="s">
        <v>463</v>
      </c>
      <c r="G21" s="166" t="s">
        <v>464</v>
      </c>
      <c r="H21" s="166">
        <v>3134233039</v>
      </c>
      <c r="I21" s="166" t="s">
        <v>465</v>
      </c>
      <c r="J21" s="166" t="s">
        <v>466</v>
      </c>
      <c r="K21" s="166">
        <v>3104990890</v>
      </c>
      <c r="L21" s="166" t="s">
        <v>467</v>
      </c>
      <c r="M21" s="200">
        <v>44176</v>
      </c>
      <c r="N21" s="166" t="s">
        <v>335</v>
      </c>
      <c r="O21" s="166" t="s">
        <v>335</v>
      </c>
      <c r="P21" s="166" t="s">
        <v>335</v>
      </c>
      <c r="Q21" s="166" t="s">
        <v>335</v>
      </c>
      <c r="R21" s="166" t="s">
        <v>335</v>
      </c>
      <c r="S21" s="166" t="s">
        <v>335</v>
      </c>
      <c r="T21" s="166" t="s">
        <v>335</v>
      </c>
      <c r="U21" s="166" t="s">
        <v>335</v>
      </c>
      <c r="V21" s="166" t="s">
        <v>335</v>
      </c>
      <c r="W21" s="166" t="s">
        <v>427</v>
      </c>
      <c r="X21" s="166" t="s">
        <v>427</v>
      </c>
      <c r="Y21" s="166" t="s">
        <v>427</v>
      </c>
      <c r="Z21" s="166" t="s">
        <v>335</v>
      </c>
      <c r="AA21" s="166" t="s">
        <v>427</v>
      </c>
      <c r="AB21" s="166" t="s">
        <v>427</v>
      </c>
      <c r="AC21" s="166" t="s">
        <v>427</v>
      </c>
      <c r="AD21" s="166" t="s">
        <v>427</v>
      </c>
      <c r="AE21" s="166" t="s">
        <v>427</v>
      </c>
      <c r="AF21" s="166" t="s">
        <v>427</v>
      </c>
      <c r="AG21" s="166" t="s">
        <v>427</v>
      </c>
      <c r="AH21" s="166" t="s">
        <v>427</v>
      </c>
      <c r="AI21" s="166" t="s">
        <v>335</v>
      </c>
      <c r="AJ21" s="166" t="s">
        <v>427</v>
      </c>
      <c r="AK21" s="166" t="s">
        <v>427</v>
      </c>
      <c r="AL21" s="166" t="s">
        <v>335</v>
      </c>
      <c r="AM21" s="166" t="s">
        <v>335</v>
      </c>
      <c r="AN21" s="166" t="s">
        <v>335</v>
      </c>
      <c r="AO21" s="112" t="s">
        <v>335</v>
      </c>
      <c r="AP21" s="112" t="s">
        <v>428</v>
      </c>
      <c r="AQ21" s="112" t="s">
        <v>428</v>
      </c>
      <c r="AR21" s="112">
        <f t="shared" ref="AR21:AT21" si="12">COUNTIF(N21,"SI")</f>
        <v>1</v>
      </c>
      <c r="AS21" s="112">
        <f t="shared" si="12"/>
        <v>1</v>
      </c>
      <c r="AT21" s="112">
        <f t="shared" si="12"/>
        <v>1</v>
      </c>
      <c r="AU21" s="112">
        <f t="shared" si="3"/>
        <v>4</v>
      </c>
      <c r="AV21" s="112">
        <f t="shared" si="4"/>
        <v>5</v>
      </c>
      <c r="AW21" s="112">
        <f t="shared" si="0"/>
        <v>12</v>
      </c>
      <c r="AX21" s="167">
        <f t="shared" si="1"/>
        <v>0.8571428571428571</v>
      </c>
      <c r="AY21" s="201">
        <f>AVERAGE(AX21:AX23)</f>
        <v>0.92857142857142849</v>
      </c>
      <c r="AZ21" s="202"/>
      <c r="BA21" s="203"/>
      <c r="BB21" s="171"/>
      <c r="BC21" s="171"/>
      <c r="BD21" s="171"/>
      <c r="BE21" s="171"/>
      <c r="BF21" s="171"/>
      <c r="BG21" s="171"/>
      <c r="BH21" s="171"/>
      <c r="BI21" s="171"/>
      <c r="BJ21" s="171"/>
      <c r="BK21" s="171"/>
      <c r="BL21" s="171"/>
      <c r="BM21" s="171"/>
      <c r="BN21" s="171"/>
      <c r="BO21" s="171"/>
      <c r="BP21" s="171"/>
      <c r="BQ21" s="171"/>
      <c r="BR21" s="171"/>
      <c r="BS21" s="171"/>
      <c r="BT21" s="171"/>
      <c r="BU21" s="171"/>
    </row>
    <row r="22" spans="1:73" ht="15.75" customHeight="1" x14ac:dyDescent="0.25">
      <c r="A22" s="112" t="s">
        <v>47</v>
      </c>
      <c r="B22" s="112" t="s">
        <v>68</v>
      </c>
      <c r="C22" s="173" t="s">
        <v>70</v>
      </c>
      <c r="D22" s="174" t="s">
        <v>462</v>
      </c>
      <c r="E22" s="174">
        <v>3005634232</v>
      </c>
      <c r="F22" s="174" t="s">
        <v>463</v>
      </c>
      <c r="G22" s="174" t="s">
        <v>464</v>
      </c>
      <c r="H22" s="174">
        <v>3134233039</v>
      </c>
      <c r="I22" s="174" t="s">
        <v>465</v>
      </c>
      <c r="J22" s="204" t="s">
        <v>468</v>
      </c>
      <c r="K22" s="173">
        <v>3187817376</v>
      </c>
      <c r="L22" s="205" t="s">
        <v>469</v>
      </c>
      <c r="M22" s="206">
        <v>44180</v>
      </c>
      <c r="N22" s="174" t="s">
        <v>335</v>
      </c>
      <c r="O22" s="174" t="s">
        <v>335</v>
      </c>
      <c r="P22" s="174" t="s">
        <v>335</v>
      </c>
      <c r="Q22" s="174" t="s">
        <v>335</v>
      </c>
      <c r="R22" s="174" t="s">
        <v>335</v>
      </c>
      <c r="S22" s="174" t="s">
        <v>335</v>
      </c>
      <c r="T22" s="174" t="s">
        <v>335</v>
      </c>
      <c r="U22" s="174" t="s">
        <v>335</v>
      </c>
      <c r="V22" s="174" t="s">
        <v>335</v>
      </c>
      <c r="W22" s="174" t="s">
        <v>427</v>
      </c>
      <c r="X22" s="174" t="s">
        <v>427</v>
      </c>
      <c r="Y22" s="174" t="s">
        <v>427</v>
      </c>
      <c r="Z22" s="174" t="s">
        <v>335</v>
      </c>
      <c r="AA22" s="174" t="s">
        <v>427</v>
      </c>
      <c r="AB22" s="174" t="s">
        <v>335</v>
      </c>
      <c r="AC22" s="174" t="s">
        <v>427</v>
      </c>
      <c r="AD22" s="174" t="s">
        <v>427</v>
      </c>
      <c r="AE22" s="174" t="s">
        <v>427</v>
      </c>
      <c r="AF22" s="174" t="s">
        <v>427</v>
      </c>
      <c r="AG22" s="174" t="s">
        <v>427</v>
      </c>
      <c r="AH22" s="174" t="s">
        <v>427</v>
      </c>
      <c r="AI22" s="174" t="s">
        <v>335</v>
      </c>
      <c r="AJ22" s="174" t="s">
        <v>427</v>
      </c>
      <c r="AK22" s="174" t="s">
        <v>335</v>
      </c>
      <c r="AL22" s="174" t="s">
        <v>427</v>
      </c>
      <c r="AM22" s="174" t="s">
        <v>335</v>
      </c>
      <c r="AN22" s="174" t="s">
        <v>335</v>
      </c>
      <c r="AO22" s="112" t="s">
        <v>335</v>
      </c>
      <c r="AP22" s="112" t="s">
        <v>335</v>
      </c>
      <c r="AQ22" s="112" t="s">
        <v>428</v>
      </c>
      <c r="AR22" s="112">
        <f t="shared" ref="AR22:AT22" si="13">COUNTIF(N22,"SI")</f>
        <v>1</v>
      </c>
      <c r="AS22" s="112">
        <f t="shared" si="13"/>
        <v>1</v>
      </c>
      <c r="AT22" s="112">
        <f t="shared" si="13"/>
        <v>1</v>
      </c>
      <c r="AU22" s="112">
        <f t="shared" si="3"/>
        <v>5</v>
      </c>
      <c r="AV22" s="112">
        <f t="shared" si="4"/>
        <v>6</v>
      </c>
      <c r="AW22" s="112">
        <f t="shared" si="0"/>
        <v>14</v>
      </c>
      <c r="AX22" s="167">
        <f t="shared" si="1"/>
        <v>1</v>
      </c>
      <c r="AY22" s="207"/>
      <c r="AZ22" s="208"/>
      <c r="BA22" s="209"/>
      <c r="BB22" s="171"/>
      <c r="BC22" s="171"/>
      <c r="BD22" s="171"/>
      <c r="BE22" s="171"/>
      <c r="BF22" s="171"/>
      <c r="BG22" s="171"/>
      <c r="BH22" s="171"/>
      <c r="BI22" s="171"/>
      <c r="BJ22" s="171"/>
      <c r="BK22" s="171"/>
      <c r="BL22" s="171"/>
      <c r="BM22" s="171"/>
      <c r="BN22" s="171"/>
      <c r="BO22" s="171"/>
      <c r="BP22" s="171"/>
      <c r="BQ22" s="171"/>
      <c r="BR22" s="171"/>
      <c r="BS22" s="171"/>
      <c r="BT22" s="171"/>
      <c r="BU22" s="171"/>
    </row>
    <row r="23" spans="1:73" ht="15.75" customHeight="1" x14ac:dyDescent="0.25">
      <c r="A23" s="112" t="s">
        <v>47</v>
      </c>
      <c r="B23" s="112" t="s">
        <v>68</v>
      </c>
      <c r="C23" s="173" t="s">
        <v>71</v>
      </c>
      <c r="D23" s="174" t="s">
        <v>462</v>
      </c>
      <c r="E23" s="174">
        <v>3005634232</v>
      </c>
      <c r="F23" s="174" t="s">
        <v>463</v>
      </c>
      <c r="G23" s="174" t="s">
        <v>464</v>
      </c>
      <c r="H23" s="174">
        <v>3134233039</v>
      </c>
      <c r="I23" s="174" t="s">
        <v>465</v>
      </c>
      <c r="J23" s="166" t="s">
        <v>470</v>
      </c>
      <c r="K23" s="174">
        <v>3174027960</v>
      </c>
      <c r="L23" s="210" t="s">
        <v>471</v>
      </c>
      <c r="M23" s="178">
        <v>44183</v>
      </c>
      <c r="N23" s="174" t="s">
        <v>335</v>
      </c>
      <c r="O23" s="174" t="s">
        <v>335</v>
      </c>
      <c r="P23" s="174" t="s">
        <v>335</v>
      </c>
      <c r="Q23" s="174" t="s">
        <v>335</v>
      </c>
      <c r="R23" s="174" t="s">
        <v>335</v>
      </c>
      <c r="S23" s="174" t="s">
        <v>335</v>
      </c>
      <c r="T23" s="174" t="s">
        <v>335</v>
      </c>
      <c r="U23" s="174" t="s">
        <v>335</v>
      </c>
      <c r="V23" s="174" t="s">
        <v>335</v>
      </c>
      <c r="W23" s="174" t="s">
        <v>427</v>
      </c>
      <c r="X23" s="174" t="s">
        <v>427</v>
      </c>
      <c r="Y23" s="174" t="s">
        <v>427</v>
      </c>
      <c r="Z23" s="174" t="s">
        <v>335</v>
      </c>
      <c r="AA23" s="174" t="s">
        <v>427</v>
      </c>
      <c r="AB23" s="174" t="s">
        <v>335</v>
      </c>
      <c r="AC23" s="174" t="s">
        <v>427</v>
      </c>
      <c r="AD23" s="174" t="s">
        <v>427</v>
      </c>
      <c r="AE23" s="174" t="s">
        <v>427</v>
      </c>
      <c r="AF23" s="174" t="s">
        <v>427</v>
      </c>
      <c r="AG23" s="174" t="s">
        <v>427</v>
      </c>
      <c r="AH23" s="174" t="s">
        <v>427</v>
      </c>
      <c r="AI23" s="174" t="s">
        <v>335</v>
      </c>
      <c r="AJ23" s="174" t="s">
        <v>427</v>
      </c>
      <c r="AK23" s="174" t="s">
        <v>335</v>
      </c>
      <c r="AL23" s="174" t="s">
        <v>427</v>
      </c>
      <c r="AM23" s="174" t="s">
        <v>428</v>
      </c>
      <c r="AN23" s="174" t="s">
        <v>335</v>
      </c>
      <c r="AO23" s="112" t="s">
        <v>335</v>
      </c>
      <c r="AP23" s="112" t="s">
        <v>428</v>
      </c>
      <c r="AQ23" s="112" t="s">
        <v>335</v>
      </c>
      <c r="AR23" s="112">
        <f t="shared" ref="AR23:AT23" si="14">COUNTIF(N23,"SI")</f>
        <v>1</v>
      </c>
      <c r="AS23" s="112">
        <f t="shared" si="14"/>
        <v>1</v>
      </c>
      <c r="AT23" s="112">
        <f t="shared" si="14"/>
        <v>1</v>
      </c>
      <c r="AU23" s="112">
        <f t="shared" si="3"/>
        <v>5</v>
      </c>
      <c r="AV23" s="112">
        <f t="shared" si="4"/>
        <v>5</v>
      </c>
      <c r="AW23" s="112">
        <f t="shared" si="0"/>
        <v>13</v>
      </c>
      <c r="AX23" s="167">
        <f t="shared" si="1"/>
        <v>0.9285714285714286</v>
      </c>
      <c r="AY23" s="211"/>
      <c r="AZ23" s="212"/>
      <c r="BA23" s="213"/>
      <c r="BB23" s="171"/>
      <c r="BC23" s="171"/>
      <c r="BD23" s="171"/>
      <c r="BE23" s="171"/>
      <c r="BF23" s="171"/>
      <c r="BG23" s="171"/>
      <c r="BH23" s="171"/>
      <c r="BI23" s="171"/>
      <c r="BJ23" s="171"/>
      <c r="BK23" s="171"/>
      <c r="BL23" s="171"/>
      <c r="BM23" s="171"/>
      <c r="BN23" s="171"/>
      <c r="BO23" s="171"/>
      <c r="BP23" s="171"/>
      <c r="BQ23" s="171"/>
      <c r="BR23" s="171"/>
      <c r="BS23" s="171"/>
      <c r="BT23" s="171"/>
      <c r="BU23" s="171"/>
    </row>
    <row r="24" spans="1:73" ht="31.5" customHeight="1" x14ac:dyDescent="0.25">
      <c r="A24" s="112" t="s">
        <v>47</v>
      </c>
      <c r="B24" s="112" t="s">
        <v>72</v>
      </c>
      <c r="C24" s="112" t="s">
        <v>73</v>
      </c>
      <c r="D24" s="112" t="s">
        <v>472</v>
      </c>
      <c r="E24" s="112">
        <v>3123831900</v>
      </c>
      <c r="F24" s="112" t="s">
        <v>473</v>
      </c>
      <c r="G24" s="113" t="s">
        <v>474</v>
      </c>
      <c r="H24" s="112" t="s">
        <v>475</v>
      </c>
      <c r="I24" s="113" t="s">
        <v>476</v>
      </c>
      <c r="J24" s="112"/>
      <c r="K24" s="112"/>
      <c r="L24" s="112"/>
      <c r="M24" s="113"/>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f t="shared" ref="AR24:AT24" si="15">COUNTIF(N24,"SI")</f>
        <v>0</v>
      </c>
      <c r="AS24" s="112">
        <f t="shared" si="15"/>
        <v>0</v>
      </c>
      <c r="AT24" s="112">
        <f t="shared" si="15"/>
        <v>0</v>
      </c>
      <c r="AU24" s="112">
        <f t="shared" si="3"/>
        <v>0</v>
      </c>
      <c r="AV24" s="112">
        <f t="shared" si="4"/>
        <v>0</v>
      </c>
      <c r="AW24" s="112">
        <f t="shared" si="0"/>
        <v>0</v>
      </c>
      <c r="AX24" s="167">
        <f t="shared" si="1"/>
        <v>0</v>
      </c>
      <c r="AY24" s="214">
        <v>0.93</v>
      </c>
      <c r="AZ24" s="215"/>
      <c r="BA24" s="215"/>
      <c r="BB24" s="171"/>
      <c r="BC24" s="171"/>
      <c r="BD24" s="171"/>
      <c r="BE24" s="171"/>
      <c r="BF24" s="171"/>
      <c r="BG24" s="171"/>
      <c r="BH24" s="171"/>
      <c r="BI24" s="171"/>
      <c r="BJ24" s="171"/>
      <c r="BK24" s="171"/>
      <c r="BL24" s="171"/>
      <c r="BM24" s="171"/>
      <c r="BN24" s="171"/>
      <c r="BO24" s="171"/>
      <c r="BP24" s="171"/>
      <c r="BQ24" s="171"/>
      <c r="BR24" s="171"/>
      <c r="BS24" s="171"/>
      <c r="BT24" s="171"/>
      <c r="BU24" s="171"/>
    </row>
    <row r="25" spans="1:73" ht="31.5" customHeight="1" x14ac:dyDescent="0.25">
      <c r="A25" s="112" t="s">
        <v>47</v>
      </c>
      <c r="B25" s="112" t="s">
        <v>74</v>
      </c>
      <c r="C25" s="112" t="s">
        <v>75</v>
      </c>
      <c r="D25" s="112" t="s">
        <v>472</v>
      </c>
      <c r="E25" s="112">
        <v>3123831900</v>
      </c>
      <c r="F25" s="112" t="s">
        <v>473</v>
      </c>
      <c r="G25" s="113" t="s">
        <v>474</v>
      </c>
      <c r="H25" s="112" t="s">
        <v>475</v>
      </c>
      <c r="I25" s="113" t="s">
        <v>476</v>
      </c>
      <c r="J25" s="112" t="s">
        <v>477</v>
      </c>
      <c r="K25" s="112">
        <v>3102365911</v>
      </c>
      <c r="L25" s="112" t="s">
        <v>478</v>
      </c>
      <c r="M25" s="113"/>
      <c r="N25" s="112" t="s">
        <v>335</v>
      </c>
      <c r="O25" s="112" t="s">
        <v>335</v>
      </c>
      <c r="P25" s="112" t="s">
        <v>335</v>
      </c>
      <c r="Q25" s="112"/>
      <c r="R25" s="112"/>
      <c r="S25" s="112"/>
      <c r="T25" s="112" t="s">
        <v>335</v>
      </c>
      <c r="U25" s="112" t="s">
        <v>335</v>
      </c>
      <c r="V25" s="112" t="s">
        <v>335</v>
      </c>
      <c r="W25" s="112" t="s">
        <v>427</v>
      </c>
      <c r="X25" s="112" t="s">
        <v>427</v>
      </c>
      <c r="Y25" s="112" t="s">
        <v>335</v>
      </c>
      <c r="Z25" s="112" t="s">
        <v>427</v>
      </c>
      <c r="AA25" s="112" t="s">
        <v>427</v>
      </c>
      <c r="AB25" s="112" t="s">
        <v>427</v>
      </c>
      <c r="AC25" s="112" t="s">
        <v>427</v>
      </c>
      <c r="AD25" s="112" t="s">
        <v>427</v>
      </c>
      <c r="AE25" s="112" t="s">
        <v>427</v>
      </c>
      <c r="AF25" s="112" t="s">
        <v>427</v>
      </c>
      <c r="AG25" s="112" t="s">
        <v>427</v>
      </c>
      <c r="AH25" s="112" t="s">
        <v>428</v>
      </c>
      <c r="AI25" s="112" t="s">
        <v>335</v>
      </c>
      <c r="AJ25" s="112" t="s">
        <v>335</v>
      </c>
      <c r="AK25" s="112" t="s">
        <v>427</v>
      </c>
      <c r="AL25" s="112" t="s">
        <v>427</v>
      </c>
      <c r="AM25" s="112" t="s">
        <v>335</v>
      </c>
      <c r="AN25" s="112" t="s">
        <v>335</v>
      </c>
      <c r="AO25" s="112" t="s">
        <v>335</v>
      </c>
      <c r="AP25" s="112" t="s">
        <v>335</v>
      </c>
      <c r="AQ25" s="112" t="s">
        <v>428</v>
      </c>
      <c r="AR25" s="112">
        <f t="shared" ref="AR25:AT25" si="16">COUNTIF(N25,"SI")</f>
        <v>1</v>
      </c>
      <c r="AS25" s="112">
        <f t="shared" si="16"/>
        <v>1</v>
      </c>
      <c r="AT25" s="112">
        <f t="shared" si="16"/>
        <v>1</v>
      </c>
      <c r="AU25" s="112">
        <f t="shared" si="3"/>
        <v>4</v>
      </c>
      <c r="AV25" s="112">
        <f t="shared" si="4"/>
        <v>6</v>
      </c>
      <c r="AW25" s="112">
        <f t="shared" si="0"/>
        <v>13</v>
      </c>
      <c r="AX25" s="167">
        <f t="shared" si="1"/>
        <v>0.9285714285714286</v>
      </c>
      <c r="AY25" s="215"/>
      <c r="AZ25" s="215"/>
      <c r="BA25" s="215"/>
      <c r="BB25" s="171"/>
      <c r="BC25" s="171"/>
      <c r="BD25" s="171"/>
      <c r="BE25" s="171"/>
      <c r="BF25" s="171"/>
      <c r="BG25" s="171"/>
      <c r="BH25" s="171"/>
      <c r="BI25" s="171"/>
      <c r="BJ25" s="171"/>
      <c r="BK25" s="171"/>
      <c r="BL25" s="171"/>
      <c r="BM25" s="171"/>
      <c r="BN25" s="171"/>
      <c r="BO25" s="171"/>
      <c r="BP25" s="171"/>
      <c r="BQ25" s="171"/>
      <c r="BR25" s="171"/>
      <c r="BS25" s="171"/>
      <c r="BT25" s="171"/>
      <c r="BU25" s="171"/>
    </row>
    <row r="26" spans="1:73" ht="15.75" customHeight="1" x14ac:dyDescent="0.25">
      <c r="A26" s="112" t="s">
        <v>76</v>
      </c>
      <c r="B26" s="112" t="s">
        <v>77</v>
      </c>
      <c r="C26" s="112" t="s">
        <v>78</v>
      </c>
      <c r="D26" s="112" t="s">
        <v>479</v>
      </c>
      <c r="E26" s="112">
        <v>3106977526</v>
      </c>
      <c r="F26" s="112" t="s">
        <v>480</v>
      </c>
      <c r="G26" s="112" t="s">
        <v>481</v>
      </c>
      <c r="H26" s="112">
        <v>3134544011</v>
      </c>
      <c r="I26" s="112" t="s">
        <v>482</v>
      </c>
      <c r="J26" s="112" t="s">
        <v>483</v>
      </c>
      <c r="K26" s="112">
        <v>3115305050</v>
      </c>
      <c r="L26" s="112" t="s">
        <v>484</v>
      </c>
      <c r="M26" s="216">
        <v>44162</v>
      </c>
      <c r="N26" s="112" t="s">
        <v>335</v>
      </c>
      <c r="O26" s="112" t="s">
        <v>335</v>
      </c>
      <c r="P26" s="112" t="s">
        <v>335</v>
      </c>
      <c r="Q26" s="112"/>
      <c r="R26" s="112"/>
      <c r="S26" s="112"/>
      <c r="T26" s="112" t="s">
        <v>335</v>
      </c>
      <c r="U26" s="112" t="s">
        <v>335</v>
      </c>
      <c r="V26" s="112" t="s">
        <v>427</v>
      </c>
      <c r="W26" s="112" t="s">
        <v>335</v>
      </c>
      <c r="X26" s="112" t="s">
        <v>427</v>
      </c>
      <c r="Y26" s="112" t="s">
        <v>427</v>
      </c>
      <c r="Z26" s="112" t="s">
        <v>427</v>
      </c>
      <c r="AA26" s="112" t="s">
        <v>427</v>
      </c>
      <c r="AB26" s="112" t="s">
        <v>427</v>
      </c>
      <c r="AC26" s="112" t="s">
        <v>427</v>
      </c>
      <c r="AD26" s="112" t="s">
        <v>427</v>
      </c>
      <c r="AE26" s="112" t="s">
        <v>335</v>
      </c>
      <c r="AF26" s="112" t="s">
        <v>427</v>
      </c>
      <c r="AG26" s="112" t="s">
        <v>427</v>
      </c>
      <c r="AH26" s="112" t="s">
        <v>427</v>
      </c>
      <c r="AI26" s="112" t="s">
        <v>335</v>
      </c>
      <c r="AJ26" s="112" t="s">
        <v>427</v>
      </c>
      <c r="AK26" s="112" t="s">
        <v>427</v>
      </c>
      <c r="AL26" s="112" t="s">
        <v>428</v>
      </c>
      <c r="AM26" s="112" t="s">
        <v>428</v>
      </c>
      <c r="AN26" s="112" t="s">
        <v>428</v>
      </c>
      <c r="AO26" s="112" t="s">
        <v>428</v>
      </c>
      <c r="AP26" s="112" t="s">
        <v>335</v>
      </c>
      <c r="AQ26" s="112" t="s">
        <v>428</v>
      </c>
      <c r="AR26" s="112">
        <f t="shared" ref="AR26:AT26" si="17">COUNTIF(N26,"SI")</f>
        <v>1</v>
      </c>
      <c r="AS26" s="112">
        <f t="shared" si="17"/>
        <v>1</v>
      </c>
      <c r="AT26" s="112">
        <f t="shared" si="17"/>
        <v>1</v>
      </c>
      <c r="AU26" s="112">
        <f t="shared" si="3"/>
        <v>4</v>
      </c>
      <c r="AV26" s="112">
        <f t="shared" si="4"/>
        <v>2</v>
      </c>
      <c r="AW26" s="112">
        <f t="shared" si="0"/>
        <v>9</v>
      </c>
      <c r="AX26" s="167">
        <f t="shared" si="1"/>
        <v>0.6428571428571429</v>
      </c>
      <c r="AY26" s="217">
        <f>AVERAGE(AX26:AX31)</f>
        <v>0.82142857142857151</v>
      </c>
      <c r="AZ26" s="218"/>
      <c r="BA26" s="219"/>
      <c r="BB26" s="171"/>
      <c r="BC26" s="171"/>
      <c r="BD26" s="171"/>
      <c r="BE26" s="171"/>
      <c r="BF26" s="171"/>
      <c r="BG26" s="171"/>
      <c r="BH26" s="171"/>
      <c r="BI26" s="171"/>
      <c r="BJ26" s="171"/>
      <c r="BK26" s="171"/>
      <c r="BL26" s="171"/>
      <c r="BM26" s="171"/>
      <c r="BN26" s="171"/>
      <c r="BO26" s="171"/>
      <c r="BP26" s="171"/>
      <c r="BQ26" s="171"/>
      <c r="BR26" s="171"/>
      <c r="BS26" s="171"/>
      <c r="BT26" s="171"/>
      <c r="BU26" s="171"/>
    </row>
    <row r="27" spans="1:73" ht="15.75" customHeight="1" x14ac:dyDescent="0.25">
      <c r="A27" s="112" t="s">
        <v>76</v>
      </c>
      <c r="B27" s="112" t="s">
        <v>77</v>
      </c>
      <c r="C27" s="112" t="s">
        <v>79</v>
      </c>
      <c r="D27" s="112" t="s">
        <v>479</v>
      </c>
      <c r="E27" s="112">
        <v>3106977526</v>
      </c>
      <c r="F27" s="112" t="s">
        <v>480</v>
      </c>
      <c r="G27" s="112" t="s">
        <v>481</v>
      </c>
      <c r="H27" s="112">
        <v>3134544011</v>
      </c>
      <c r="I27" s="112" t="s">
        <v>482</v>
      </c>
      <c r="J27" s="112" t="s">
        <v>485</v>
      </c>
      <c r="K27" s="112">
        <v>3124810168</v>
      </c>
      <c r="L27" s="112" t="s">
        <v>486</v>
      </c>
      <c r="M27" s="220">
        <v>44166</v>
      </c>
      <c r="N27" s="112" t="s">
        <v>335</v>
      </c>
      <c r="O27" s="112" t="s">
        <v>335</v>
      </c>
      <c r="P27" s="112" t="s">
        <v>335</v>
      </c>
      <c r="Q27" s="112"/>
      <c r="R27" s="112"/>
      <c r="S27" s="112"/>
      <c r="T27" s="112" t="s">
        <v>335</v>
      </c>
      <c r="U27" s="112" t="s">
        <v>335</v>
      </c>
      <c r="V27" s="112" t="s">
        <v>427</v>
      </c>
      <c r="W27" s="112" t="s">
        <v>335</v>
      </c>
      <c r="X27" s="112" t="s">
        <v>427</v>
      </c>
      <c r="Y27" s="112" t="s">
        <v>427</v>
      </c>
      <c r="Z27" s="112" t="s">
        <v>427</v>
      </c>
      <c r="AA27" s="112" t="s">
        <v>427</v>
      </c>
      <c r="AB27" s="112" t="s">
        <v>427</v>
      </c>
      <c r="AC27" s="112" t="s">
        <v>335</v>
      </c>
      <c r="AD27" s="112" t="s">
        <v>427</v>
      </c>
      <c r="AE27" s="112" t="s">
        <v>427</v>
      </c>
      <c r="AF27" s="112" t="s">
        <v>427</v>
      </c>
      <c r="AG27" s="112" t="s">
        <v>427</v>
      </c>
      <c r="AH27" s="112" t="s">
        <v>427</v>
      </c>
      <c r="AI27" s="112" t="s">
        <v>335</v>
      </c>
      <c r="AJ27" s="112" t="s">
        <v>427</v>
      </c>
      <c r="AK27" s="112" t="s">
        <v>427</v>
      </c>
      <c r="AL27" s="112" t="s">
        <v>335</v>
      </c>
      <c r="AM27" s="112" t="s">
        <v>428</v>
      </c>
      <c r="AN27" s="112" t="s">
        <v>428</v>
      </c>
      <c r="AO27" s="112" t="s">
        <v>335</v>
      </c>
      <c r="AP27" s="112" t="s">
        <v>335</v>
      </c>
      <c r="AQ27" s="112" t="s">
        <v>428</v>
      </c>
      <c r="AR27" s="112">
        <f t="shared" ref="AR27:AT27" si="18">COUNTIF(N27,"SI")</f>
        <v>1</v>
      </c>
      <c r="AS27" s="112">
        <f t="shared" si="18"/>
        <v>1</v>
      </c>
      <c r="AT27" s="112">
        <f t="shared" si="18"/>
        <v>1</v>
      </c>
      <c r="AU27" s="112">
        <f t="shared" si="3"/>
        <v>4</v>
      </c>
      <c r="AV27" s="112">
        <f t="shared" si="4"/>
        <v>4</v>
      </c>
      <c r="AW27" s="112">
        <f t="shared" si="0"/>
        <v>11</v>
      </c>
      <c r="AX27" s="167">
        <f t="shared" si="1"/>
        <v>0.7857142857142857</v>
      </c>
      <c r="AY27" s="221"/>
      <c r="AZ27" s="222"/>
      <c r="BA27" s="223"/>
      <c r="BB27" s="171"/>
      <c r="BC27" s="171"/>
      <c r="BD27" s="171"/>
      <c r="BE27" s="171"/>
      <c r="BF27" s="171"/>
      <c r="BG27" s="171"/>
      <c r="BH27" s="171"/>
      <c r="BI27" s="171"/>
      <c r="BJ27" s="171"/>
      <c r="BK27" s="171"/>
      <c r="BL27" s="171"/>
      <c r="BM27" s="171"/>
      <c r="BN27" s="171"/>
      <c r="BO27" s="171"/>
      <c r="BP27" s="171"/>
      <c r="BQ27" s="171"/>
      <c r="BR27" s="171"/>
      <c r="BS27" s="171"/>
      <c r="BT27" s="171"/>
      <c r="BU27" s="171"/>
    </row>
    <row r="28" spans="1:73" ht="15.75" customHeight="1" x14ac:dyDescent="0.25">
      <c r="A28" s="112" t="s">
        <v>76</v>
      </c>
      <c r="B28" s="112" t="s">
        <v>77</v>
      </c>
      <c r="C28" s="112" t="s">
        <v>80</v>
      </c>
      <c r="D28" s="112" t="s">
        <v>479</v>
      </c>
      <c r="E28" s="112">
        <v>3106977526</v>
      </c>
      <c r="F28" s="112" t="s">
        <v>480</v>
      </c>
      <c r="G28" s="112" t="s">
        <v>481</v>
      </c>
      <c r="H28" s="112">
        <v>3114544011</v>
      </c>
      <c r="I28" s="112" t="s">
        <v>482</v>
      </c>
      <c r="J28" s="112" t="s">
        <v>487</v>
      </c>
      <c r="K28" s="112">
        <v>3112246492</v>
      </c>
      <c r="L28" s="112" t="s">
        <v>488</v>
      </c>
      <c r="M28" s="113"/>
      <c r="N28" s="112" t="s">
        <v>335</v>
      </c>
      <c r="O28" s="112" t="s">
        <v>335</v>
      </c>
      <c r="P28" s="112" t="s">
        <v>335</v>
      </c>
      <c r="Q28" s="112"/>
      <c r="R28" s="112"/>
      <c r="S28" s="112"/>
      <c r="T28" s="112" t="s">
        <v>335</v>
      </c>
      <c r="U28" s="112" t="s">
        <v>335</v>
      </c>
      <c r="V28" s="112" t="s">
        <v>427</v>
      </c>
      <c r="W28" s="112" t="s">
        <v>335</v>
      </c>
      <c r="X28" s="112" t="s">
        <v>427</v>
      </c>
      <c r="Y28" s="112" t="s">
        <v>427</v>
      </c>
      <c r="Z28" s="112" t="s">
        <v>427</v>
      </c>
      <c r="AA28" s="112" t="s">
        <v>427</v>
      </c>
      <c r="AB28" s="112" t="s">
        <v>427</v>
      </c>
      <c r="AC28" s="112" t="s">
        <v>335</v>
      </c>
      <c r="AD28" s="112" t="s">
        <v>427</v>
      </c>
      <c r="AE28" s="112" t="s">
        <v>427</v>
      </c>
      <c r="AF28" s="112" t="s">
        <v>427</v>
      </c>
      <c r="AG28" s="112" t="s">
        <v>427</v>
      </c>
      <c r="AH28" s="112" t="s">
        <v>427</v>
      </c>
      <c r="AI28" s="112" t="s">
        <v>335</v>
      </c>
      <c r="AJ28" s="112" t="s">
        <v>427</v>
      </c>
      <c r="AK28" s="112" t="s">
        <v>335</v>
      </c>
      <c r="AL28" s="112" t="s">
        <v>427</v>
      </c>
      <c r="AM28" s="112" t="s">
        <v>335</v>
      </c>
      <c r="AN28" s="112" t="s">
        <v>335</v>
      </c>
      <c r="AO28" s="112" t="s">
        <v>335</v>
      </c>
      <c r="AP28" s="112" t="s">
        <v>335</v>
      </c>
      <c r="AQ28" s="112" t="s">
        <v>335</v>
      </c>
      <c r="AR28" s="112">
        <f t="shared" ref="AR28:AT28" si="19">COUNTIF(N28,"SI")</f>
        <v>1</v>
      </c>
      <c r="AS28" s="112">
        <f t="shared" si="19"/>
        <v>1</v>
      </c>
      <c r="AT28" s="112">
        <f t="shared" si="19"/>
        <v>1</v>
      </c>
      <c r="AU28" s="112">
        <f t="shared" si="3"/>
        <v>4</v>
      </c>
      <c r="AV28" s="112">
        <f t="shared" si="4"/>
        <v>7</v>
      </c>
      <c r="AW28" s="112">
        <f t="shared" si="0"/>
        <v>14</v>
      </c>
      <c r="AX28" s="167">
        <f t="shared" si="1"/>
        <v>1</v>
      </c>
      <c r="AY28" s="221"/>
      <c r="AZ28" s="222"/>
      <c r="BA28" s="223"/>
      <c r="BB28" s="171"/>
      <c r="BC28" s="171"/>
      <c r="BD28" s="171"/>
      <c r="BE28" s="171"/>
      <c r="BF28" s="171"/>
      <c r="BG28" s="171"/>
      <c r="BH28" s="171"/>
      <c r="BI28" s="171"/>
      <c r="BJ28" s="171"/>
      <c r="BK28" s="171"/>
      <c r="BL28" s="171"/>
      <c r="BM28" s="171"/>
      <c r="BN28" s="171"/>
      <c r="BO28" s="171"/>
      <c r="BP28" s="171"/>
      <c r="BQ28" s="171"/>
      <c r="BR28" s="171"/>
      <c r="BS28" s="171"/>
      <c r="BT28" s="171"/>
      <c r="BU28" s="171"/>
    </row>
    <row r="29" spans="1:73" ht="15.75" customHeight="1" x14ac:dyDescent="0.25">
      <c r="A29" s="112" t="s">
        <v>76</v>
      </c>
      <c r="B29" s="112" t="s">
        <v>77</v>
      </c>
      <c r="C29" s="112" t="s">
        <v>81</v>
      </c>
      <c r="D29" s="112" t="s">
        <v>479</v>
      </c>
      <c r="E29" s="112">
        <v>3106977526</v>
      </c>
      <c r="F29" s="112" t="s">
        <v>480</v>
      </c>
      <c r="G29" s="112" t="s">
        <v>481</v>
      </c>
      <c r="H29" s="112">
        <v>3114544011</v>
      </c>
      <c r="I29" s="112" t="s">
        <v>482</v>
      </c>
      <c r="J29" s="112" t="s">
        <v>489</v>
      </c>
      <c r="K29" s="112">
        <v>3229431419</v>
      </c>
      <c r="L29" s="112" t="s">
        <v>490</v>
      </c>
      <c r="M29" s="220">
        <v>44166</v>
      </c>
      <c r="N29" s="112" t="s">
        <v>335</v>
      </c>
      <c r="O29" s="112" t="s">
        <v>335</v>
      </c>
      <c r="P29" s="112" t="s">
        <v>335</v>
      </c>
      <c r="Q29" s="112"/>
      <c r="R29" s="112"/>
      <c r="S29" s="112"/>
      <c r="T29" s="112" t="s">
        <v>335</v>
      </c>
      <c r="U29" s="112" t="s">
        <v>335</v>
      </c>
      <c r="V29" s="112" t="s">
        <v>427</v>
      </c>
      <c r="W29" s="112" t="s">
        <v>335</v>
      </c>
      <c r="X29" s="112" t="s">
        <v>427</v>
      </c>
      <c r="Y29" s="112" t="s">
        <v>427</v>
      </c>
      <c r="Z29" s="112" t="s">
        <v>427</v>
      </c>
      <c r="AA29" s="112" t="s">
        <v>427</v>
      </c>
      <c r="AB29" s="112" t="s">
        <v>427</v>
      </c>
      <c r="AC29" s="112" t="s">
        <v>335</v>
      </c>
      <c r="AD29" s="112" t="s">
        <v>427</v>
      </c>
      <c r="AE29" s="112" t="s">
        <v>427</v>
      </c>
      <c r="AF29" s="112" t="s">
        <v>427</v>
      </c>
      <c r="AG29" s="112" t="s">
        <v>427</v>
      </c>
      <c r="AH29" s="112" t="s">
        <v>427</v>
      </c>
      <c r="AI29" s="112" t="s">
        <v>335</v>
      </c>
      <c r="AJ29" s="112" t="s">
        <v>427</v>
      </c>
      <c r="AK29" s="112" t="s">
        <v>427</v>
      </c>
      <c r="AL29" s="112" t="s">
        <v>335</v>
      </c>
      <c r="AM29" s="112" t="s">
        <v>428</v>
      </c>
      <c r="AN29" s="112" t="s">
        <v>428</v>
      </c>
      <c r="AO29" s="112" t="s">
        <v>335</v>
      </c>
      <c r="AP29" s="112" t="s">
        <v>428</v>
      </c>
      <c r="AQ29" s="112" t="s">
        <v>428</v>
      </c>
      <c r="AR29" s="112">
        <f t="shared" ref="AR29:AT29" si="20">COUNTIF(N29,"SI")</f>
        <v>1</v>
      </c>
      <c r="AS29" s="112">
        <f t="shared" si="20"/>
        <v>1</v>
      </c>
      <c r="AT29" s="112">
        <f t="shared" si="20"/>
        <v>1</v>
      </c>
      <c r="AU29" s="112">
        <f t="shared" si="3"/>
        <v>4</v>
      </c>
      <c r="AV29" s="112">
        <f t="shared" si="4"/>
        <v>3</v>
      </c>
      <c r="AW29" s="112">
        <f t="shared" si="0"/>
        <v>10</v>
      </c>
      <c r="AX29" s="167">
        <f t="shared" si="1"/>
        <v>0.7142857142857143</v>
      </c>
      <c r="AY29" s="221"/>
      <c r="AZ29" s="222"/>
      <c r="BA29" s="223"/>
      <c r="BB29" s="171"/>
      <c r="BC29" s="171"/>
      <c r="BD29" s="171"/>
      <c r="BE29" s="171"/>
      <c r="BF29" s="171"/>
      <c r="BG29" s="171"/>
      <c r="BH29" s="171"/>
      <c r="BI29" s="171"/>
      <c r="BJ29" s="171"/>
      <c r="BK29" s="171"/>
      <c r="BL29" s="171"/>
      <c r="BM29" s="171"/>
      <c r="BN29" s="171"/>
      <c r="BO29" s="171"/>
      <c r="BP29" s="171"/>
      <c r="BQ29" s="171"/>
      <c r="BR29" s="171"/>
      <c r="BS29" s="171"/>
      <c r="BT29" s="171"/>
      <c r="BU29" s="171"/>
    </row>
    <row r="30" spans="1:73" ht="15.75" customHeight="1" x14ac:dyDescent="0.25">
      <c r="A30" s="112" t="s">
        <v>76</v>
      </c>
      <c r="B30" s="112" t="s">
        <v>77</v>
      </c>
      <c r="C30" s="112" t="s">
        <v>82</v>
      </c>
      <c r="D30" s="112" t="s">
        <v>479</v>
      </c>
      <c r="E30" s="112">
        <v>3106977526</v>
      </c>
      <c r="F30" s="112" t="s">
        <v>480</v>
      </c>
      <c r="G30" s="112" t="s">
        <v>481</v>
      </c>
      <c r="H30" s="112">
        <v>3114544011</v>
      </c>
      <c r="I30" s="112" t="s">
        <v>482</v>
      </c>
      <c r="J30" s="112" t="s">
        <v>491</v>
      </c>
      <c r="K30" s="112">
        <v>3125406029</v>
      </c>
      <c r="L30" s="112" t="s">
        <v>492</v>
      </c>
      <c r="M30" s="216">
        <v>44162</v>
      </c>
      <c r="N30" s="112" t="s">
        <v>335</v>
      </c>
      <c r="O30" s="112" t="s">
        <v>335</v>
      </c>
      <c r="P30" s="112" t="s">
        <v>335</v>
      </c>
      <c r="Q30" s="112"/>
      <c r="R30" s="112"/>
      <c r="S30" s="112"/>
      <c r="T30" s="112" t="s">
        <v>335</v>
      </c>
      <c r="U30" s="112" t="s">
        <v>335</v>
      </c>
      <c r="V30" s="112" t="s">
        <v>427</v>
      </c>
      <c r="W30" s="112" t="s">
        <v>335</v>
      </c>
      <c r="X30" s="112" t="s">
        <v>427</v>
      </c>
      <c r="Y30" s="112" t="s">
        <v>427</v>
      </c>
      <c r="Z30" s="112" t="s">
        <v>427</v>
      </c>
      <c r="AA30" s="112" t="s">
        <v>427</v>
      </c>
      <c r="AB30" s="112" t="s">
        <v>427</v>
      </c>
      <c r="AC30" s="112" t="s">
        <v>335</v>
      </c>
      <c r="AD30" s="112" t="s">
        <v>427</v>
      </c>
      <c r="AE30" s="112" t="s">
        <v>427</v>
      </c>
      <c r="AF30" s="112" t="s">
        <v>427</v>
      </c>
      <c r="AG30" s="112" t="s">
        <v>427</v>
      </c>
      <c r="AH30" s="112" t="s">
        <v>427</v>
      </c>
      <c r="AI30" s="112" t="s">
        <v>335</v>
      </c>
      <c r="AJ30" s="112" t="s">
        <v>427</v>
      </c>
      <c r="AK30" s="112" t="s">
        <v>427</v>
      </c>
      <c r="AL30" s="112" t="s">
        <v>335</v>
      </c>
      <c r="AM30" s="112" t="s">
        <v>335</v>
      </c>
      <c r="AN30" s="112" t="s">
        <v>335</v>
      </c>
      <c r="AO30" s="112" t="s">
        <v>335</v>
      </c>
      <c r="AP30" s="112" t="s">
        <v>335</v>
      </c>
      <c r="AQ30" s="112" t="s">
        <v>428</v>
      </c>
      <c r="AR30" s="112">
        <f t="shared" ref="AR30:AT30" si="21">COUNTIF(N30,"SI")</f>
        <v>1</v>
      </c>
      <c r="AS30" s="112">
        <f t="shared" si="21"/>
        <v>1</v>
      </c>
      <c r="AT30" s="112">
        <f t="shared" si="21"/>
        <v>1</v>
      </c>
      <c r="AU30" s="112">
        <f t="shared" si="3"/>
        <v>4</v>
      </c>
      <c r="AV30" s="112">
        <f t="shared" si="4"/>
        <v>6</v>
      </c>
      <c r="AW30" s="112">
        <f t="shared" si="0"/>
        <v>13</v>
      </c>
      <c r="AX30" s="167">
        <f t="shared" si="1"/>
        <v>0.9285714285714286</v>
      </c>
      <c r="AY30" s="221"/>
      <c r="AZ30" s="222"/>
      <c r="BA30" s="223"/>
      <c r="BB30" s="171"/>
      <c r="BC30" s="171"/>
      <c r="BD30" s="171"/>
      <c r="BE30" s="171"/>
      <c r="BF30" s="171"/>
      <c r="BG30" s="171"/>
      <c r="BH30" s="171"/>
      <c r="BI30" s="171"/>
      <c r="BJ30" s="171"/>
      <c r="BK30" s="171"/>
      <c r="BL30" s="171"/>
      <c r="BM30" s="171"/>
      <c r="BN30" s="171"/>
      <c r="BO30" s="171"/>
      <c r="BP30" s="171"/>
      <c r="BQ30" s="171"/>
      <c r="BR30" s="171"/>
      <c r="BS30" s="171"/>
      <c r="BT30" s="171"/>
      <c r="BU30" s="171"/>
    </row>
    <row r="31" spans="1:73" ht="15.75" customHeight="1" x14ac:dyDescent="0.25">
      <c r="A31" s="112" t="s">
        <v>76</v>
      </c>
      <c r="B31" s="112" t="s">
        <v>77</v>
      </c>
      <c r="C31" s="112" t="s">
        <v>83</v>
      </c>
      <c r="D31" s="112" t="s">
        <v>479</v>
      </c>
      <c r="E31" s="112">
        <v>3106977526</v>
      </c>
      <c r="F31" s="112" t="s">
        <v>480</v>
      </c>
      <c r="G31" s="112" t="s">
        <v>481</v>
      </c>
      <c r="H31" s="112">
        <v>3114544011</v>
      </c>
      <c r="I31" s="112" t="s">
        <v>482</v>
      </c>
      <c r="J31" s="112" t="s">
        <v>493</v>
      </c>
      <c r="K31" s="112">
        <v>3213471625</v>
      </c>
      <c r="L31" s="112" t="s">
        <v>494</v>
      </c>
      <c r="M31" s="216">
        <v>44159</v>
      </c>
      <c r="N31" s="112" t="s">
        <v>335</v>
      </c>
      <c r="O31" s="112" t="s">
        <v>335</v>
      </c>
      <c r="P31" s="112" t="s">
        <v>335</v>
      </c>
      <c r="Q31" s="112"/>
      <c r="R31" s="112"/>
      <c r="S31" s="112"/>
      <c r="T31" s="112" t="s">
        <v>335</v>
      </c>
      <c r="U31" s="112" t="s">
        <v>335</v>
      </c>
      <c r="V31" s="112" t="s">
        <v>427</v>
      </c>
      <c r="W31" s="112" t="s">
        <v>335</v>
      </c>
      <c r="X31" s="112" t="s">
        <v>427</v>
      </c>
      <c r="Y31" s="112" t="s">
        <v>427</v>
      </c>
      <c r="Z31" s="112" t="s">
        <v>427</v>
      </c>
      <c r="AA31" s="112" t="s">
        <v>427</v>
      </c>
      <c r="AB31" s="112" t="s">
        <v>427</v>
      </c>
      <c r="AC31" s="112" t="s">
        <v>335</v>
      </c>
      <c r="AD31" s="112" t="s">
        <v>427</v>
      </c>
      <c r="AE31" s="112" t="s">
        <v>427</v>
      </c>
      <c r="AF31" s="112" t="s">
        <v>427</v>
      </c>
      <c r="AG31" s="112" t="s">
        <v>427</v>
      </c>
      <c r="AH31" s="112" t="s">
        <v>427</v>
      </c>
      <c r="AI31" s="112" t="s">
        <v>335</v>
      </c>
      <c r="AJ31" s="112" t="s">
        <v>427</v>
      </c>
      <c r="AK31" s="112" t="s">
        <v>427</v>
      </c>
      <c r="AL31" s="112" t="s">
        <v>335</v>
      </c>
      <c r="AM31" s="112" t="s">
        <v>335</v>
      </c>
      <c r="AN31" s="112" t="s">
        <v>428</v>
      </c>
      <c r="AO31" s="112" t="s">
        <v>335</v>
      </c>
      <c r="AP31" s="112" t="s">
        <v>335</v>
      </c>
      <c r="AQ31" s="112" t="s">
        <v>428</v>
      </c>
      <c r="AR31" s="112">
        <f t="shared" ref="AR31:AT31" si="22">COUNTIF(N31,"SI")</f>
        <v>1</v>
      </c>
      <c r="AS31" s="112">
        <f t="shared" si="22"/>
        <v>1</v>
      </c>
      <c r="AT31" s="112">
        <f t="shared" si="22"/>
        <v>1</v>
      </c>
      <c r="AU31" s="112">
        <f t="shared" si="3"/>
        <v>4</v>
      </c>
      <c r="AV31" s="112">
        <f t="shared" si="4"/>
        <v>5</v>
      </c>
      <c r="AW31" s="112">
        <f t="shared" si="0"/>
        <v>12</v>
      </c>
      <c r="AX31" s="167">
        <f t="shared" si="1"/>
        <v>0.8571428571428571</v>
      </c>
      <c r="AY31" s="224"/>
      <c r="AZ31" s="225"/>
      <c r="BA31" s="226"/>
      <c r="BB31" s="171"/>
      <c r="BC31" s="171"/>
      <c r="BD31" s="171"/>
      <c r="BE31" s="171"/>
      <c r="BF31" s="171"/>
      <c r="BG31" s="171"/>
      <c r="BH31" s="171"/>
      <c r="BI31" s="171"/>
      <c r="BJ31" s="171"/>
      <c r="BK31" s="171"/>
      <c r="BL31" s="171"/>
      <c r="BM31" s="171"/>
      <c r="BN31" s="171"/>
      <c r="BO31" s="171"/>
      <c r="BP31" s="171"/>
      <c r="BQ31" s="171"/>
      <c r="BR31" s="171"/>
      <c r="BS31" s="171"/>
      <c r="BT31" s="171"/>
      <c r="BU31" s="171"/>
    </row>
    <row r="32" spans="1:73" ht="15.75" customHeight="1" x14ac:dyDescent="0.25">
      <c r="A32" s="112" t="s">
        <v>47</v>
      </c>
      <c r="B32" s="112" t="s">
        <v>84</v>
      </c>
      <c r="C32" s="112" t="s">
        <v>85</v>
      </c>
      <c r="D32" s="112" t="s">
        <v>495</v>
      </c>
      <c r="E32" s="112">
        <v>3192924332</v>
      </c>
      <c r="F32" s="112" t="s">
        <v>496</v>
      </c>
      <c r="G32" s="112" t="s">
        <v>497</v>
      </c>
      <c r="H32" s="112">
        <v>3192271124</v>
      </c>
      <c r="I32" s="112" t="s">
        <v>498</v>
      </c>
      <c r="J32" s="112" t="s">
        <v>499</v>
      </c>
      <c r="K32" s="112">
        <v>3107715728</v>
      </c>
      <c r="L32" s="113" t="s">
        <v>500</v>
      </c>
      <c r="M32" s="216">
        <v>44164</v>
      </c>
      <c r="N32" s="112" t="s">
        <v>335</v>
      </c>
      <c r="O32" s="112" t="s">
        <v>335</v>
      </c>
      <c r="P32" s="112" t="s">
        <v>335</v>
      </c>
      <c r="Q32" s="112"/>
      <c r="R32" s="112"/>
      <c r="S32" s="112"/>
      <c r="T32" s="112" t="s">
        <v>335</v>
      </c>
      <c r="U32" s="112" t="s">
        <v>335</v>
      </c>
      <c r="V32" s="112" t="s">
        <v>335</v>
      </c>
      <c r="W32" s="112" t="s">
        <v>427</v>
      </c>
      <c r="X32" s="112" t="s">
        <v>427</v>
      </c>
      <c r="Y32" s="112" t="s">
        <v>427</v>
      </c>
      <c r="Z32" s="112" t="s">
        <v>335</v>
      </c>
      <c r="AA32" s="112" t="s">
        <v>427</v>
      </c>
      <c r="AB32" s="112" t="s">
        <v>427</v>
      </c>
      <c r="AC32" s="112" t="s">
        <v>427</v>
      </c>
      <c r="AD32" s="112" t="s">
        <v>427</v>
      </c>
      <c r="AE32" s="112" t="s">
        <v>427</v>
      </c>
      <c r="AF32" s="112" t="s">
        <v>427</v>
      </c>
      <c r="AG32" s="112" t="s">
        <v>427</v>
      </c>
      <c r="AH32" s="112" t="s">
        <v>427</v>
      </c>
      <c r="AI32" s="112" t="s">
        <v>335</v>
      </c>
      <c r="AJ32" s="112" t="s">
        <v>427</v>
      </c>
      <c r="AK32" s="112" t="s">
        <v>427</v>
      </c>
      <c r="AL32" s="112" t="s">
        <v>335</v>
      </c>
      <c r="AM32" s="112" t="s">
        <v>335</v>
      </c>
      <c r="AN32" s="112" t="s">
        <v>428</v>
      </c>
      <c r="AO32" s="112" t="s">
        <v>335</v>
      </c>
      <c r="AP32" s="112" t="s">
        <v>428</v>
      </c>
      <c r="AQ32" s="112"/>
      <c r="AR32" s="112">
        <f t="shared" ref="AR32:AT32" si="23">COUNTIF(N32,"SI")</f>
        <v>1</v>
      </c>
      <c r="AS32" s="112">
        <f t="shared" si="23"/>
        <v>1</v>
      </c>
      <c r="AT32" s="112">
        <f t="shared" si="23"/>
        <v>1</v>
      </c>
      <c r="AU32" s="112">
        <f t="shared" si="3"/>
        <v>4</v>
      </c>
      <c r="AV32" s="112">
        <f t="shared" si="4"/>
        <v>4</v>
      </c>
      <c r="AW32" s="112">
        <f t="shared" si="0"/>
        <v>11</v>
      </c>
      <c r="AX32" s="115">
        <f t="shared" si="1"/>
        <v>0.7857142857142857</v>
      </c>
      <c r="AY32" s="119"/>
      <c r="AZ32" s="119"/>
      <c r="BA32" s="119"/>
      <c r="BB32" s="171"/>
      <c r="BC32" s="171"/>
      <c r="BD32" s="171"/>
      <c r="BE32" s="171"/>
      <c r="BF32" s="171"/>
      <c r="BG32" s="171"/>
      <c r="BH32" s="171"/>
      <c r="BI32" s="171"/>
      <c r="BJ32" s="171"/>
      <c r="BK32" s="171"/>
      <c r="BL32" s="171"/>
      <c r="BM32" s="171"/>
      <c r="BN32" s="171"/>
      <c r="BO32" s="171"/>
      <c r="BP32" s="171"/>
      <c r="BQ32" s="171"/>
      <c r="BR32" s="171"/>
      <c r="BS32" s="171"/>
      <c r="BT32" s="171"/>
      <c r="BU32" s="171"/>
    </row>
    <row r="33" spans="1:73" ht="15.75" customHeight="1" x14ac:dyDescent="0.25">
      <c r="A33" s="112" t="s">
        <v>47</v>
      </c>
      <c r="B33" s="112" t="s">
        <v>84</v>
      </c>
      <c r="C33" s="112" t="s">
        <v>86</v>
      </c>
      <c r="D33" s="112" t="s">
        <v>495</v>
      </c>
      <c r="E33" s="112">
        <v>3192924332</v>
      </c>
      <c r="F33" s="112" t="s">
        <v>496</v>
      </c>
      <c r="G33" s="112" t="s">
        <v>497</v>
      </c>
      <c r="H33" s="112">
        <v>3192271124</v>
      </c>
      <c r="I33" s="112" t="s">
        <v>498</v>
      </c>
      <c r="J33" s="204" t="s">
        <v>501</v>
      </c>
      <c r="K33" s="204">
        <v>3124357661</v>
      </c>
      <c r="L33" s="112" t="s">
        <v>502</v>
      </c>
      <c r="M33" s="216">
        <v>44183</v>
      </c>
      <c r="N33" s="112" t="s">
        <v>335</v>
      </c>
      <c r="O33" s="112" t="s">
        <v>335</v>
      </c>
      <c r="P33" s="112" t="s">
        <v>335</v>
      </c>
      <c r="Q33" s="112"/>
      <c r="R33" s="112"/>
      <c r="S33" s="112"/>
      <c r="T33" s="112" t="s">
        <v>335</v>
      </c>
      <c r="U33" s="112" t="s">
        <v>335</v>
      </c>
      <c r="V33" s="112" t="s">
        <v>335</v>
      </c>
      <c r="W33" s="112" t="s">
        <v>427</v>
      </c>
      <c r="X33" s="112" t="s">
        <v>427</v>
      </c>
      <c r="Y33" s="112" t="s">
        <v>427</v>
      </c>
      <c r="Z33" s="112" t="s">
        <v>335</v>
      </c>
      <c r="AA33" s="112" t="s">
        <v>427</v>
      </c>
      <c r="AB33" s="112" t="s">
        <v>427</v>
      </c>
      <c r="AC33" s="112" t="s">
        <v>427</v>
      </c>
      <c r="AD33" s="112" t="s">
        <v>427</v>
      </c>
      <c r="AE33" s="112" t="s">
        <v>427</v>
      </c>
      <c r="AF33" s="112" t="s">
        <v>427</v>
      </c>
      <c r="AG33" s="112" t="s">
        <v>427</v>
      </c>
      <c r="AH33" s="112" t="s">
        <v>427</v>
      </c>
      <c r="AI33" s="112" t="s">
        <v>335</v>
      </c>
      <c r="AJ33" s="112" t="s">
        <v>427</v>
      </c>
      <c r="AK33" s="112" t="s">
        <v>427</v>
      </c>
      <c r="AL33" s="112" t="s">
        <v>335</v>
      </c>
      <c r="AM33" s="112" t="s">
        <v>428</v>
      </c>
      <c r="AN33" s="112" t="s">
        <v>335</v>
      </c>
      <c r="AO33" s="112" t="s">
        <v>335</v>
      </c>
      <c r="AP33" s="112" t="s">
        <v>335</v>
      </c>
      <c r="AQ33" s="112" t="s">
        <v>428</v>
      </c>
      <c r="AR33" s="112">
        <f t="shared" ref="AR33:AT33" si="24">COUNTIF(N33,"SI")</f>
        <v>1</v>
      </c>
      <c r="AS33" s="112">
        <f t="shared" si="24"/>
        <v>1</v>
      </c>
      <c r="AT33" s="112">
        <f t="shared" si="24"/>
        <v>1</v>
      </c>
      <c r="AU33" s="112">
        <f t="shared" si="3"/>
        <v>4</v>
      </c>
      <c r="AV33" s="112">
        <f t="shared" si="4"/>
        <v>5</v>
      </c>
      <c r="AW33" s="112">
        <f t="shared" si="0"/>
        <v>12</v>
      </c>
      <c r="AX33" s="115">
        <f t="shared" si="1"/>
        <v>0.8571428571428571</v>
      </c>
      <c r="AY33" s="119"/>
      <c r="AZ33" s="119"/>
      <c r="BA33" s="119"/>
      <c r="BB33" s="171"/>
      <c r="BC33" s="171"/>
      <c r="BD33" s="171"/>
      <c r="BE33" s="171"/>
      <c r="BF33" s="171"/>
      <c r="BG33" s="171"/>
      <c r="BH33" s="171"/>
      <c r="BI33" s="171"/>
      <c r="BJ33" s="171"/>
      <c r="BK33" s="171"/>
      <c r="BL33" s="171"/>
      <c r="BM33" s="171"/>
      <c r="BN33" s="171"/>
      <c r="BO33" s="171"/>
      <c r="BP33" s="171"/>
      <c r="BQ33" s="171"/>
      <c r="BR33" s="171"/>
      <c r="BS33" s="171"/>
      <c r="BT33" s="171"/>
      <c r="BU33" s="171"/>
    </row>
    <row r="34" spans="1:73" ht="15.75" customHeight="1" x14ac:dyDescent="0.25">
      <c r="A34" s="112" t="s">
        <v>47</v>
      </c>
      <c r="B34" s="112" t="s">
        <v>84</v>
      </c>
      <c r="C34" s="112" t="s">
        <v>87</v>
      </c>
      <c r="D34" s="112" t="s">
        <v>503</v>
      </c>
      <c r="E34" s="112">
        <v>3138589830</v>
      </c>
      <c r="F34" s="112" t="s">
        <v>504</v>
      </c>
      <c r="G34" s="112" t="s">
        <v>497</v>
      </c>
      <c r="H34" s="112">
        <v>3192271124</v>
      </c>
      <c r="I34" s="112" t="s">
        <v>498</v>
      </c>
      <c r="J34" s="112" t="s">
        <v>505</v>
      </c>
      <c r="K34" s="112">
        <v>3013403983</v>
      </c>
      <c r="L34" s="112" t="s">
        <v>506</v>
      </c>
      <c r="M34" s="216">
        <v>44111</v>
      </c>
      <c r="N34" s="112" t="s">
        <v>335</v>
      </c>
      <c r="O34" s="112" t="s">
        <v>335</v>
      </c>
      <c r="P34" s="112" t="s">
        <v>335</v>
      </c>
      <c r="Q34" s="112"/>
      <c r="R34" s="112"/>
      <c r="S34" s="112"/>
      <c r="T34" s="112" t="s">
        <v>335</v>
      </c>
      <c r="U34" s="112" t="s">
        <v>335</v>
      </c>
      <c r="V34" s="112" t="s">
        <v>335</v>
      </c>
      <c r="W34" s="112" t="s">
        <v>428</v>
      </c>
      <c r="X34" s="112" t="s">
        <v>428</v>
      </c>
      <c r="Y34" s="112" t="s">
        <v>428</v>
      </c>
      <c r="Z34" s="112" t="s">
        <v>335</v>
      </c>
      <c r="AA34" s="112" t="s">
        <v>427</v>
      </c>
      <c r="AB34" s="112" t="s">
        <v>427</v>
      </c>
      <c r="AC34" s="112" t="s">
        <v>427</v>
      </c>
      <c r="AD34" s="112" t="s">
        <v>427</v>
      </c>
      <c r="AE34" s="112" t="s">
        <v>427</v>
      </c>
      <c r="AF34" s="112" t="s">
        <v>427</v>
      </c>
      <c r="AG34" s="112" t="s">
        <v>427</v>
      </c>
      <c r="AH34" s="112" t="s">
        <v>427</v>
      </c>
      <c r="AI34" s="112" t="s">
        <v>335</v>
      </c>
      <c r="AJ34" s="112" t="s">
        <v>428</v>
      </c>
      <c r="AK34" s="112" t="s">
        <v>428</v>
      </c>
      <c r="AL34" s="112" t="s">
        <v>428</v>
      </c>
      <c r="AM34" s="112" t="s">
        <v>335</v>
      </c>
      <c r="AN34" s="112" t="s">
        <v>335</v>
      </c>
      <c r="AO34" s="112" t="s">
        <v>335</v>
      </c>
      <c r="AP34" s="112" t="s">
        <v>335</v>
      </c>
      <c r="AQ34" s="112" t="s">
        <v>428</v>
      </c>
      <c r="AR34" s="112">
        <f t="shared" ref="AR34:AT34" si="25">COUNTIF(N34,"SI")</f>
        <v>1</v>
      </c>
      <c r="AS34" s="112">
        <f t="shared" si="25"/>
        <v>1</v>
      </c>
      <c r="AT34" s="112">
        <f t="shared" si="25"/>
        <v>1</v>
      </c>
      <c r="AU34" s="112">
        <f t="shared" si="3"/>
        <v>4</v>
      </c>
      <c r="AV34" s="112">
        <f t="shared" si="4"/>
        <v>5</v>
      </c>
      <c r="AW34" s="112">
        <f t="shared" si="0"/>
        <v>12</v>
      </c>
      <c r="AX34" s="115">
        <f t="shared" si="1"/>
        <v>0.8571428571428571</v>
      </c>
      <c r="AY34" s="119"/>
      <c r="AZ34" s="119"/>
      <c r="BA34" s="119"/>
      <c r="BB34" s="171"/>
      <c r="BC34" s="171"/>
      <c r="BD34" s="171"/>
      <c r="BE34" s="171"/>
      <c r="BF34" s="171"/>
      <c r="BG34" s="171"/>
      <c r="BH34" s="171"/>
      <c r="BI34" s="171"/>
      <c r="BJ34" s="171"/>
      <c r="BK34" s="171"/>
      <c r="BL34" s="171"/>
      <c r="BM34" s="171"/>
      <c r="BN34" s="171"/>
      <c r="BO34" s="171"/>
      <c r="BP34" s="171"/>
      <c r="BQ34" s="171"/>
      <c r="BR34" s="171"/>
      <c r="BS34" s="171"/>
      <c r="BT34" s="171"/>
      <c r="BU34" s="171"/>
    </row>
    <row r="35" spans="1:73" ht="15.75" customHeight="1" x14ac:dyDescent="0.25">
      <c r="A35" s="112" t="s">
        <v>47</v>
      </c>
      <c r="B35" s="112" t="s">
        <v>84</v>
      </c>
      <c r="C35" s="112" t="s">
        <v>88</v>
      </c>
      <c r="D35" s="227" t="s">
        <v>507</v>
      </c>
      <c r="E35" s="227">
        <v>3123629626</v>
      </c>
      <c r="F35" s="227" t="s">
        <v>508</v>
      </c>
      <c r="G35" s="227" t="s">
        <v>497</v>
      </c>
      <c r="H35" s="227">
        <v>3192271124</v>
      </c>
      <c r="I35" s="227" t="s">
        <v>509</v>
      </c>
      <c r="J35" s="227" t="s">
        <v>510</v>
      </c>
      <c r="K35" s="227">
        <v>3212842561</v>
      </c>
      <c r="L35" s="227" t="s">
        <v>511</v>
      </c>
      <c r="M35" s="228">
        <v>44162</v>
      </c>
      <c r="N35" s="227" t="s">
        <v>335</v>
      </c>
      <c r="O35" s="227" t="s">
        <v>335</v>
      </c>
      <c r="P35" s="227" t="s">
        <v>335</v>
      </c>
      <c r="Q35" s="227" t="s">
        <v>512</v>
      </c>
      <c r="R35" s="229" t="s">
        <v>512</v>
      </c>
      <c r="S35" s="230" t="s">
        <v>512</v>
      </c>
      <c r="T35" s="227" t="s">
        <v>335</v>
      </c>
      <c r="U35" s="227" t="s">
        <v>335</v>
      </c>
      <c r="V35" s="227" t="s">
        <v>335</v>
      </c>
      <c r="W35" s="227" t="s">
        <v>427</v>
      </c>
      <c r="X35" s="227" t="s">
        <v>427</v>
      </c>
      <c r="Y35" s="227" t="s">
        <v>428</v>
      </c>
      <c r="Z35" s="227" t="s">
        <v>335</v>
      </c>
      <c r="AA35" s="227" t="s">
        <v>427</v>
      </c>
      <c r="AB35" s="227" t="s">
        <v>427</v>
      </c>
      <c r="AC35" s="227" t="s">
        <v>427</v>
      </c>
      <c r="AD35" s="227" t="s">
        <v>427</v>
      </c>
      <c r="AE35" s="227" t="s">
        <v>427</v>
      </c>
      <c r="AF35" s="227" t="s">
        <v>427</v>
      </c>
      <c r="AG35" s="227" t="s">
        <v>427</v>
      </c>
      <c r="AH35" s="227" t="s">
        <v>427</v>
      </c>
      <c r="AI35" s="227" t="s">
        <v>335</v>
      </c>
      <c r="AJ35" s="227" t="s">
        <v>427</v>
      </c>
      <c r="AK35" s="227" t="s">
        <v>427</v>
      </c>
      <c r="AL35" s="227" t="s">
        <v>335</v>
      </c>
      <c r="AM35" s="227" t="s">
        <v>335</v>
      </c>
      <c r="AN35" s="227" t="s">
        <v>428</v>
      </c>
      <c r="AO35" s="227" t="s">
        <v>335</v>
      </c>
      <c r="AP35" s="227" t="s">
        <v>335</v>
      </c>
      <c r="AQ35" s="227" t="s">
        <v>428</v>
      </c>
      <c r="AR35" s="227">
        <v>1</v>
      </c>
      <c r="AS35" s="227">
        <v>1</v>
      </c>
      <c r="AT35" s="227">
        <v>1</v>
      </c>
      <c r="AU35" s="227">
        <v>4</v>
      </c>
      <c r="AV35" s="227">
        <v>7</v>
      </c>
      <c r="AW35" s="227">
        <v>14</v>
      </c>
      <c r="AX35" s="227">
        <v>12</v>
      </c>
      <c r="AY35" s="119"/>
      <c r="AZ35" s="119"/>
      <c r="BA35" s="119"/>
      <c r="BB35" s="171"/>
      <c r="BC35" s="171"/>
      <c r="BD35" s="171"/>
      <c r="BE35" s="171"/>
      <c r="BF35" s="171"/>
      <c r="BG35" s="171"/>
      <c r="BH35" s="171"/>
      <c r="BI35" s="171"/>
      <c r="BJ35" s="171"/>
      <c r="BK35" s="171"/>
      <c r="BL35" s="171"/>
      <c r="BM35" s="171"/>
      <c r="BN35" s="171"/>
      <c r="BO35" s="171"/>
      <c r="BP35" s="171"/>
      <c r="BQ35" s="171"/>
      <c r="BR35" s="171"/>
      <c r="BS35" s="171"/>
      <c r="BT35" s="171"/>
      <c r="BU35" s="171"/>
    </row>
    <row r="36" spans="1:73" ht="15.75" customHeight="1" x14ac:dyDescent="0.25">
      <c r="A36" s="112" t="s">
        <v>47</v>
      </c>
      <c r="B36" s="112" t="s">
        <v>84</v>
      </c>
      <c r="C36" s="112" t="s">
        <v>89</v>
      </c>
      <c r="D36" s="227" t="s">
        <v>507</v>
      </c>
      <c r="E36" s="227">
        <v>3123629626</v>
      </c>
      <c r="F36" s="227" t="s">
        <v>508</v>
      </c>
      <c r="G36" s="227" t="s">
        <v>497</v>
      </c>
      <c r="H36" s="227">
        <v>3192271124</v>
      </c>
      <c r="I36" s="227" t="s">
        <v>509</v>
      </c>
      <c r="J36" s="227" t="s">
        <v>513</v>
      </c>
      <c r="K36" s="227">
        <v>3108722633</v>
      </c>
      <c r="L36" s="227" t="s">
        <v>514</v>
      </c>
      <c r="M36" s="228">
        <v>44161</v>
      </c>
      <c r="N36" s="227" t="s">
        <v>335</v>
      </c>
      <c r="O36" s="227" t="s">
        <v>335</v>
      </c>
      <c r="P36" s="227" t="s">
        <v>335</v>
      </c>
      <c r="Q36" s="227" t="s">
        <v>512</v>
      </c>
      <c r="R36" s="229" t="s">
        <v>512</v>
      </c>
      <c r="S36" s="230" t="s">
        <v>512</v>
      </c>
      <c r="T36" s="227" t="s">
        <v>335</v>
      </c>
      <c r="U36" s="227" t="s">
        <v>335</v>
      </c>
      <c r="V36" s="227" t="s">
        <v>335</v>
      </c>
      <c r="W36" s="227" t="s">
        <v>427</v>
      </c>
      <c r="X36" s="227" t="s">
        <v>427</v>
      </c>
      <c r="Y36" s="227" t="s">
        <v>428</v>
      </c>
      <c r="Z36" s="227" t="s">
        <v>335</v>
      </c>
      <c r="AA36" s="227" t="s">
        <v>427</v>
      </c>
      <c r="AB36" s="227" t="s">
        <v>427</v>
      </c>
      <c r="AC36" s="227" t="s">
        <v>427</v>
      </c>
      <c r="AD36" s="227" t="s">
        <v>427</v>
      </c>
      <c r="AE36" s="227" t="s">
        <v>427</v>
      </c>
      <c r="AF36" s="227" t="s">
        <v>427</v>
      </c>
      <c r="AG36" s="227" t="s">
        <v>427</v>
      </c>
      <c r="AH36" s="227" t="s">
        <v>427</v>
      </c>
      <c r="AI36" s="227" t="s">
        <v>335</v>
      </c>
      <c r="AJ36" s="227" t="s">
        <v>427</v>
      </c>
      <c r="AK36" s="227" t="s">
        <v>427</v>
      </c>
      <c r="AL36" s="227" t="s">
        <v>335</v>
      </c>
      <c r="AM36" s="227" t="s">
        <v>335</v>
      </c>
      <c r="AN36" s="227" t="s">
        <v>428</v>
      </c>
      <c r="AO36" s="227" t="s">
        <v>335</v>
      </c>
      <c r="AP36" s="227" t="s">
        <v>335</v>
      </c>
      <c r="AQ36" s="227" t="s">
        <v>428</v>
      </c>
      <c r="AR36" s="227">
        <v>1</v>
      </c>
      <c r="AS36" s="227">
        <v>1</v>
      </c>
      <c r="AT36" s="227">
        <v>1</v>
      </c>
      <c r="AU36" s="227">
        <v>4</v>
      </c>
      <c r="AV36" s="227">
        <v>7</v>
      </c>
      <c r="AW36" s="227">
        <v>14</v>
      </c>
      <c r="AX36" s="227">
        <v>12</v>
      </c>
      <c r="AY36" s="119"/>
      <c r="AZ36" s="119"/>
      <c r="BA36" s="119"/>
      <c r="BB36" s="171"/>
      <c r="BC36" s="171"/>
      <c r="BD36" s="171"/>
      <c r="BE36" s="171"/>
      <c r="BF36" s="171"/>
      <c r="BG36" s="171"/>
      <c r="BH36" s="171"/>
      <c r="BI36" s="171"/>
      <c r="BJ36" s="171"/>
      <c r="BK36" s="171"/>
      <c r="BL36" s="171"/>
      <c r="BM36" s="171"/>
      <c r="BN36" s="171"/>
      <c r="BO36" s="171"/>
      <c r="BP36" s="171"/>
      <c r="BQ36" s="171"/>
      <c r="BR36" s="171"/>
      <c r="BS36" s="171"/>
      <c r="BT36" s="171"/>
      <c r="BU36" s="171"/>
    </row>
    <row r="37" spans="1:73" ht="15.75" customHeight="1" x14ac:dyDescent="0.25">
      <c r="A37" s="112" t="s">
        <v>47</v>
      </c>
      <c r="B37" s="112" t="s">
        <v>84</v>
      </c>
      <c r="C37" s="112" t="s">
        <v>90</v>
      </c>
      <c r="D37" s="112" t="s">
        <v>495</v>
      </c>
      <c r="E37" s="112">
        <v>3192924332</v>
      </c>
      <c r="F37" s="112" t="s">
        <v>496</v>
      </c>
      <c r="G37" s="112" t="s">
        <v>497</v>
      </c>
      <c r="H37" s="112">
        <v>3192271124</v>
      </c>
      <c r="I37" s="112" t="s">
        <v>498</v>
      </c>
      <c r="J37" s="113" t="s">
        <v>515</v>
      </c>
      <c r="K37" s="112">
        <v>3213717137</v>
      </c>
      <c r="L37" s="113" t="s">
        <v>516</v>
      </c>
      <c r="M37" s="113"/>
      <c r="N37" s="112" t="s">
        <v>335</v>
      </c>
      <c r="O37" s="112" t="s">
        <v>335</v>
      </c>
      <c r="P37" s="112" t="s">
        <v>335</v>
      </c>
      <c r="Q37" s="112"/>
      <c r="R37" s="112"/>
      <c r="S37" s="112"/>
      <c r="T37" s="112" t="s">
        <v>335</v>
      </c>
      <c r="U37" s="112" t="s">
        <v>335</v>
      </c>
      <c r="V37" s="112" t="s">
        <v>335</v>
      </c>
      <c r="W37" s="112" t="s">
        <v>427</v>
      </c>
      <c r="X37" s="112" t="s">
        <v>428</v>
      </c>
      <c r="Y37" s="112" t="s">
        <v>427</v>
      </c>
      <c r="Z37" s="112" t="s">
        <v>335</v>
      </c>
      <c r="AA37" s="112" t="s">
        <v>427</v>
      </c>
      <c r="AB37" s="112" t="s">
        <v>427</v>
      </c>
      <c r="AC37" s="112" t="s">
        <v>427</v>
      </c>
      <c r="AD37" s="112" t="s">
        <v>427</v>
      </c>
      <c r="AE37" s="112" t="s">
        <v>427</v>
      </c>
      <c r="AF37" s="112" t="s">
        <v>427</v>
      </c>
      <c r="AG37" s="112" t="s">
        <v>427</v>
      </c>
      <c r="AH37" s="112" t="s">
        <v>427</v>
      </c>
      <c r="AI37" s="112" t="s">
        <v>335</v>
      </c>
      <c r="AJ37" s="112" t="s">
        <v>427</v>
      </c>
      <c r="AK37" s="112" t="s">
        <v>427</v>
      </c>
      <c r="AL37" s="112" t="s">
        <v>335</v>
      </c>
      <c r="AM37" s="112" t="s">
        <v>335</v>
      </c>
      <c r="AN37" s="112" t="s">
        <v>428</v>
      </c>
      <c r="AO37" s="112" t="s">
        <v>335</v>
      </c>
      <c r="AP37" s="112" t="s">
        <v>335</v>
      </c>
      <c r="AQ37" s="112" t="s">
        <v>335</v>
      </c>
      <c r="AR37" s="112">
        <f t="shared" ref="AR37:AT37" si="26">COUNTIF(N37,"SI")</f>
        <v>1</v>
      </c>
      <c r="AS37" s="112">
        <f t="shared" si="26"/>
        <v>1</v>
      </c>
      <c r="AT37" s="112">
        <f t="shared" si="26"/>
        <v>1</v>
      </c>
      <c r="AU37" s="112">
        <f t="shared" ref="AU37:AU38" si="27">COUNTIFS(T37:AH37,"SI")</f>
        <v>4</v>
      </c>
      <c r="AV37" s="112">
        <f t="shared" ref="AV37:AV38" si="28">COUNTIFS(AI37:AQ37,"SI")</f>
        <v>6</v>
      </c>
      <c r="AW37" s="112">
        <f t="shared" ref="AW37:AW38" si="29">SUM(AR37:AV37)</f>
        <v>13</v>
      </c>
      <c r="AX37" s="115">
        <f t="shared" ref="AX37:AX38" si="30">(AW37/14)</f>
        <v>0.9285714285714286</v>
      </c>
      <c r="AY37" s="119"/>
      <c r="AZ37" s="119"/>
      <c r="BA37" s="119"/>
      <c r="BB37" s="171"/>
      <c r="BC37" s="171"/>
      <c r="BD37" s="171"/>
      <c r="BE37" s="171"/>
      <c r="BF37" s="171"/>
      <c r="BG37" s="171"/>
      <c r="BH37" s="171"/>
      <c r="BI37" s="171"/>
      <c r="BJ37" s="171"/>
      <c r="BK37" s="171"/>
      <c r="BL37" s="171"/>
      <c r="BM37" s="171"/>
      <c r="BN37" s="171"/>
      <c r="BO37" s="171"/>
      <c r="BP37" s="171"/>
      <c r="BQ37" s="171"/>
      <c r="BR37" s="171"/>
      <c r="BS37" s="171"/>
      <c r="BT37" s="171"/>
      <c r="BU37" s="171"/>
    </row>
    <row r="38" spans="1:73" ht="15.75" customHeight="1" x14ac:dyDescent="0.25">
      <c r="A38" s="112" t="s">
        <v>47</v>
      </c>
      <c r="B38" s="112" t="s">
        <v>84</v>
      </c>
      <c r="C38" s="112" t="s">
        <v>91</v>
      </c>
      <c r="D38" s="112" t="s">
        <v>503</v>
      </c>
      <c r="E38" s="112">
        <v>3138589830</v>
      </c>
      <c r="F38" s="112" t="s">
        <v>504</v>
      </c>
      <c r="G38" s="112" t="s">
        <v>497</v>
      </c>
      <c r="H38" s="112">
        <v>3192271124</v>
      </c>
      <c r="I38" s="112" t="s">
        <v>498</v>
      </c>
      <c r="J38" s="112" t="s">
        <v>517</v>
      </c>
      <c r="K38" s="112">
        <v>3106495554</v>
      </c>
      <c r="L38" s="112" t="s">
        <v>518</v>
      </c>
      <c r="M38" s="220">
        <v>44008</v>
      </c>
      <c r="N38" s="112" t="s">
        <v>335</v>
      </c>
      <c r="O38" s="112" t="s">
        <v>335</v>
      </c>
      <c r="P38" s="112" t="s">
        <v>335</v>
      </c>
      <c r="Q38" s="112"/>
      <c r="R38" s="112"/>
      <c r="S38" s="112"/>
      <c r="T38" s="112" t="s">
        <v>335</v>
      </c>
      <c r="U38" s="112" t="s">
        <v>335</v>
      </c>
      <c r="V38" s="112" t="s">
        <v>335</v>
      </c>
      <c r="W38" s="112" t="s">
        <v>427</v>
      </c>
      <c r="X38" s="112" t="s">
        <v>428</v>
      </c>
      <c r="Y38" s="112" t="s">
        <v>428</v>
      </c>
      <c r="Z38" s="112" t="s">
        <v>335</v>
      </c>
      <c r="AA38" s="112" t="s">
        <v>427</v>
      </c>
      <c r="AB38" s="112" t="s">
        <v>427</v>
      </c>
      <c r="AC38" s="112" t="s">
        <v>427</v>
      </c>
      <c r="AD38" s="112" t="s">
        <v>427</v>
      </c>
      <c r="AE38" s="112" t="s">
        <v>427</v>
      </c>
      <c r="AF38" s="112" t="s">
        <v>427</v>
      </c>
      <c r="AG38" s="112" t="s">
        <v>427</v>
      </c>
      <c r="AH38" s="112" t="s">
        <v>427</v>
      </c>
      <c r="AI38" s="112" t="s">
        <v>335</v>
      </c>
      <c r="AJ38" s="112" t="s">
        <v>428</v>
      </c>
      <c r="AK38" s="112" t="s">
        <v>428</v>
      </c>
      <c r="AL38" s="112" t="s">
        <v>335</v>
      </c>
      <c r="AM38" s="112" t="s">
        <v>335</v>
      </c>
      <c r="AN38" s="112" t="s">
        <v>335</v>
      </c>
      <c r="AO38" s="112" t="s">
        <v>335</v>
      </c>
      <c r="AP38" s="112" t="s">
        <v>335</v>
      </c>
      <c r="AQ38" s="112" t="s">
        <v>428</v>
      </c>
      <c r="AR38" s="112">
        <f t="shared" ref="AR38:AT38" si="31">COUNTIF(N38,"SI")</f>
        <v>1</v>
      </c>
      <c r="AS38" s="112">
        <f t="shared" si="31"/>
        <v>1</v>
      </c>
      <c r="AT38" s="112">
        <f t="shared" si="31"/>
        <v>1</v>
      </c>
      <c r="AU38" s="112">
        <f t="shared" si="27"/>
        <v>4</v>
      </c>
      <c r="AV38" s="112">
        <f t="shared" si="28"/>
        <v>6</v>
      </c>
      <c r="AW38" s="112">
        <f t="shared" si="29"/>
        <v>13</v>
      </c>
      <c r="AX38" s="115">
        <f t="shared" si="30"/>
        <v>0.9285714285714286</v>
      </c>
      <c r="AY38" s="119"/>
      <c r="AZ38" s="119"/>
      <c r="BA38" s="119"/>
      <c r="BB38" s="171"/>
      <c r="BC38" s="171"/>
      <c r="BD38" s="171"/>
      <c r="BE38" s="171"/>
      <c r="BF38" s="171"/>
      <c r="BG38" s="171"/>
      <c r="BH38" s="171"/>
      <c r="BI38" s="171"/>
      <c r="BJ38" s="171"/>
      <c r="BK38" s="171"/>
      <c r="BL38" s="171"/>
      <c r="BM38" s="171"/>
      <c r="BN38" s="171"/>
      <c r="BO38" s="171"/>
      <c r="BP38" s="171"/>
      <c r="BQ38" s="171"/>
      <c r="BR38" s="171"/>
      <c r="BS38" s="171"/>
      <c r="BT38" s="171"/>
      <c r="BU38" s="171"/>
    </row>
    <row r="39" spans="1:73" ht="15.75" customHeight="1" x14ac:dyDescent="0.25">
      <c r="A39" s="112" t="s">
        <v>47</v>
      </c>
      <c r="B39" s="112" t="s">
        <v>84</v>
      </c>
      <c r="C39" s="112" t="s">
        <v>92</v>
      </c>
      <c r="D39" s="227" t="s">
        <v>507</v>
      </c>
      <c r="E39" s="227">
        <v>3123629626</v>
      </c>
      <c r="F39" s="227" t="s">
        <v>508</v>
      </c>
      <c r="G39" s="227" t="s">
        <v>497</v>
      </c>
      <c r="H39" s="227">
        <v>3192271124</v>
      </c>
      <c r="I39" s="227" t="s">
        <v>509</v>
      </c>
      <c r="J39" s="227" t="s">
        <v>519</v>
      </c>
      <c r="K39" s="227">
        <v>3114699670</v>
      </c>
      <c r="L39" s="227" t="s">
        <v>520</v>
      </c>
      <c r="M39" s="228">
        <v>44193</v>
      </c>
      <c r="N39" s="227" t="s">
        <v>335</v>
      </c>
      <c r="O39" s="227" t="s">
        <v>335</v>
      </c>
      <c r="P39" s="227" t="s">
        <v>335</v>
      </c>
      <c r="Q39" s="227" t="s">
        <v>512</v>
      </c>
      <c r="R39" s="229" t="s">
        <v>512</v>
      </c>
      <c r="S39" s="230" t="s">
        <v>512</v>
      </c>
      <c r="T39" s="227" t="s">
        <v>335</v>
      </c>
      <c r="U39" s="227" t="s">
        <v>335</v>
      </c>
      <c r="V39" s="227" t="s">
        <v>335</v>
      </c>
      <c r="W39" s="227" t="s">
        <v>427</v>
      </c>
      <c r="X39" s="227" t="s">
        <v>427</v>
      </c>
      <c r="Y39" s="227" t="s">
        <v>428</v>
      </c>
      <c r="Z39" s="227" t="s">
        <v>335</v>
      </c>
      <c r="AA39" s="227" t="s">
        <v>427</v>
      </c>
      <c r="AB39" s="227" t="s">
        <v>427</v>
      </c>
      <c r="AC39" s="227" t="s">
        <v>427</v>
      </c>
      <c r="AD39" s="227" t="s">
        <v>427</v>
      </c>
      <c r="AE39" s="227" t="s">
        <v>427</v>
      </c>
      <c r="AF39" s="227" t="s">
        <v>427</v>
      </c>
      <c r="AG39" s="227" t="s">
        <v>427</v>
      </c>
      <c r="AH39" s="227" t="s">
        <v>427</v>
      </c>
      <c r="AI39" s="227" t="s">
        <v>335</v>
      </c>
      <c r="AJ39" s="227" t="s">
        <v>427</v>
      </c>
      <c r="AK39" s="227" t="s">
        <v>427</v>
      </c>
      <c r="AL39" s="227" t="s">
        <v>335</v>
      </c>
      <c r="AM39" s="227" t="s">
        <v>335</v>
      </c>
      <c r="AN39" s="227" t="s">
        <v>335</v>
      </c>
      <c r="AO39" s="227" t="s">
        <v>335</v>
      </c>
      <c r="AP39" s="227" t="s">
        <v>335</v>
      </c>
      <c r="AQ39" s="227" t="s">
        <v>428</v>
      </c>
      <c r="AR39" s="227">
        <v>1</v>
      </c>
      <c r="AS39" s="227">
        <v>1</v>
      </c>
      <c r="AT39" s="227">
        <v>1</v>
      </c>
      <c r="AU39" s="227">
        <v>4</v>
      </c>
      <c r="AV39" s="227">
        <v>6</v>
      </c>
      <c r="AW39" s="227">
        <v>14</v>
      </c>
      <c r="AX39" s="227">
        <v>12</v>
      </c>
      <c r="AY39" s="119"/>
      <c r="AZ39" s="119"/>
      <c r="BA39" s="119"/>
      <c r="BB39" s="171"/>
      <c r="BC39" s="171"/>
      <c r="BD39" s="171"/>
      <c r="BE39" s="171"/>
      <c r="BF39" s="171"/>
      <c r="BG39" s="171"/>
      <c r="BH39" s="171"/>
      <c r="BI39" s="171"/>
      <c r="BJ39" s="171"/>
      <c r="BK39" s="171"/>
      <c r="BL39" s="171"/>
      <c r="BM39" s="171"/>
      <c r="BN39" s="171"/>
      <c r="BO39" s="171"/>
      <c r="BP39" s="171"/>
      <c r="BQ39" s="171"/>
      <c r="BR39" s="171"/>
      <c r="BS39" s="171"/>
      <c r="BT39" s="171"/>
      <c r="BU39" s="171"/>
    </row>
    <row r="40" spans="1:73" ht="15.75" customHeight="1" x14ac:dyDescent="0.25">
      <c r="A40" s="112" t="s">
        <v>47</v>
      </c>
      <c r="B40" s="112" t="s">
        <v>84</v>
      </c>
      <c r="C40" s="112" t="s">
        <v>93</v>
      </c>
      <c r="D40" s="112" t="s">
        <v>503</v>
      </c>
      <c r="E40" s="112">
        <v>3138589830</v>
      </c>
      <c r="F40" s="112" t="s">
        <v>504</v>
      </c>
      <c r="G40" s="112" t="s">
        <v>497</v>
      </c>
      <c r="H40" s="112">
        <v>3192271124</v>
      </c>
      <c r="I40" s="112" t="s">
        <v>498</v>
      </c>
      <c r="J40" s="112" t="s">
        <v>521</v>
      </c>
      <c r="K40" s="112">
        <v>3115429846</v>
      </c>
      <c r="L40" s="112" t="s">
        <v>522</v>
      </c>
      <c r="M40" s="216">
        <v>44174</v>
      </c>
      <c r="N40" s="112" t="s">
        <v>335</v>
      </c>
      <c r="O40" s="112" t="s">
        <v>335</v>
      </c>
      <c r="P40" s="112" t="s">
        <v>335</v>
      </c>
      <c r="Q40" s="112"/>
      <c r="R40" s="112"/>
      <c r="S40" s="112"/>
      <c r="T40" s="112" t="s">
        <v>335</v>
      </c>
      <c r="U40" s="112" t="s">
        <v>335</v>
      </c>
      <c r="V40" s="112" t="s">
        <v>335</v>
      </c>
      <c r="W40" s="112" t="s">
        <v>427</v>
      </c>
      <c r="X40" s="112" t="s">
        <v>428</v>
      </c>
      <c r="Y40" s="112" t="s">
        <v>428</v>
      </c>
      <c r="Z40" s="112" t="s">
        <v>335</v>
      </c>
      <c r="AA40" s="112" t="s">
        <v>427</v>
      </c>
      <c r="AB40" s="112" t="s">
        <v>427</v>
      </c>
      <c r="AC40" s="112" t="s">
        <v>427</v>
      </c>
      <c r="AD40" s="112" t="s">
        <v>427</v>
      </c>
      <c r="AE40" s="112" t="s">
        <v>427</v>
      </c>
      <c r="AF40" s="112" t="s">
        <v>427</v>
      </c>
      <c r="AG40" s="112" t="s">
        <v>427</v>
      </c>
      <c r="AH40" s="112" t="s">
        <v>427</v>
      </c>
      <c r="AI40" s="112" t="s">
        <v>335</v>
      </c>
      <c r="AJ40" s="112" t="s">
        <v>428</v>
      </c>
      <c r="AK40" s="112" t="s">
        <v>428</v>
      </c>
      <c r="AL40" s="112" t="s">
        <v>335</v>
      </c>
      <c r="AM40" s="112" t="s">
        <v>335</v>
      </c>
      <c r="AN40" s="112" t="s">
        <v>335</v>
      </c>
      <c r="AO40" s="112" t="s">
        <v>335</v>
      </c>
      <c r="AP40" s="112" t="s">
        <v>335</v>
      </c>
      <c r="AQ40" s="112" t="s">
        <v>428</v>
      </c>
      <c r="AR40" s="112">
        <f t="shared" ref="AR40:AT40" si="32">COUNTIF(N40,"SI")</f>
        <v>1</v>
      </c>
      <c r="AS40" s="112">
        <f t="shared" si="32"/>
        <v>1</v>
      </c>
      <c r="AT40" s="112">
        <f t="shared" si="32"/>
        <v>1</v>
      </c>
      <c r="AU40" s="112">
        <f t="shared" ref="AU40:AU41" si="33">COUNTIFS(T40:AH40,"SI")</f>
        <v>4</v>
      </c>
      <c r="AV40" s="112">
        <f t="shared" ref="AV40:AV41" si="34">COUNTIFS(AI40:AQ40,"SI")</f>
        <v>6</v>
      </c>
      <c r="AW40" s="112">
        <f t="shared" ref="AW40:AW41" si="35">SUM(AR40:AV40)</f>
        <v>13</v>
      </c>
      <c r="AX40" s="115">
        <f t="shared" ref="AX40:AX41" si="36">(AW40/14)</f>
        <v>0.9285714285714286</v>
      </c>
      <c r="AY40" s="119"/>
      <c r="AZ40" s="119"/>
      <c r="BA40" s="119"/>
      <c r="BB40" s="171"/>
      <c r="BC40" s="171"/>
      <c r="BD40" s="171"/>
      <c r="BE40" s="171"/>
      <c r="BF40" s="171"/>
      <c r="BG40" s="171"/>
      <c r="BH40" s="171"/>
      <c r="BI40" s="171"/>
      <c r="BJ40" s="171"/>
      <c r="BK40" s="171"/>
      <c r="BL40" s="171"/>
      <c r="BM40" s="171"/>
      <c r="BN40" s="171"/>
      <c r="BO40" s="171"/>
      <c r="BP40" s="171"/>
      <c r="BQ40" s="171"/>
      <c r="BR40" s="171"/>
      <c r="BS40" s="171"/>
      <c r="BT40" s="171"/>
      <c r="BU40" s="171"/>
    </row>
    <row r="41" spans="1:73" ht="15.75" customHeight="1" x14ac:dyDescent="0.25">
      <c r="A41" s="112" t="s">
        <v>47</v>
      </c>
      <c r="B41" s="112" t="s">
        <v>84</v>
      </c>
      <c r="C41" s="112" t="s">
        <v>94</v>
      </c>
      <c r="D41" s="112" t="s">
        <v>503</v>
      </c>
      <c r="E41" s="112">
        <v>3138589830</v>
      </c>
      <c r="F41" s="112" t="s">
        <v>504</v>
      </c>
      <c r="G41" s="112" t="s">
        <v>497</v>
      </c>
      <c r="H41" s="112">
        <v>3192271124</v>
      </c>
      <c r="I41" s="112" t="s">
        <v>498</v>
      </c>
      <c r="J41" s="112" t="s">
        <v>523</v>
      </c>
      <c r="K41" s="112">
        <v>3107538735</v>
      </c>
      <c r="L41" s="112" t="s">
        <v>524</v>
      </c>
      <c r="M41" s="216">
        <v>44155</v>
      </c>
      <c r="N41" s="112" t="s">
        <v>335</v>
      </c>
      <c r="O41" s="112" t="s">
        <v>335</v>
      </c>
      <c r="P41" s="112" t="s">
        <v>335</v>
      </c>
      <c r="Q41" s="112"/>
      <c r="R41" s="112"/>
      <c r="S41" s="112"/>
      <c r="T41" s="112" t="s">
        <v>335</v>
      </c>
      <c r="U41" s="112" t="s">
        <v>335</v>
      </c>
      <c r="V41" s="112" t="s">
        <v>335</v>
      </c>
      <c r="W41" s="112" t="s">
        <v>427</v>
      </c>
      <c r="X41" s="112" t="s">
        <v>428</v>
      </c>
      <c r="Y41" s="112" t="s">
        <v>428</v>
      </c>
      <c r="Z41" s="112" t="s">
        <v>335</v>
      </c>
      <c r="AA41" s="112" t="s">
        <v>427</v>
      </c>
      <c r="AB41" s="112" t="s">
        <v>427</v>
      </c>
      <c r="AC41" s="112" t="s">
        <v>427</v>
      </c>
      <c r="AD41" s="112" t="s">
        <v>427</v>
      </c>
      <c r="AE41" s="112" t="s">
        <v>427</v>
      </c>
      <c r="AF41" s="112" t="s">
        <v>427</v>
      </c>
      <c r="AG41" s="112" t="s">
        <v>427</v>
      </c>
      <c r="AH41" s="112" t="s">
        <v>427</v>
      </c>
      <c r="AI41" s="112" t="s">
        <v>335</v>
      </c>
      <c r="AJ41" s="112" t="s">
        <v>428</v>
      </c>
      <c r="AK41" s="112" t="s">
        <v>428</v>
      </c>
      <c r="AL41" s="112" t="s">
        <v>335</v>
      </c>
      <c r="AM41" s="112" t="s">
        <v>335</v>
      </c>
      <c r="AN41" s="112" t="s">
        <v>335</v>
      </c>
      <c r="AO41" s="112" t="s">
        <v>335</v>
      </c>
      <c r="AP41" s="112" t="s">
        <v>335</v>
      </c>
      <c r="AQ41" s="112" t="s">
        <v>428</v>
      </c>
      <c r="AR41" s="112">
        <f t="shared" ref="AR41:AT41" si="37">COUNTIF(N41,"SI")</f>
        <v>1</v>
      </c>
      <c r="AS41" s="112">
        <f t="shared" si="37"/>
        <v>1</v>
      </c>
      <c r="AT41" s="112">
        <f t="shared" si="37"/>
        <v>1</v>
      </c>
      <c r="AU41" s="112">
        <f t="shared" si="33"/>
        <v>4</v>
      </c>
      <c r="AV41" s="112">
        <f t="shared" si="34"/>
        <v>6</v>
      </c>
      <c r="AW41" s="112">
        <f t="shared" si="35"/>
        <v>13</v>
      </c>
      <c r="AX41" s="115">
        <f t="shared" si="36"/>
        <v>0.9285714285714286</v>
      </c>
      <c r="AY41" s="119"/>
      <c r="AZ41" s="119"/>
      <c r="BA41" s="119"/>
      <c r="BB41" s="171"/>
      <c r="BC41" s="171"/>
      <c r="BD41" s="171"/>
      <c r="BE41" s="171"/>
      <c r="BF41" s="171"/>
      <c r="BG41" s="171"/>
      <c r="BH41" s="171"/>
      <c r="BI41" s="171"/>
      <c r="BJ41" s="171"/>
      <c r="BK41" s="171"/>
      <c r="BL41" s="171"/>
      <c r="BM41" s="171"/>
      <c r="BN41" s="171"/>
      <c r="BO41" s="171"/>
      <c r="BP41" s="171"/>
      <c r="BQ41" s="171"/>
      <c r="BR41" s="171"/>
      <c r="BS41" s="171"/>
      <c r="BT41" s="171"/>
      <c r="BU41" s="171"/>
    </row>
    <row r="42" spans="1:73" ht="15.75" customHeight="1" x14ac:dyDescent="0.25">
      <c r="A42" s="112" t="s">
        <v>47</v>
      </c>
      <c r="B42" s="112" t="s">
        <v>84</v>
      </c>
      <c r="C42" s="112" t="s">
        <v>95</v>
      </c>
      <c r="D42" s="227" t="s">
        <v>507</v>
      </c>
      <c r="E42" s="227">
        <v>3123629626</v>
      </c>
      <c r="F42" s="227" t="s">
        <v>508</v>
      </c>
      <c r="G42" s="227" t="s">
        <v>497</v>
      </c>
      <c r="H42" s="227">
        <v>3192271124</v>
      </c>
      <c r="I42" s="227" t="s">
        <v>509</v>
      </c>
      <c r="J42" s="227" t="s">
        <v>525</v>
      </c>
      <c r="K42" s="227">
        <v>3124220039</v>
      </c>
      <c r="L42" s="227" t="s">
        <v>526</v>
      </c>
      <c r="M42" s="228">
        <v>44182</v>
      </c>
      <c r="N42" s="227" t="s">
        <v>335</v>
      </c>
      <c r="O42" s="227" t="s">
        <v>335</v>
      </c>
      <c r="P42" s="227" t="s">
        <v>335</v>
      </c>
      <c r="Q42" s="227" t="s">
        <v>512</v>
      </c>
      <c r="R42" s="229" t="s">
        <v>512</v>
      </c>
      <c r="S42" s="230" t="s">
        <v>512</v>
      </c>
      <c r="T42" s="227" t="s">
        <v>335</v>
      </c>
      <c r="U42" s="227" t="s">
        <v>335</v>
      </c>
      <c r="V42" s="227" t="s">
        <v>335</v>
      </c>
      <c r="W42" s="227" t="s">
        <v>427</v>
      </c>
      <c r="X42" s="227" t="s">
        <v>427</v>
      </c>
      <c r="Y42" s="227" t="s">
        <v>428</v>
      </c>
      <c r="Z42" s="227" t="s">
        <v>335</v>
      </c>
      <c r="AA42" s="227" t="s">
        <v>427</v>
      </c>
      <c r="AB42" s="227" t="s">
        <v>427</v>
      </c>
      <c r="AC42" s="227" t="s">
        <v>427</v>
      </c>
      <c r="AD42" s="227" t="s">
        <v>427</v>
      </c>
      <c r="AE42" s="227" t="s">
        <v>427</v>
      </c>
      <c r="AF42" s="227" t="s">
        <v>427</v>
      </c>
      <c r="AG42" s="227" t="s">
        <v>427</v>
      </c>
      <c r="AH42" s="227" t="s">
        <v>427</v>
      </c>
      <c r="AI42" s="227" t="s">
        <v>335</v>
      </c>
      <c r="AJ42" s="227" t="s">
        <v>427</v>
      </c>
      <c r="AK42" s="227" t="s">
        <v>427</v>
      </c>
      <c r="AL42" s="227" t="s">
        <v>335</v>
      </c>
      <c r="AM42" s="227" t="s">
        <v>335</v>
      </c>
      <c r="AN42" s="227" t="s">
        <v>335</v>
      </c>
      <c r="AO42" s="227" t="s">
        <v>335</v>
      </c>
      <c r="AP42" s="227" t="s">
        <v>335</v>
      </c>
      <c r="AQ42" s="227" t="s">
        <v>428</v>
      </c>
      <c r="AR42" s="227">
        <v>1</v>
      </c>
      <c r="AS42" s="227">
        <v>1</v>
      </c>
      <c r="AT42" s="227">
        <v>1</v>
      </c>
      <c r="AU42" s="227">
        <v>4</v>
      </c>
      <c r="AV42" s="227">
        <v>6</v>
      </c>
      <c r="AW42" s="227">
        <v>14</v>
      </c>
      <c r="AX42" s="227">
        <v>12</v>
      </c>
      <c r="AY42" s="119"/>
      <c r="AZ42" s="119"/>
      <c r="BA42" s="119"/>
      <c r="BB42" s="171"/>
      <c r="BC42" s="171"/>
      <c r="BD42" s="171"/>
      <c r="BE42" s="171"/>
      <c r="BF42" s="171"/>
      <c r="BG42" s="171"/>
      <c r="BH42" s="171"/>
      <c r="BI42" s="171"/>
      <c r="BJ42" s="171"/>
      <c r="BK42" s="171"/>
      <c r="BL42" s="171"/>
      <c r="BM42" s="171"/>
      <c r="BN42" s="171"/>
      <c r="BO42" s="171"/>
      <c r="BP42" s="171"/>
      <c r="BQ42" s="171"/>
      <c r="BR42" s="171"/>
      <c r="BS42" s="171"/>
      <c r="BT42" s="171"/>
      <c r="BU42" s="171"/>
    </row>
    <row r="43" spans="1:73" ht="15.75" customHeight="1" x14ac:dyDescent="0.25">
      <c r="A43" s="112" t="s">
        <v>47</v>
      </c>
      <c r="B43" s="112" t="s">
        <v>84</v>
      </c>
      <c r="C43" s="112" t="s">
        <v>96</v>
      </c>
      <c r="D43" s="112" t="s">
        <v>503</v>
      </c>
      <c r="E43" s="112">
        <v>3138589830</v>
      </c>
      <c r="F43" s="112" t="s">
        <v>504</v>
      </c>
      <c r="G43" s="112" t="s">
        <v>497</v>
      </c>
      <c r="H43" s="112">
        <v>3192271124</v>
      </c>
      <c r="I43" s="112" t="s">
        <v>498</v>
      </c>
      <c r="J43" s="112" t="s">
        <v>527</v>
      </c>
      <c r="K43" s="112">
        <v>3108501779</v>
      </c>
      <c r="L43" s="112" t="s">
        <v>528</v>
      </c>
      <c r="M43" s="216">
        <v>44147</v>
      </c>
      <c r="N43" s="112" t="s">
        <v>335</v>
      </c>
      <c r="O43" s="112" t="s">
        <v>335</v>
      </c>
      <c r="P43" s="112" t="s">
        <v>335</v>
      </c>
      <c r="Q43" s="112"/>
      <c r="R43" s="112"/>
      <c r="S43" s="112"/>
      <c r="T43" s="112" t="s">
        <v>335</v>
      </c>
      <c r="U43" s="112" t="s">
        <v>335</v>
      </c>
      <c r="V43" s="112" t="s">
        <v>335</v>
      </c>
      <c r="W43" s="112" t="s">
        <v>427</v>
      </c>
      <c r="X43" s="112" t="s">
        <v>428</v>
      </c>
      <c r="Y43" s="112" t="s">
        <v>428</v>
      </c>
      <c r="Z43" s="112" t="s">
        <v>335</v>
      </c>
      <c r="AA43" s="112" t="s">
        <v>427</v>
      </c>
      <c r="AB43" s="112" t="s">
        <v>427</v>
      </c>
      <c r="AC43" s="112" t="s">
        <v>427</v>
      </c>
      <c r="AD43" s="112" t="s">
        <v>427</v>
      </c>
      <c r="AE43" s="112" t="s">
        <v>427</v>
      </c>
      <c r="AF43" s="112" t="s">
        <v>427</v>
      </c>
      <c r="AG43" s="112" t="s">
        <v>427</v>
      </c>
      <c r="AH43" s="112" t="s">
        <v>427</v>
      </c>
      <c r="AI43" s="112" t="s">
        <v>335</v>
      </c>
      <c r="AJ43" s="112" t="s">
        <v>428</v>
      </c>
      <c r="AK43" s="112" t="s">
        <v>428</v>
      </c>
      <c r="AL43" s="112" t="s">
        <v>335</v>
      </c>
      <c r="AM43" s="112" t="s">
        <v>335</v>
      </c>
      <c r="AN43" s="112" t="s">
        <v>335</v>
      </c>
      <c r="AO43" s="112" t="s">
        <v>335</v>
      </c>
      <c r="AP43" s="112" t="s">
        <v>335</v>
      </c>
      <c r="AQ43" s="112" t="s">
        <v>428</v>
      </c>
      <c r="AR43" s="112">
        <f t="shared" ref="AR43:AT43" si="38">COUNTIF(N43,"SI")</f>
        <v>1</v>
      </c>
      <c r="AS43" s="112">
        <f t="shared" si="38"/>
        <v>1</v>
      </c>
      <c r="AT43" s="112">
        <f t="shared" si="38"/>
        <v>1</v>
      </c>
      <c r="AU43" s="112">
        <f t="shared" ref="AU43:AU45" si="39">COUNTIFS(T43:AH43,"SI")</f>
        <v>4</v>
      </c>
      <c r="AV43" s="112">
        <f t="shared" ref="AV43:AV45" si="40">COUNTIFS(AI43:AQ43,"SI")</f>
        <v>6</v>
      </c>
      <c r="AW43" s="112">
        <f t="shared" ref="AW43:AW45" si="41">SUM(AR43:AV43)</f>
        <v>13</v>
      </c>
      <c r="AX43" s="115">
        <f t="shared" ref="AX43:AX45" si="42">(AW43/14)</f>
        <v>0.9285714285714286</v>
      </c>
      <c r="AY43" s="119"/>
      <c r="AZ43" s="119"/>
      <c r="BA43" s="119"/>
      <c r="BB43" s="171"/>
      <c r="BC43" s="171"/>
      <c r="BD43" s="171"/>
      <c r="BE43" s="171"/>
      <c r="BF43" s="171"/>
      <c r="BG43" s="171"/>
      <c r="BH43" s="171"/>
      <c r="BI43" s="171"/>
      <c r="BJ43" s="171"/>
      <c r="BK43" s="171"/>
      <c r="BL43" s="171"/>
      <c r="BM43" s="171"/>
      <c r="BN43" s="171"/>
      <c r="BO43" s="171"/>
      <c r="BP43" s="171"/>
      <c r="BQ43" s="171"/>
      <c r="BR43" s="171"/>
      <c r="BS43" s="171"/>
      <c r="BT43" s="171"/>
      <c r="BU43" s="171"/>
    </row>
    <row r="44" spans="1:73" ht="15.75" customHeight="1" x14ac:dyDescent="0.25">
      <c r="A44" s="112" t="s">
        <v>47</v>
      </c>
      <c r="B44" s="112" t="s">
        <v>97</v>
      </c>
      <c r="C44" s="112" t="s">
        <v>98</v>
      </c>
      <c r="D44" s="112" t="s">
        <v>529</v>
      </c>
      <c r="E44" s="112">
        <v>3192924332</v>
      </c>
      <c r="F44" s="112" t="s">
        <v>530</v>
      </c>
      <c r="G44" s="112" t="s">
        <v>531</v>
      </c>
      <c r="H44" s="112">
        <v>3144334169</v>
      </c>
      <c r="I44" s="112" t="s">
        <v>532</v>
      </c>
      <c r="J44" s="112" t="s">
        <v>533</v>
      </c>
      <c r="K44" s="112">
        <v>3022911219</v>
      </c>
      <c r="L44" s="112" t="s">
        <v>534</v>
      </c>
      <c r="M44" s="113"/>
      <c r="N44" s="112" t="s">
        <v>335</v>
      </c>
      <c r="O44" s="112" t="s">
        <v>335</v>
      </c>
      <c r="P44" s="112" t="s">
        <v>335</v>
      </c>
      <c r="Q44" s="112"/>
      <c r="R44" s="112"/>
      <c r="S44" s="112"/>
      <c r="T44" s="112" t="s">
        <v>335</v>
      </c>
      <c r="U44" s="112" t="s">
        <v>335</v>
      </c>
      <c r="V44" s="112" t="s">
        <v>335</v>
      </c>
      <c r="W44" s="112" t="s">
        <v>427</v>
      </c>
      <c r="X44" s="112" t="s">
        <v>427</v>
      </c>
      <c r="Y44" s="112" t="s">
        <v>427</v>
      </c>
      <c r="Z44" s="112" t="s">
        <v>427</v>
      </c>
      <c r="AA44" s="112" t="s">
        <v>427</v>
      </c>
      <c r="AB44" s="112" t="s">
        <v>335</v>
      </c>
      <c r="AC44" s="112" t="s">
        <v>427</v>
      </c>
      <c r="AD44" s="112" t="s">
        <v>427</v>
      </c>
      <c r="AE44" s="112" t="s">
        <v>427</v>
      </c>
      <c r="AF44" s="112" t="s">
        <v>427</v>
      </c>
      <c r="AG44" s="112" t="s">
        <v>427</v>
      </c>
      <c r="AH44" s="112" t="s">
        <v>427</v>
      </c>
      <c r="AI44" s="112" t="s">
        <v>335</v>
      </c>
      <c r="AJ44" s="112" t="s">
        <v>427</v>
      </c>
      <c r="AK44" s="112" t="s">
        <v>427</v>
      </c>
      <c r="AL44" s="112" t="s">
        <v>335</v>
      </c>
      <c r="AM44" s="112" t="s">
        <v>428</v>
      </c>
      <c r="AN44" s="112" t="s">
        <v>335</v>
      </c>
      <c r="AO44" s="112" t="s">
        <v>335</v>
      </c>
      <c r="AP44" s="112" t="s">
        <v>428</v>
      </c>
      <c r="AQ44" s="112" t="s">
        <v>428</v>
      </c>
      <c r="AR44" s="112">
        <f t="shared" ref="AR44:AT44" si="43">COUNTIF(N44,"SI")</f>
        <v>1</v>
      </c>
      <c r="AS44" s="112">
        <f t="shared" si="43"/>
        <v>1</v>
      </c>
      <c r="AT44" s="112">
        <f t="shared" si="43"/>
        <v>1</v>
      </c>
      <c r="AU44" s="112">
        <f t="shared" si="39"/>
        <v>4</v>
      </c>
      <c r="AV44" s="112">
        <f t="shared" si="40"/>
        <v>4</v>
      </c>
      <c r="AW44" s="112">
        <f t="shared" si="41"/>
        <v>11</v>
      </c>
      <c r="AX44" s="115">
        <f t="shared" si="42"/>
        <v>0.7857142857142857</v>
      </c>
      <c r="AY44" s="119"/>
      <c r="AZ44" s="119"/>
      <c r="BA44" s="119"/>
      <c r="BB44" s="171"/>
      <c r="BC44" s="171"/>
      <c r="BD44" s="171"/>
      <c r="BE44" s="171"/>
      <c r="BF44" s="171"/>
      <c r="BG44" s="171"/>
      <c r="BH44" s="171"/>
      <c r="BI44" s="171"/>
      <c r="BJ44" s="171"/>
      <c r="BK44" s="171"/>
      <c r="BL44" s="171"/>
      <c r="BM44" s="171"/>
      <c r="BN44" s="171"/>
      <c r="BO44" s="171"/>
      <c r="BP44" s="171"/>
      <c r="BQ44" s="171"/>
      <c r="BR44" s="171"/>
      <c r="BS44" s="171"/>
      <c r="BT44" s="171"/>
      <c r="BU44" s="171"/>
    </row>
    <row r="45" spans="1:73" ht="15.75" customHeight="1" x14ac:dyDescent="0.25">
      <c r="A45" s="112" t="s">
        <v>47</v>
      </c>
      <c r="B45" s="112" t="s">
        <v>97</v>
      </c>
      <c r="C45" s="112" t="s">
        <v>99</v>
      </c>
      <c r="D45" s="112" t="s">
        <v>529</v>
      </c>
      <c r="E45" s="204">
        <v>3192924332</v>
      </c>
      <c r="F45" s="112" t="s">
        <v>530</v>
      </c>
      <c r="G45" s="112" t="s">
        <v>531</v>
      </c>
      <c r="H45" s="112">
        <v>3144334169</v>
      </c>
      <c r="I45" s="112" t="s">
        <v>532</v>
      </c>
      <c r="J45" s="112" t="s">
        <v>535</v>
      </c>
      <c r="K45" s="112">
        <v>3108568370</v>
      </c>
      <c r="L45" s="113" t="s">
        <v>536</v>
      </c>
      <c r="M45" s="113"/>
      <c r="N45" s="112" t="s">
        <v>335</v>
      </c>
      <c r="O45" s="112" t="s">
        <v>335</v>
      </c>
      <c r="P45" s="112" t="s">
        <v>335</v>
      </c>
      <c r="Q45" s="112"/>
      <c r="R45" s="112"/>
      <c r="S45" s="112"/>
      <c r="T45" s="112" t="s">
        <v>335</v>
      </c>
      <c r="U45" s="112" t="s">
        <v>335</v>
      </c>
      <c r="V45" s="112" t="s">
        <v>335</v>
      </c>
      <c r="W45" s="112" t="s">
        <v>427</v>
      </c>
      <c r="X45" s="112" t="s">
        <v>427</v>
      </c>
      <c r="Y45" s="112" t="s">
        <v>427</v>
      </c>
      <c r="Z45" s="112" t="s">
        <v>335</v>
      </c>
      <c r="AA45" s="112" t="s">
        <v>427</v>
      </c>
      <c r="AB45" s="112" t="s">
        <v>427</v>
      </c>
      <c r="AC45" s="112" t="s">
        <v>427</v>
      </c>
      <c r="AD45" s="112" t="s">
        <v>427</v>
      </c>
      <c r="AE45" s="112" t="s">
        <v>427</v>
      </c>
      <c r="AF45" s="112" t="s">
        <v>427</v>
      </c>
      <c r="AG45" s="112" t="s">
        <v>427</v>
      </c>
      <c r="AH45" s="112" t="s">
        <v>427</v>
      </c>
      <c r="AI45" s="112" t="s">
        <v>335</v>
      </c>
      <c r="AJ45" s="112" t="s">
        <v>427</v>
      </c>
      <c r="AK45" s="112" t="s">
        <v>427</v>
      </c>
      <c r="AL45" s="112" t="s">
        <v>335</v>
      </c>
      <c r="AM45" s="112" t="s">
        <v>428</v>
      </c>
      <c r="AN45" s="112" t="s">
        <v>335</v>
      </c>
      <c r="AO45" s="112" t="s">
        <v>428</v>
      </c>
      <c r="AP45" s="112" t="s">
        <v>428</v>
      </c>
      <c r="AQ45" s="112" t="s">
        <v>428</v>
      </c>
      <c r="AR45" s="112">
        <v>1</v>
      </c>
      <c r="AS45" s="112">
        <f t="shared" ref="AS45:AT45" si="44">COUNTIF(O45,"SI")</f>
        <v>1</v>
      </c>
      <c r="AT45" s="112">
        <f t="shared" si="44"/>
        <v>1</v>
      </c>
      <c r="AU45" s="112">
        <f t="shared" si="39"/>
        <v>4</v>
      </c>
      <c r="AV45" s="112">
        <f t="shared" si="40"/>
        <v>3</v>
      </c>
      <c r="AW45" s="112">
        <f t="shared" si="41"/>
        <v>10</v>
      </c>
      <c r="AX45" s="115">
        <f t="shared" si="42"/>
        <v>0.7142857142857143</v>
      </c>
      <c r="AY45" s="119"/>
      <c r="AZ45" s="119"/>
      <c r="BA45" s="119"/>
      <c r="BB45" s="171"/>
      <c r="BC45" s="171"/>
      <c r="BD45" s="171"/>
      <c r="BE45" s="171"/>
      <c r="BF45" s="171"/>
      <c r="BG45" s="171"/>
      <c r="BH45" s="171"/>
      <c r="BI45" s="171"/>
      <c r="BJ45" s="171"/>
      <c r="BK45" s="171"/>
      <c r="BL45" s="171"/>
      <c r="BM45" s="171"/>
      <c r="BN45" s="171"/>
      <c r="BO45" s="171"/>
      <c r="BP45" s="171"/>
      <c r="BQ45" s="171"/>
      <c r="BR45" s="171"/>
      <c r="BS45" s="171"/>
      <c r="BT45" s="171"/>
      <c r="BU45" s="171"/>
    </row>
    <row r="46" spans="1:73" ht="15.75" customHeight="1" x14ac:dyDescent="0.25">
      <c r="A46" s="112" t="s">
        <v>47</v>
      </c>
      <c r="B46" s="112" t="s">
        <v>97</v>
      </c>
      <c r="C46" s="112" t="s">
        <v>100</v>
      </c>
      <c r="D46" s="227" t="s">
        <v>507</v>
      </c>
      <c r="E46" s="227">
        <v>3123629626</v>
      </c>
      <c r="F46" s="227" t="s">
        <v>508</v>
      </c>
      <c r="G46" s="227" t="s">
        <v>537</v>
      </c>
      <c r="H46" s="227">
        <v>3144334163</v>
      </c>
      <c r="I46" s="227" t="s">
        <v>532</v>
      </c>
      <c r="J46" s="227" t="s">
        <v>538</v>
      </c>
      <c r="K46" s="227">
        <v>3219608048</v>
      </c>
      <c r="L46" s="227" t="s">
        <v>539</v>
      </c>
      <c r="M46" s="228">
        <v>44181</v>
      </c>
      <c r="N46" s="227" t="s">
        <v>335</v>
      </c>
      <c r="O46" s="227" t="s">
        <v>335</v>
      </c>
      <c r="P46" s="227" t="s">
        <v>335</v>
      </c>
      <c r="Q46" s="227" t="s">
        <v>512</v>
      </c>
      <c r="R46" s="229" t="s">
        <v>512</v>
      </c>
      <c r="S46" s="230" t="s">
        <v>512</v>
      </c>
      <c r="T46" s="227" t="s">
        <v>335</v>
      </c>
      <c r="U46" s="227" t="s">
        <v>335</v>
      </c>
      <c r="V46" s="227" t="s">
        <v>335</v>
      </c>
      <c r="W46" s="227" t="s">
        <v>427</v>
      </c>
      <c r="X46" s="227" t="s">
        <v>427</v>
      </c>
      <c r="Y46" s="227" t="s">
        <v>428</v>
      </c>
      <c r="Z46" s="227" t="s">
        <v>427</v>
      </c>
      <c r="AA46" s="227" t="s">
        <v>427</v>
      </c>
      <c r="AB46" s="227" t="s">
        <v>335</v>
      </c>
      <c r="AC46" s="227" t="s">
        <v>427</v>
      </c>
      <c r="AD46" s="227" t="s">
        <v>427</v>
      </c>
      <c r="AE46" s="227" t="s">
        <v>427</v>
      </c>
      <c r="AF46" s="227" t="s">
        <v>427</v>
      </c>
      <c r="AG46" s="227" t="s">
        <v>427</v>
      </c>
      <c r="AH46" s="227" t="s">
        <v>427</v>
      </c>
      <c r="AI46" s="227" t="s">
        <v>335</v>
      </c>
      <c r="AJ46" s="227" t="s">
        <v>427</v>
      </c>
      <c r="AK46" s="227" t="s">
        <v>427</v>
      </c>
      <c r="AL46" s="227" t="s">
        <v>335</v>
      </c>
      <c r="AM46" s="227" t="s">
        <v>335</v>
      </c>
      <c r="AN46" s="227" t="s">
        <v>335</v>
      </c>
      <c r="AO46" s="227" t="s">
        <v>335</v>
      </c>
      <c r="AP46" s="227" t="s">
        <v>335</v>
      </c>
      <c r="AQ46" s="227" t="s">
        <v>428</v>
      </c>
      <c r="AR46" s="227">
        <v>1</v>
      </c>
      <c r="AS46" s="227">
        <v>1</v>
      </c>
      <c r="AT46" s="227">
        <v>1</v>
      </c>
      <c r="AU46" s="227">
        <v>4</v>
      </c>
      <c r="AV46" s="227">
        <v>6</v>
      </c>
      <c r="AW46" s="227">
        <v>14</v>
      </c>
      <c r="AX46" s="227">
        <v>12</v>
      </c>
      <c r="AY46" s="119"/>
      <c r="AZ46" s="119"/>
      <c r="BA46" s="119"/>
      <c r="BB46" s="171"/>
      <c r="BC46" s="171"/>
      <c r="BD46" s="171"/>
      <c r="BE46" s="171"/>
      <c r="BF46" s="171"/>
      <c r="BG46" s="171"/>
      <c r="BH46" s="171"/>
      <c r="BI46" s="171"/>
      <c r="BJ46" s="171"/>
      <c r="BK46" s="171"/>
      <c r="BL46" s="171"/>
      <c r="BM46" s="171"/>
      <c r="BN46" s="171"/>
      <c r="BO46" s="171"/>
      <c r="BP46" s="171"/>
      <c r="BQ46" s="171"/>
      <c r="BR46" s="171"/>
      <c r="BS46" s="171"/>
      <c r="BT46" s="171"/>
      <c r="BU46" s="171"/>
    </row>
    <row r="47" spans="1:73" ht="15.75" customHeight="1" x14ac:dyDescent="0.25">
      <c r="A47" s="112" t="s">
        <v>47</v>
      </c>
      <c r="B47" s="112" t="s">
        <v>97</v>
      </c>
      <c r="C47" s="112" t="s">
        <v>101</v>
      </c>
      <c r="D47" s="231" t="s">
        <v>529</v>
      </c>
      <c r="E47" s="112">
        <v>3192924332</v>
      </c>
      <c r="F47" s="112" t="s">
        <v>530</v>
      </c>
      <c r="G47" s="112" t="s">
        <v>531</v>
      </c>
      <c r="H47" s="204">
        <v>3144334169</v>
      </c>
      <c r="I47" s="112" t="s">
        <v>532</v>
      </c>
      <c r="J47" s="112" t="s">
        <v>540</v>
      </c>
      <c r="K47" s="112">
        <v>3134852825</v>
      </c>
      <c r="L47" s="113" t="s">
        <v>541</v>
      </c>
      <c r="M47" s="113"/>
      <c r="N47" s="112" t="s">
        <v>335</v>
      </c>
      <c r="O47" s="112" t="s">
        <v>335</v>
      </c>
      <c r="P47" s="112" t="s">
        <v>335</v>
      </c>
      <c r="Q47" s="112"/>
      <c r="R47" s="112"/>
      <c r="S47" s="112"/>
      <c r="T47" s="112" t="s">
        <v>335</v>
      </c>
      <c r="U47" s="112" t="s">
        <v>335</v>
      </c>
      <c r="V47" s="112" t="s">
        <v>335</v>
      </c>
      <c r="W47" s="112" t="s">
        <v>427</v>
      </c>
      <c r="X47" s="112" t="s">
        <v>427</v>
      </c>
      <c r="Y47" s="112" t="s">
        <v>427</v>
      </c>
      <c r="Z47" s="112" t="s">
        <v>335</v>
      </c>
      <c r="AA47" s="112" t="s">
        <v>427</v>
      </c>
      <c r="AB47" s="112" t="s">
        <v>427</v>
      </c>
      <c r="AC47" s="112" t="s">
        <v>427</v>
      </c>
      <c r="AD47" s="112" t="s">
        <v>427</v>
      </c>
      <c r="AE47" s="112" t="s">
        <v>427</v>
      </c>
      <c r="AF47" s="112" t="s">
        <v>427</v>
      </c>
      <c r="AG47" s="112" t="s">
        <v>427</v>
      </c>
      <c r="AH47" s="112" t="s">
        <v>427</v>
      </c>
      <c r="AI47" s="112" t="s">
        <v>335</v>
      </c>
      <c r="AJ47" s="112" t="s">
        <v>427</v>
      </c>
      <c r="AK47" s="112" t="s">
        <v>427</v>
      </c>
      <c r="AL47" s="112" t="s">
        <v>335</v>
      </c>
      <c r="AM47" s="112" t="s">
        <v>428</v>
      </c>
      <c r="AN47" s="112" t="s">
        <v>335</v>
      </c>
      <c r="AO47" s="112" t="s">
        <v>335</v>
      </c>
      <c r="AP47" s="112" t="s">
        <v>428</v>
      </c>
      <c r="AQ47" s="112" t="s">
        <v>428</v>
      </c>
      <c r="AR47" s="112">
        <f t="shared" ref="AR47:AT47" si="45">COUNTIF(N47,"SI")</f>
        <v>1</v>
      </c>
      <c r="AS47" s="112">
        <f t="shared" si="45"/>
        <v>1</v>
      </c>
      <c r="AT47" s="112">
        <f t="shared" si="45"/>
        <v>1</v>
      </c>
      <c r="AU47" s="112">
        <f>COUNTIFS(T47:AH47,"SI")</f>
        <v>4</v>
      </c>
      <c r="AV47" s="112">
        <f>COUNTIFS(AI47:AQ47,"SI")</f>
        <v>4</v>
      </c>
      <c r="AW47" s="112">
        <f>SUM(AR47:AV47)</f>
        <v>11</v>
      </c>
      <c r="AX47" s="115">
        <f>(AW47/14)</f>
        <v>0.7857142857142857</v>
      </c>
      <c r="AY47" s="119"/>
      <c r="AZ47" s="119"/>
      <c r="BA47" s="119"/>
      <c r="BB47" s="171"/>
      <c r="BC47" s="171"/>
      <c r="BD47" s="171"/>
      <c r="BE47" s="171"/>
      <c r="BF47" s="171"/>
      <c r="BG47" s="171"/>
      <c r="BH47" s="171"/>
      <c r="BI47" s="171"/>
      <c r="BJ47" s="171"/>
      <c r="BK47" s="171"/>
      <c r="BL47" s="171"/>
      <c r="BM47" s="171"/>
      <c r="BN47" s="171"/>
      <c r="BO47" s="171"/>
      <c r="BP47" s="171"/>
      <c r="BQ47" s="171"/>
      <c r="BR47" s="171"/>
      <c r="BS47" s="171"/>
      <c r="BT47" s="171"/>
      <c r="BU47" s="171"/>
    </row>
    <row r="48" spans="1:73" ht="15.75" customHeight="1" x14ac:dyDescent="0.25">
      <c r="A48" s="112" t="s">
        <v>47</v>
      </c>
      <c r="B48" s="112" t="s">
        <v>97</v>
      </c>
      <c r="C48" s="227" t="s">
        <v>102</v>
      </c>
      <c r="D48" s="227" t="s">
        <v>507</v>
      </c>
      <c r="E48" s="227">
        <v>3123629626</v>
      </c>
      <c r="F48" s="227" t="s">
        <v>508</v>
      </c>
      <c r="G48" s="227" t="s">
        <v>537</v>
      </c>
      <c r="H48" s="227">
        <v>3144334163</v>
      </c>
      <c r="I48" s="227" t="s">
        <v>532</v>
      </c>
      <c r="J48" s="227" t="s">
        <v>542</v>
      </c>
      <c r="K48" s="227">
        <v>3123008281</v>
      </c>
      <c r="L48" s="227" t="s">
        <v>543</v>
      </c>
      <c r="M48" s="228">
        <v>44188</v>
      </c>
      <c r="N48" s="227" t="s">
        <v>335</v>
      </c>
      <c r="O48" s="227" t="s">
        <v>335</v>
      </c>
      <c r="P48" s="227" t="s">
        <v>335</v>
      </c>
      <c r="Q48" s="227" t="s">
        <v>512</v>
      </c>
      <c r="R48" s="229" t="s">
        <v>512</v>
      </c>
      <c r="S48" s="230" t="s">
        <v>512</v>
      </c>
      <c r="T48" s="227" t="s">
        <v>335</v>
      </c>
      <c r="U48" s="227" t="s">
        <v>335</v>
      </c>
      <c r="V48" s="227" t="s">
        <v>335</v>
      </c>
      <c r="W48" s="227" t="s">
        <v>427</v>
      </c>
      <c r="X48" s="227" t="s">
        <v>427</v>
      </c>
      <c r="Y48" s="227" t="s">
        <v>428</v>
      </c>
      <c r="Z48" s="227" t="s">
        <v>427</v>
      </c>
      <c r="AA48" s="227" t="s">
        <v>427</v>
      </c>
      <c r="AB48" s="227" t="s">
        <v>335</v>
      </c>
      <c r="AC48" s="227" t="s">
        <v>427</v>
      </c>
      <c r="AD48" s="227" t="s">
        <v>427</v>
      </c>
      <c r="AE48" s="227" t="s">
        <v>427</v>
      </c>
      <c r="AF48" s="227" t="s">
        <v>427</v>
      </c>
      <c r="AG48" s="227" t="s">
        <v>427</v>
      </c>
      <c r="AH48" s="227" t="s">
        <v>427</v>
      </c>
      <c r="AI48" s="227" t="s">
        <v>335</v>
      </c>
      <c r="AJ48" s="227" t="s">
        <v>427</v>
      </c>
      <c r="AK48" s="227" t="s">
        <v>427</v>
      </c>
      <c r="AL48" s="227" t="s">
        <v>335</v>
      </c>
      <c r="AM48" s="227" t="s">
        <v>428</v>
      </c>
      <c r="AN48" s="227" t="s">
        <v>428</v>
      </c>
      <c r="AO48" s="227" t="s">
        <v>428</v>
      </c>
      <c r="AP48" s="227" t="s">
        <v>428</v>
      </c>
      <c r="AQ48" s="227" t="s">
        <v>428</v>
      </c>
      <c r="AR48" s="227">
        <v>1</v>
      </c>
      <c r="AS48" s="227">
        <v>1</v>
      </c>
      <c r="AT48" s="227">
        <v>1</v>
      </c>
      <c r="AU48" s="227">
        <v>4</v>
      </c>
      <c r="AV48" s="227">
        <v>3</v>
      </c>
      <c r="AW48" s="227">
        <v>14</v>
      </c>
      <c r="AX48" s="227">
        <v>12</v>
      </c>
      <c r="AY48" s="119"/>
      <c r="AZ48" s="119"/>
      <c r="BA48" s="119"/>
      <c r="BB48" s="171"/>
      <c r="BC48" s="171"/>
      <c r="BD48" s="171"/>
      <c r="BE48" s="171"/>
      <c r="BF48" s="171"/>
      <c r="BG48" s="171"/>
      <c r="BH48" s="171"/>
      <c r="BI48" s="171"/>
      <c r="BJ48" s="171"/>
      <c r="BK48" s="171"/>
      <c r="BL48" s="171"/>
      <c r="BM48" s="171"/>
      <c r="BN48" s="171"/>
      <c r="BO48" s="171"/>
      <c r="BP48" s="171"/>
      <c r="BQ48" s="171"/>
      <c r="BR48" s="171"/>
      <c r="BS48" s="171"/>
      <c r="BT48" s="171"/>
      <c r="BU48" s="171"/>
    </row>
    <row r="49" spans="1:73" ht="15.75" customHeight="1" x14ac:dyDescent="0.25">
      <c r="A49" s="112" t="s">
        <v>47</v>
      </c>
      <c r="B49" s="112" t="s">
        <v>97</v>
      </c>
      <c r="C49" s="112" t="s">
        <v>103</v>
      </c>
      <c r="D49" s="204" t="s">
        <v>529</v>
      </c>
      <c r="E49" s="204">
        <v>3192924332</v>
      </c>
      <c r="F49" s="112" t="s">
        <v>530</v>
      </c>
      <c r="G49" s="112" t="s">
        <v>531</v>
      </c>
      <c r="H49" s="112">
        <v>3144334169</v>
      </c>
      <c r="I49" s="112" t="s">
        <v>532</v>
      </c>
      <c r="J49" s="112" t="s">
        <v>544</v>
      </c>
      <c r="K49" s="112">
        <v>3118407369</v>
      </c>
      <c r="L49" s="113" t="s">
        <v>545</v>
      </c>
      <c r="M49" s="113"/>
      <c r="N49" s="112" t="s">
        <v>335</v>
      </c>
      <c r="O49" s="112" t="s">
        <v>335</v>
      </c>
      <c r="P49" s="112" t="s">
        <v>335</v>
      </c>
      <c r="Q49" s="112"/>
      <c r="R49" s="112"/>
      <c r="S49" s="112"/>
      <c r="T49" s="112" t="s">
        <v>335</v>
      </c>
      <c r="U49" s="112" t="s">
        <v>335</v>
      </c>
      <c r="V49" s="112" t="s">
        <v>335</v>
      </c>
      <c r="W49" s="112" t="s">
        <v>427</v>
      </c>
      <c r="X49" s="112" t="s">
        <v>427</v>
      </c>
      <c r="Y49" s="112" t="s">
        <v>427</v>
      </c>
      <c r="Z49" s="112" t="s">
        <v>335</v>
      </c>
      <c r="AA49" s="112" t="s">
        <v>427</v>
      </c>
      <c r="AB49" s="112" t="s">
        <v>427</v>
      </c>
      <c r="AC49" s="112" t="s">
        <v>427</v>
      </c>
      <c r="AD49" s="112" t="s">
        <v>427</v>
      </c>
      <c r="AE49" s="112" t="s">
        <v>427</v>
      </c>
      <c r="AF49" s="112" t="s">
        <v>427</v>
      </c>
      <c r="AG49" s="112" t="s">
        <v>427</v>
      </c>
      <c r="AH49" s="112" t="s">
        <v>427</v>
      </c>
      <c r="AI49" s="112" t="s">
        <v>335</v>
      </c>
      <c r="AJ49" s="112" t="s">
        <v>427</v>
      </c>
      <c r="AK49" s="112" t="s">
        <v>427</v>
      </c>
      <c r="AL49" s="112" t="s">
        <v>335</v>
      </c>
      <c r="AM49" s="112" t="s">
        <v>335</v>
      </c>
      <c r="AN49" s="112" t="s">
        <v>428</v>
      </c>
      <c r="AO49" s="112" t="s">
        <v>335</v>
      </c>
      <c r="AP49" s="112" t="s">
        <v>428</v>
      </c>
      <c r="AQ49" s="112" t="s">
        <v>428</v>
      </c>
      <c r="AR49" s="112">
        <f t="shared" ref="AR49:AT49" si="46">COUNTIF(N49,"SI")</f>
        <v>1</v>
      </c>
      <c r="AS49" s="112">
        <f t="shared" si="46"/>
        <v>1</v>
      </c>
      <c r="AT49" s="112">
        <f t="shared" si="46"/>
        <v>1</v>
      </c>
      <c r="AU49" s="112">
        <f t="shared" ref="AU49:AU50" si="47">COUNTIFS(T49:AH49,"SI")</f>
        <v>4</v>
      </c>
      <c r="AV49" s="112">
        <f t="shared" ref="AV49:AV50" si="48">COUNTIFS(AI49:AQ49,"SI")</f>
        <v>4</v>
      </c>
      <c r="AW49" s="112">
        <f t="shared" ref="AW49:AW50" si="49">SUM(AR49:AV49)</f>
        <v>11</v>
      </c>
      <c r="AX49" s="115">
        <f t="shared" ref="AX49:AX50" si="50">(AW49/14)</f>
        <v>0.7857142857142857</v>
      </c>
      <c r="AY49" s="119"/>
      <c r="AZ49" s="119"/>
      <c r="BA49" s="119"/>
      <c r="BB49" s="171"/>
      <c r="BC49" s="171"/>
      <c r="BD49" s="171"/>
      <c r="BE49" s="171"/>
      <c r="BF49" s="171"/>
      <c r="BG49" s="171"/>
      <c r="BH49" s="171"/>
      <c r="BI49" s="171"/>
      <c r="BJ49" s="171"/>
      <c r="BK49" s="171"/>
      <c r="BL49" s="171"/>
      <c r="BM49" s="171"/>
      <c r="BN49" s="171"/>
      <c r="BO49" s="171"/>
      <c r="BP49" s="171"/>
      <c r="BQ49" s="171"/>
      <c r="BR49" s="171"/>
      <c r="BS49" s="171"/>
      <c r="BT49" s="171"/>
      <c r="BU49" s="171"/>
    </row>
    <row r="50" spans="1:73" ht="15.75" customHeight="1" x14ac:dyDescent="0.25">
      <c r="A50" s="112" t="s">
        <v>47</v>
      </c>
      <c r="B50" s="112" t="s">
        <v>97</v>
      </c>
      <c r="C50" s="112" t="s">
        <v>104</v>
      </c>
      <c r="D50" s="112" t="s">
        <v>503</v>
      </c>
      <c r="E50" s="112">
        <v>3138589830</v>
      </c>
      <c r="F50" s="112" t="s">
        <v>504</v>
      </c>
      <c r="G50" s="112" t="s">
        <v>531</v>
      </c>
      <c r="H50" s="112">
        <v>3144334169</v>
      </c>
      <c r="I50" s="112" t="s">
        <v>532</v>
      </c>
      <c r="J50" s="112" t="s">
        <v>546</v>
      </c>
      <c r="K50" s="112">
        <v>3115542850</v>
      </c>
      <c r="L50" s="112" t="s">
        <v>547</v>
      </c>
      <c r="M50" s="216">
        <v>44141</v>
      </c>
      <c r="N50" s="112" t="s">
        <v>335</v>
      </c>
      <c r="O50" s="112" t="s">
        <v>335</v>
      </c>
      <c r="P50" s="112" t="s">
        <v>335</v>
      </c>
      <c r="Q50" s="112"/>
      <c r="R50" s="112"/>
      <c r="S50" s="112"/>
      <c r="T50" s="112" t="s">
        <v>335</v>
      </c>
      <c r="U50" s="112" t="s">
        <v>335</v>
      </c>
      <c r="V50" s="112" t="s">
        <v>335</v>
      </c>
      <c r="W50" s="112" t="s">
        <v>428</v>
      </c>
      <c r="X50" s="112" t="s">
        <v>428</v>
      </c>
      <c r="Y50" s="112" t="s">
        <v>428</v>
      </c>
      <c r="Z50" s="112" t="s">
        <v>335</v>
      </c>
      <c r="AA50" s="112" t="s">
        <v>428</v>
      </c>
      <c r="AB50" s="112" t="s">
        <v>427</v>
      </c>
      <c r="AC50" s="112" t="s">
        <v>427</v>
      </c>
      <c r="AD50" s="112" t="s">
        <v>427</v>
      </c>
      <c r="AE50" s="112" t="s">
        <v>427</v>
      </c>
      <c r="AF50" s="112" t="s">
        <v>427</v>
      </c>
      <c r="AG50" s="112" t="s">
        <v>427</v>
      </c>
      <c r="AH50" s="112" t="s">
        <v>427</v>
      </c>
      <c r="AI50" s="112" t="s">
        <v>335</v>
      </c>
      <c r="AJ50" s="112" t="s">
        <v>428</v>
      </c>
      <c r="AK50" s="112" t="s">
        <v>428</v>
      </c>
      <c r="AL50" s="112" t="s">
        <v>335</v>
      </c>
      <c r="AM50" s="112" t="s">
        <v>335</v>
      </c>
      <c r="AN50" s="112" t="s">
        <v>335</v>
      </c>
      <c r="AO50" s="112" t="s">
        <v>335</v>
      </c>
      <c r="AP50" s="112" t="s">
        <v>335</v>
      </c>
      <c r="AQ50" s="112" t="s">
        <v>428</v>
      </c>
      <c r="AR50" s="112">
        <f t="shared" ref="AR50:AT50" si="51">COUNTIF(N50,"SI")</f>
        <v>1</v>
      </c>
      <c r="AS50" s="112">
        <f t="shared" si="51"/>
        <v>1</v>
      </c>
      <c r="AT50" s="112">
        <f t="shared" si="51"/>
        <v>1</v>
      </c>
      <c r="AU50" s="112">
        <f t="shared" si="47"/>
        <v>4</v>
      </c>
      <c r="AV50" s="112">
        <f t="shared" si="48"/>
        <v>6</v>
      </c>
      <c r="AW50" s="112">
        <f t="shared" si="49"/>
        <v>13</v>
      </c>
      <c r="AX50" s="115">
        <f t="shared" si="50"/>
        <v>0.9285714285714286</v>
      </c>
      <c r="AY50" s="119"/>
      <c r="AZ50" s="119"/>
      <c r="BA50" s="119"/>
      <c r="BB50" s="171"/>
      <c r="BC50" s="171"/>
      <c r="BD50" s="171"/>
      <c r="BE50" s="171"/>
      <c r="BF50" s="171"/>
      <c r="BG50" s="171"/>
      <c r="BH50" s="171"/>
      <c r="BI50" s="171"/>
      <c r="BJ50" s="171"/>
      <c r="BK50" s="171"/>
      <c r="BL50" s="171"/>
      <c r="BM50" s="171"/>
      <c r="BN50" s="171"/>
      <c r="BO50" s="171"/>
      <c r="BP50" s="171"/>
      <c r="BQ50" s="171"/>
      <c r="BR50" s="171"/>
      <c r="BS50" s="171"/>
      <c r="BT50" s="171"/>
      <c r="BU50" s="171"/>
    </row>
    <row r="51" spans="1:73" ht="15.75" customHeight="1" x14ac:dyDescent="0.25">
      <c r="A51" s="112" t="s">
        <v>47</v>
      </c>
      <c r="B51" s="112" t="s">
        <v>105</v>
      </c>
      <c r="C51" s="112" t="s">
        <v>106</v>
      </c>
      <c r="D51" s="227" t="s">
        <v>507</v>
      </c>
      <c r="E51" s="227">
        <v>3123629626</v>
      </c>
      <c r="F51" s="227" t="s">
        <v>508</v>
      </c>
      <c r="G51" s="112" t="s">
        <v>548</v>
      </c>
      <c r="H51" s="227">
        <v>0</v>
      </c>
      <c r="I51" s="227" t="s">
        <v>549</v>
      </c>
      <c r="J51" s="227" t="s">
        <v>550</v>
      </c>
      <c r="K51" s="227">
        <v>3212557227</v>
      </c>
      <c r="L51" s="227" t="s">
        <v>551</v>
      </c>
      <c r="M51" s="228">
        <v>44153</v>
      </c>
      <c r="N51" s="227" t="s">
        <v>335</v>
      </c>
      <c r="O51" s="227" t="s">
        <v>335</v>
      </c>
      <c r="P51" s="227" t="s">
        <v>335</v>
      </c>
      <c r="Q51" s="227" t="s">
        <v>512</v>
      </c>
      <c r="R51" s="229" t="s">
        <v>512</v>
      </c>
      <c r="S51" s="230" t="s">
        <v>512</v>
      </c>
      <c r="T51" s="227" t="s">
        <v>335</v>
      </c>
      <c r="U51" s="227" t="s">
        <v>335</v>
      </c>
      <c r="V51" s="227" t="s">
        <v>335</v>
      </c>
      <c r="W51" s="227" t="s">
        <v>427</v>
      </c>
      <c r="X51" s="227" t="s">
        <v>427</v>
      </c>
      <c r="Y51" s="227" t="s">
        <v>428</v>
      </c>
      <c r="Z51" s="227" t="s">
        <v>335</v>
      </c>
      <c r="AA51" s="227" t="s">
        <v>427</v>
      </c>
      <c r="AB51" s="227" t="s">
        <v>427</v>
      </c>
      <c r="AC51" s="227" t="s">
        <v>427</v>
      </c>
      <c r="AD51" s="227" t="s">
        <v>427</v>
      </c>
      <c r="AE51" s="227" t="s">
        <v>427</v>
      </c>
      <c r="AF51" s="227" t="s">
        <v>427</v>
      </c>
      <c r="AG51" s="227" t="s">
        <v>427</v>
      </c>
      <c r="AH51" s="227" t="s">
        <v>427</v>
      </c>
      <c r="AI51" s="227" t="s">
        <v>335</v>
      </c>
      <c r="AJ51" s="227" t="s">
        <v>427</v>
      </c>
      <c r="AK51" s="227" t="s">
        <v>427</v>
      </c>
      <c r="AL51" s="227" t="s">
        <v>335</v>
      </c>
      <c r="AM51" s="227" t="s">
        <v>335</v>
      </c>
      <c r="AN51" s="227" t="s">
        <v>428</v>
      </c>
      <c r="AO51" s="227" t="s">
        <v>335</v>
      </c>
      <c r="AP51" s="227" t="s">
        <v>335</v>
      </c>
      <c r="AQ51" s="227" t="s">
        <v>552</v>
      </c>
      <c r="AR51" s="227">
        <v>1</v>
      </c>
      <c r="AS51" s="227">
        <v>1</v>
      </c>
      <c r="AT51" s="227">
        <v>1</v>
      </c>
      <c r="AU51" s="227">
        <v>4</v>
      </c>
      <c r="AV51" s="227">
        <v>7</v>
      </c>
      <c r="AW51" s="227">
        <v>14</v>
      </c>
      <c r="AX51" s="227">
        <v>12</v>
      </c>
      <c r="AY51" s="119"/>
      <c r="AZ51" s="119"/>
      <c r="BA51" s="119"/>
      <c r="BB51" s="171"/>
      <c r="BC51" s="171"/>
      <c r="BD51" s="171"/>
      <c r="BE51" s="171"/>
      <c r="BF51" s="171"/>
      <c r="BG51" s="171"/>
      <c r="BH51" s="171"/>
      <c r="BI51" s="171"/>
      <c r="BJ51" s="171"/>
      <c r="BK51" s="171"/>
      <c r="BL51" s="171"/>
      <c r="BM51" s="171"/>
      <c r="BN51" s="171"/>
      <c r="BO51" s="171"/>
      <c r="BP51" s="171"/>
      <c r="BQ51" s="171"/>
      <c r="BR51" s="171"/>
      <c r="BS51" s="171"/>
      <c r="BT51" s="171"/>
      <c r="BU51" s="171"/>
    </row>
    <row r="52" spans="1:73" ht="15.75" customHeight="1" x14ac:dyDescent="0.25">
      <c r="A52" s="112" t="s">
        <v>47</v>
      </c>
      <c r="B52" s="112" t="s">
        <v>105</v>
      </c>
      <c r="C52" s="112" t="s">
        <v>107</v>
      </c>
      <c r="D52" s="165" t="s">
        <v>462</v>
      </c>
      <c r="E52" s="166">
        <v>3005634232</v>
      </c>
      <c r="F52" s="166" t="s">
        <v>463</v>
      </c>
      <c r="G52" s="166"/>
      <c r="H52" s="166"/>
      <c r="I52" s="166"/>
      <c r="J52" s="232" t="s">
        <v>553</v>
      </c>
      <c r="K52" s="165">
        <v>3124591528</v>
      </c>
      <c r="L52" s="233" t="s">
        <v>554</v>
      </c>
      <c r="M52" s="216">
        <v>44175</v>
      </c>
      <c r="N52" s="112" t="s">
        <v>335</v>
      </c>
      <c r="O52" s="112" t="s">
        <v>335</v>
      </c>
      <c r="P52" s="112" t="s">
        <v>335</v>
      </c>
      <c r="Q52" s="112"/>
      <c r="R52" s="112"/>
      <c r="S52" s="112"/>
      <c r="T52" s="112" t="s">
        <v>335</v>
      </c>
      <c r="U52" s="112" t="s">
        <v>335</v>
      </c>
      <c r="V52" s="112" t="s">
        <v>335</v>
      </c>
      <c r="W52" s="112" t="s">
        <v>427</v>
      </c>
      <c r="X52" s="112" t="s">
        <v>427</v>
      </c>
      <c r="Y52" s="112" t="s">
        <v>427</v>
      </c>
      <c r="Z52" s="112" t="s">
        <v>335</v>
      </c>
      <c r="AA52" s="112" t="s">
        <v>427</v>
      </c>
      <c r="AB52" s="112" t="s">
        <v>427</v>
      </c>
      <c r="AC52" s="112" t="s">
        <v>427</v>
      </c>
      <c r="AD52" s="112" t="s">
        <v>427</v>
      </c>
      <c r="AE52" s="112" t="s">
        <v>427</v>
      </c>
      <c r="AF52" s="112" t="s">
        <v>427</v>
      </c>
      <c r="AG52" s="112" t="s">
        <v>427</v>
      </c>
      <c r="AH52" s="112" t="s">
        <v>427</v>
      </c>
      <c r="AI52" s="112" t="s">
        <v>335</v>
      </c>
      <c r="AJ52" s="112" t="s">
        <v>427</v>
      </c>
      <c r="AK52" s="112" t="s">
        <v>427</v>
      </c>
      <c r="AL52" s="112" t="s">
        <v>335</v>
      </c>
      <c r="AM52" s="112" t="s">
        <v>335</v>
      </c>
      <c r="AN52" s="112" t="s">
        <v>335</v>
      </c>
      <c r="AO52" s="112" t="s">
        <v>335</v>
      </c>
      <c r="AP52" s="112" t="s">
        <v>335</v>
      </c>
      <c r="AQ52" s="112" t="s">
        <v>428</v>
      </c>
      <c r="AR52" s="112">
        <f t="shared" ref="AR52:AT52" si="52">COUNTIF(N52,"SI")</f>
        <v>1</v>
      </c>
      <c r="AS52" s="112">
        <f t="shared" si="52"/>
        <v>1</v>
      </c>
      <c r="AT52" s="112">
        <f t="shared" si="52"/>
        <v>1</v>
      </c>
      <c r="AU52" s="112">
        <f t="shared" ref="AU52:AU53" si="53">COUNTIFS(T52:AH52,"SI")</f>
        <v>4</v>
      </c>
      <c r="AV52" s="112">
        <f t="shared" ref="AV52:AV53" si="54">COUNTIFS(AI52:AQ52,"SI")</f>
        <v>6</v>
      </c>
      <c r="AW52" s="112">
        <f t="shared" ref="AW52:AW53" si="55">SUM(AR52:AV52)</f>
        <v>13</v>
      </c>
      <c r="AX52" s="115">
        <f t="shared" ref="AX52:AX53" si="56">(AW52/14)</f>
        <v>0.9285714285714286</v>
      </c>
      <c r="AY52" s="119"/>
      <c r="AZ52" s="119"/>
      <c r="BA52" s="119"/>
      <c r="BB52" s="171"/>
      <c r="BC52" s="171"/>
      <c r="BD52" s="171"/>
      <c r="BE52" s="171"/>
      <c r="BF52" s="171"/>
      <c r="BG52" s="171"/>
      <c r="BH52" s="171"/>
      <c r="BI52" s="171"/>
      <c r="BJ52" s="171"/>
      <c r="BK52" s="171"/>
      <c r="BL52" s="171"/>
      <c r="BM52" s="171"/>
      <c r="BN52" s="171"/>
      <c r="BO52" s="171"/>
      <c r="BP52" s="171"/>
      <c r="BQ52" s="171"/>
      <c r="BR52" s="171"/>
      <c r="BS52" s="171"/>
      <c r="BT52" s="171"/>
      <c r="BU52" s="171"/>
    </row>
    <row r="53" spans="1:73" ht="15.75" customHeight="1" x14ac:dyDescent="0.25">
      <c r="A53" s="112" t="s">
        <v>47</v>
      </c>
      <c r="B53" s="112" t="s">
        <v>105</v>
      </c>
      <c r="C53" s="112" t="s">
        <v>108</v>
      </c>
      <c r="D53" s="173" t="s">
        <v>462</v>
      </c>
      <c r="E53" s="174">
        <v>3005634232</v>
      </c>
      <c r="F53" s="174" t="s">
        <v>463</v>
      </c>
      <c r="G53" s="174"/>
      <c r="H53" s="174"/>
      <c r="I53" s="234"/>
      <c r="J53" s="165" t="s">
        <v>555</v>
      </c>
      <c r="K53" s="174">
        <v>3016886420</v>
      </c>
      <c r="L53" s="235" t="s">
        <v>556</v>
      </c>
      <c r="M53" s="113"/>
      <c r="N53" s="112" t="s">
        <v>335</v>
      </c>
      <c r="O53" s="112" t="s">
        <v>335</v>
      </c>
      <c r="P53" s="112" t="s">
        <v>335</v>
      </c>
      <c r="Q53" s="112"/>
      <c r="R53" s="112"/>
      <c r="S53" s="112"/>
      <c r="T53" s="112" t="s">
        <v>335</v>
      </c>
      <c r="U53" s="112" t="s">
        <v>335</v>
      </c>
      <c r="V53" s="112" t="s">
        <v>335</v>
      </c>
      <c r="W53" s="112" t="s">
        <v>427</v>
      </c>
      <c r="X53" s="112" t="s">
        <v>427</v>
      </c>
      <c r="Y53" s="112" t="s">
        <v>427</v>
      </c>
      <c r="Z53" s="112" t="s">
        <v>428</v>
      </c>
      <c r="AA53" s="112" t="s">
        <v>427</v>
      </c>
      <c r="AB53" s="112" t="s">
        <v>427</v>
      </c>
      <c r="AC53" s="112" t="s">
        <v>427</v>
      </c>
      <c r="AD53" s="112" t="s">
        <v>427</v>
      </c>
      <c r="AE53" s="112" t="s">
        <v>427</v>
      </c>
      <c r="AF53" s="112" t="s">
        <v>427</v>
      </c>
      <c r="AG53" s="112" t="s">
        <v>427</v>
      </c>
      <c r="AH53" s="112" t="s">
        <v>427</v>
      </c>
      <c r="AI53" s="112" t="s">
        <v>335</v>
      </c>
      <c r="AJ53" s="112" t="s">
        <v>427</v>
      </c>
      <c r="AK53" s="112" t="s">
        <v>428</v>
      </c>
      <c r="AL53" s="112" t="s">
        <v>427</v>
      </c>
      <c r="AM53" s="112" t="s">
        <v>335</v>
      </c>
      <c r="AN53" s="112" t="s">
        <v>335</v>
      </c>
      <c r="AO53" s="112" t="s">
        <v>335</v>
      </c>
      <c r="AP53" s="112" t="s">
        <v>335</v>
      </c>
      <c r="AQ53" s="112" t="s">
        <v>428</v>
      </c>
      <c r="AR53" s="112">
        <f t="shared" ref="AR53:AT53" si="57">COUNTIF(N53,"SI")</f>
        <v>1</v>
      </c>
      <c r="AS53" s="112">
        <f t="shared" si="57"/>
        <v>1</v>
      </c>
      <c r="AT53" s="112">
        <f t="shared" si="57"/>
        <v>1</v>
      </c>
      <c r="AU53" s="112">
        <f t="shared" si="53"/>
        <v>3</v>
      </c>
      <c r="AV53" s="112">
        <f t="shared" si="54"/>
        <v>5</v>
      </c>
      <c r="AW53" s="112">
        <f t="shared" si="55"/>
        <v>11</v>
      </c>
      <c r="AX53" s="115">
        <f t="shared" si="56"/>
        <v>0.7857142857142857</v>
      </c>
      <c r="AY53" s="119"/>
      <c r="AZ53" s="119"/>
      <c r="BA53" s="119"/>
      <c r="BB53" s="171"/>
      <c r="BC53" s="171"/>
      <c r="BD53" s="171"/>
      <c r="BE53" s="171"/>
      <c r="BF53" s="171"/>
      <c r="BG53" s="171"/>
      <c r="BH53" s="171"/>
      <c r="BI53" s="171"/>
      <c r="BJ53" s="171"/>
      <c r="BK53" s="171"/>
      <c r="BL53" s="171"/>
      <c r="BM53" s="171"/>
      <c r="BN53" s="171"/>
      <c r="BO53" s="171"/>
      <c r="BP53" s="171"/>
      <c r="BQ53" s="171"/>
      <c r="BR53" s="171"/>
      <c r="BS53" s="171"/>
      <c r="BT53" s="171"/>
      <c r="BU53" s="171"/>
    </row>
    <row r="54" spans="1:73" ht="15.75" customHeight="1" x14ac:dyDescent="0.25">
      <c r="A54" s="112" t="s">
        <v>47</v>
      </c>
      <c r="B54" s="112" t="s">
        <v>105</v>
      </c>
      <c r="C54" s="112" t="s">
        <v>109</v>
      </c>
      <c r="D54" s="227" t="s">
        <v>507</v>
      </c>
      <c r="E54" s="227">
        <v>3123629626</v>
      </c>
      <c r="F54" s="227" t="s">
        <v>508</v>
      </c>
      <c r="G54" s="112" t="s">
        <v>548</v>
      </c>
      <c r="H54" s="227">
        <v>0</v>
      </c>
      <c r="I54" s="227" t="s">
        <v>549</v>
      </c>
      <c r="J54" s="227" t="s">
        <v>557</v>
      </c>
      <c r="K54" s="227">
        <v>3223740621</v>
      </c>
      <c r="L54" s="227" t="s">
        <v>558</v>
      </c>
      <c r="M54" s="228">
        <v>44193</v>
      </c>
      <c r="N54" s="227" t="s">
        <v>335</v>
      </c>
      <c r="O54" s="227" t="s">
        <v>335</v>
      </c>
      <c r="P54" s="227" t="s">
        <v>335</v>
      </c>
      <c r="Q54" s="227" t="s">
        <v>512</v>
      </c>
      <c r="R54" s="229" t="s">
        <v>512</v>
      </c>
      <c r="S54" s="230" t="s">
        <v>512</v>
      </c>
      <c r="T54" s="227" t="s">
        <v>335</v>
      </c>
      <c r="U54" s="227" t="s">
        <v>335</v>
      </c>
      <c r="V54" s="227" t="s">
        <v>335</v>
      </c>
      <c r="W54" s="227" t="s">
        <v>427</v>
      </c>
      <c r="X54" s="227" t="s">
        <v>427</v>
      </c>
      <c r="Y54" s="227" t="s">
        <v>428</v>
      </c>
      <c r="Z54" s="227" t="s">
        <v>335</v>
      </c>
      <c r="AA54" s="227" t="s">
        <v>427</v>
      </c>
      <c r="AB54" s="227" t="s">
        <v>427</v>
      </c>
      <c r="AC54" s="227" t="s">
        <v>427</v>
      </c>
      <c r="AD54" s="227" t="s">
        <v>427</v>
      </c>
      <c r="AE54" s="227" t="s">
        <v>427</v>
      </c>
      <c r="AF54" s="227" t="s">
        <v>427</v>
      </c>
      <c r="AG54" s="227" t="s">
        <v>427</v>
      </c>
      <c r="AH54" s="227" t="s">
        <v>427</v>
      </c>
      <c r="AI54" s="227" t="s">
        <v>335</v>
      </c>
      <c r="AJ54" s="227" t="s">
        <v>427</v>
      </c>
      <c r="AK54" s="227" t="s">
        <v>427</v>
      </c>
      <c r="AL54" s="227" t="s">
        <v>335</v>
      </c>
      <c r="AM54" s="227" t="s">
        <v>335</v>
      </c>
      <c r="AN54" s="227" t="s">
        <v>335</v>
      </c>
      <c r="AO54" s="227" t="s">
        <v>335</v>
      </c>
      <c r="AP54" s="227" t="s">
        <v>428</v>
      </c>
      <c r="AQ54" s="227" t="s">
        <v>428</v>
      </c>
      <c r="AR54" s="227">
        <v>1</v>
      </c>
      <c r="AS54" s="227">
        <v>1</v>
      </c>
      <c r="AT54" s="227">
        <v>1</v>
      </c>
      <c r="AU54" s="227">
        <v>5</v>
      </c>
      <c r="AV54" s="227">
        <v>6</v>
      </c>
      <c r="AW54" s="227">
        <v>14</v>
      </c>
      <c r="AX54" s="227">
        <v>12</v>
      </c>
      <c r="AY54" s="119"/>
      <c r="AZ54" s="119"/>
      <c r="BA54" s="119"/>
      <c r="BB54" s="171"/>
      <c r="BC54" s="171"/>
      <c r="BD54" s="171"/>
      <c r="BE54" s="171"/>
      <c r="BF54" s="171"/>
      <c r="BG54" s="171"/>
      <c r="BH54" s="171"/>
      <c r="BI54" s="171"/>
      <c r="BJ54" s="171"/>
      <c r="BK54" s="171"/>
      <c r="BL54" s="171"/>
      <c r="BM54" s="171"/>
      <c r="BN54" s="171"/>
      <c r="BO54" s="171"/>
      <c r="BP54" s="171"/>
      <c r="BQ54" s="171"/>
      <c r="BR54" s="171"/>
      <c r="BS54" s="171"/>
      <c r="BT54" s="171"/>
      <c r="BU54" s="171"/>
    </row>
    <row r="55" spans="1:73" ht="15.75" customHeight="1" x14ac:dyDescent="0.25">
      <c r="A55" s="112" t="s">
        <v>47</v>
      </c>
      <c r="B55" s="112" t="s">
        <v>105</v>
      </c>
      <c r="C55" s="112" t="s">
        <v>110</v>
      </c>
      <c r="D55" s="165" t="s">
        <v>462</v>
      </c>
      <c r="E55" s="166">
        <v>3005634232</v>
      </c>
      <c r="F55" s="166" t="s">
        <v>463</v>
      </c>
      <c r="G55" s="166"/>
      <c r="H55" s="166"/>
      <c r="I55" s="166"/>
      <c r="J55" s="232" t="s">
        <v>559</v>
      </c>
      <c r="K55" s="236">
        <v>3108865459</v>
      </c>
      <c r="L55" s="237" t="s">
        <v>560</v>
      </c>
      <c r="M55" s="216">
        <v>44182</v>
      </c>
      <c r="N55" s="112" t="s">
        <v>335</v>
      </c>
      <c r="O55" s="112" t="s">
        <v>335</v>
      </c>
      <c r="P55" s="112" t="s">
        <v>335</v>
      </c>
      <c r="Q55" s="112"/>
      <c r="R55" s="112"/>
      <c r="S55" s="112"/>
      <c r="T55" s="112" t="s">
        <v>335</v>
      </c>
      <c r="U55" s="112" t="s">
        <v>335</v>
      </c>
      <c r="V55" s="112" t="s">
        <v>335</v>
      </c>
      <c r="W55" s="112" t="s">
        <v>427</v>
      </c>
      <c r="X55" s="112" t="s">
        <v>427</v>
      </c>
      <c r="Y55" s="112" t="s">
        <v>427</v>
      </c>
      <c r="Z55" s="112" t="s">
        <v>427</v>
      </c>
      <c r="AA55" s="112" t="s">
        <v>427</v>
      </c>
      <c r="AB55" s="112" t="s">
        <v>427</v>
      </c>
      <c r="AC55" s="112" t="s">
        <v>427</v>
      </c>
      <c r="AD55" s="112" t="s">
        <v>427</v>
      </c>
      <c r="AE55" s="112" t="s">
        <v>335</v>
      </c>
      <c r="AF55" s="112" t="s">
        <v>427</v>
      </c>
      <c r="AG55" s="112" t="s">
        <v>427</v>
      </c>
      <c r="AH55" s="112" t="s">
        <v>427</v>
      </c>
      <c r="AI55" s="112" t="s">
        <v>335</v>
      </c>
      <c r="AJ55" s="112" t="s">
        <v>427</v>
      </c>
      <c r="AK55" s="112" t="s">
        <v>427</v>
      </c>
      <c r="AL55" s="112" t="s">
        <v>335</v>
      </c>
      <c r="AM55" s="112" t="s">
        <v>335</v>
      </c>
      <c r="AN55" s="112" t="s">
        <v>335</v>
      </c>
      <c r="AO55" s="112" t="s">
        <v>335</v>
      </c>
      <c r="AP55" s="112" t="s">
        <v>335</v>
      </c>
      <c r="AQ55" s="112" t="s">
        <v>335</v>
      </c>
      <c r="AR55" s="112">
        <f t="shared" ref="AR55:AT55" si="58">COUNTIF(N55,"SI")</f>
        <v>1</v>
      </c>
      <c r="AS55" s="112">
        <f t="shared" si="58"/>
        <v>1</v>
      </c>
      <c r="AT55" s="112">
        <f t="shared" si="58"/>
        <v>1</v>
      </c>
      <c r="AU55" s="112">
        <f>COUNTIFS(T55:AH55,"SI")</f>
        <v>4</v>
      </c>
      <c r="AV55" s="112">
        <f>COUNTIFS(AI55:AQ55,"SI")</f>
        <v>7</v>
      </c>
      <c r="AW55" s="112">
        <f>SUM(AR55:AV55)</f>
        <v>14</v>
      </c>
      <c r="AX55" s="115">
        <f>(AW55/14)</f>
        <v>1</v>
      </c>
      <c r="AY55" s="119"/>
      <c r="AZ55" s="119"/>
      <c r="BA55" s="119"/>
      <c r="BB55" s="171"/>
      <c r="BC55" s="171"/>
      <c r="BD55" s="171"/>
      <c r="BE55" s="171"/>
      <c r="BF55" s="171"/>
      <c r="BG55" s="171"/>
      <c r="BH55" s="171"/>
      <c r="BI55" s="171"/>
      <c r="BJ55" s="171"/>
      <c r="BK55" s="171"/>
      <c r="BL55" s="171"/>
      <c r="BM55" s="171"/>
      <c r="BN55" s="171"/>
      <c r="BO55" s="171"/>
      <c r="BP55" s="171"/>
      <c r="BQ55" s="171"/>
      <c r="BR55" s="171"/>
      <c r="BS55" s="171"/>
      <c r="BT55" s="171"/>
      <c r="BU55" s="171"/>
    </row>
    <row r="56" spans="1:73" ht="15.75" customHeight="1" x14ac:dyDescent="0.25">
      <c r="A56" s="112" t="s">
        <v>47</v>
      </c>
      <c r="B56" s="112" t="s">
        <v>105</v>
      </c>
      <c r="C56" s="112" t="s">
        <v>111</v>
      </c>
      <c r="D56" s="227" t="s">
        <v>507</v>
      </c>
      <c r="E56" s="227">
        <v>3123629626</v>
      </c>
      <c r="F56" s="227" t="s">
        <v>508</v>
      </c>
      <c r="G56" s="112" t="s">
        <v>548</v>
      </c>
      <c r="H56" s="227">
        <v>0</v>
      </c>
      <c r="I56" s="227" t="s">
        <v>549</v>
      </c>
      <c r="J56" s="227" t="s">
        <v>561</v>
      </c>
      <c r="K56" s="227">
        <v>3132077492</v>
      </c>
      <c r="L56" s="227" t="s">
        <v>562</v>
      </c>
      <c r="M56" s="228">
        <v>44182</v>
      </c>
      <c r="N56" s="227" t="s">
        <v>335</v>
      </c>
      <c r="O56" s="227" t="s">
        <v>335</v>
      </c>
      <c r="P56" s="227" t="s">
        <v>335</v>
      </c>
      <c r="Q56" s="227" t="s">
        <v>512</v>
      </c>
      <c r="R56" s="229" t="s">
        <v>512</v>
      </c>
      <c r="S56" s="230" t="s">
        <v>512</v>
      </c>
      <c r="T56" s="227" t="s">
        <v>335</v>
      </c>
      <c r="U56" s="227" t="s">
        <v>335</v>
      </c>
      <c r="V56" s="227" t="s">
        <v>335</v>
      </c>
      <c r="W56" s="227" t="s">
        <v>427</v>
      </c>
      <c r="X56" s="227" t="s">
        <v>427</v>
      </c>
      <c r="Y56" s="227" t="s">
        <v>428</v>
      </c>
      <c r="Z56" s="227" t="s">
        <v>335</v>
      </c>
      <c r="AA56" s="227" t="s">
        <v>427</v>
      </c>
      <c r="AB56" s="227" t="s">
        <v>427</v>
      </c>
      <c r="AC56" s="227" t="s">
        <v>427</v>
      </c>
      <c r="AD56" s="227" t="s">
        <v>427</v>
      </c>
      <c r="AE56" s="227" t="s">
        <v>427</v>
      </c>
      <c r="AF56" s="227" t="s">
        <v>427</v>
      </c>
      <c r="AG56" s="227" t="s">
        <v>427</v>
      </c>
      <c r="AH56" s="227" t="s">
        <v>427</v>
      </c>
      <c r="AI56" s="227" t="s">
        <v>335</v>
      </c>
      <c r="AJ56" s="227" t="s">
        <v>427</v>
      </c>
      <c r="AK56" s="227" t="s">
        <v>427</v>
      </c>
      <c r="AL56" s="227" t="s">
        <v>335</v>
      </c>
      <c r="AM56" s="227" t="s">
        <v>428</v>
      </c>
      <c r="AN56" s="227" t="s">
        <v>428</v>
      </c>
      <c r="AO56" s="227" t="s">
        <v>335</v>
      </c>
      <c r="AP56" s="227" t="s">
        <v>428</v>
      </c>
      <c r="AQ56" s="227" t="s">
        <v>428</v>
      </c>
      <c r="AR56" s="227">
        <v>1</v>
      </c>
      <c r="AS56" s="227">
        <v>1</v>
      </c>
      <c r="AT56" s="227">
        <v>1</v>
      </c>
      <c r="AU56" s="227">
        <v>5</v>
      </c>
      <c r="AV56" s="227">
        <v>6</v>
      </c>
      <c r="AW56" s="227">
        <v>14</v>
      </c>
      <c r="AX56" s="227">
        <v>12</v>
      </c>
      <c r="AY56" s="119"/>
      <c r="AZ56" s="119"/>
      <c r="BA56" s="119"/>
      <c r="BB56" s="171"/>
      <c r="BC56" s="171"/>
      <c r="BD56" s="171"/>
      <c r="BE56" s="171"/>
      <c r="BF56" s="171"/>
      <c r="BG56" s="171"/>
      <c r="BH56" s="171"/>
      <c r="BI56" s="171"/>
      <c r="BJ56" s="171"/>
      <c r="BK56" s="171"/>
      <c r="BL56" s="171"/>
      <c r="BM56" s="171"/>
      <c r="BN56" s="171"/>
      <c r="BO56" s="171"/>
      <c r="BP56" s="171"/>
      <c r="BQ56" s="171"/>
      <c r="BR56" s="171"/>
      <c r="BS56" s="171"/>
      <c r="BT56" s="171"/>
      <c r="BU56" s="171"/>
    </row>
    <row r="57" spans="1:73" ht="15.75" customHeight="1" x14ac:dyDescent="0.25">
      <c r="A57" s="112" t="s">
        <v>47</v>
      </c>
      <c r="B57" s="112" t="s">
        <v>105</v>
      </c>
      <c r="C57" s="112" t="s">
        <v>112</v>
      </c>
      <c r="D57" s="165" t="s">
        <v>462</v>
      </c>
      <c r="E57" s="166">
        <v>3005634232</v>
      </c>
      <c r="F57" s="166" t="s">
        <v>463</v>
      </c>
      <c r="G57" s="166"/>
      <c r="H57" s="166"/>
      <c r="I57" s="238"/>
      <c r="J57" s="165" t="s">
        <v>563</v>
      </c>
      <c r="K57" s="232">
        <v>3197364775</v>
      </c>
      <c r="L57" s="239" t="s">
        <v>564</v>
      </c>
      <c r="M57" s="216">
        <v>44176</v>
      </c>
      <c r="N57" s="112" t="s">
        <v>335</v>
      </c>
      <c r="O57" s="112" t="s">
        <v>335</v>
      </c>
      <c r="P57" s="112" t="s">
        <v>335</v>
      </c>
      <c r="Q57" s="112"/>
      <c r="R57" s="112"/>
      <c r="S57" s="112"/>
      <c r="T57" s="112" t="s">
        <v>335</v>
      </c>
      <c r="U57" s="112" t="s">
        <v>335</v>
      </c>
      <c r="V57" s="112" t="s">
        <v>335</v>
      </c>
      <c r="W57" s="112" t="s">
        <v>427</v>
      </c>
      <c r="X57" s="112" t="s">
        <v>427</v>
      </c>
      <c r="Y57" s="112" t="s">
        <v>427</v>
      </c>
      <c r="Z57" s="112" t="s">
        <v>335</v>
      </c>
      <c r="AA57" s="112" t="s">
        <v>427</v>
      </c>
      <c r="AB57" s="112" t="s">
        <v>427</v>
      </c>
      <c r="AC57" s="112" t="s">
        <v>427</v>
      </c>
      <c r="AD57" s="112" t="s">
        <v>427</v>
      </c>
      <c r="AE57" s="112" t="s">
        <v>335</v>
      </c>
      <c r="AF57" s="112" t="s">
        <v>427</v>
      </c>
      <c r="AG57" s="112" t="s">
        <v>427</v>
      </c>
      <c r="AH57" s="112" t="s">
        <v>427</v>
      </c>
      <c r="AI57" s="112" t="s">
        <v>335</v>
      </c>
      <c r="AJ57" s="112" t="s">
        <v>427</v>
      </c>
      <c r="AK57" s="112" t="s">
        <v>335</v>
      </c>
      <c r="AL57" s="112" t="s">
        <v>427</v>
      </c>
      <c r="AM57" s="112" t="s">
        <v>335</v>
      </c>
      <c r="AN57" s="112" t="s">
        <v>428</v>
      </c>
      <c r="AO57" s="112" t="s">
        <v>335</v>
      </c>
      <c r="AP57" s="112" t="s">
        <v>335</v>
      </c>
      <c r="AQ57" s="112" t="s">
        <v>335</v>
      </c>
      <c r="AR57" s="112">
        <f t="shared" ref="AR57:AT57" si="59">COUNTIF(N57,"SI")</f>
        <v>1</v>
      </c>
      <c r="AS57" s="112">
        <f t="shared" si="59"/>
        <v>1</v>
      </c>
      <c r="AT57" s="112">
        <f t="shared" si="59"/>
        <v>1</v>
      </c>
      <c r="AU57" s="112">
        <f t="shared" ref="AU57:AU58" si="60">COUNTIFS(T57:AH57,"SI")</f>
        <v>5</v>
      </c>
      <c r="AV57" s="112">
        <f t="shared" ref="AV57:AV58" si="61">COUNTIFS(AI57:AQ57,"SI")</f>
        <v>6</v>
      </c>
      <c r="AW57" s="112">
        <f t="shared" ref="AW57:AW58" si="62">SUM(AR57:AV57)</f>
        <v>14</v>
      </c>
      <c r="AX57" s="115">
        <f t="shared" ref="AX57:AX58" si="63">(AW57/14)</f>
        <v>1</v>
      </c>
      <c r="AY57" s="119"/>
      <c r="AZ57" s="119"/>
      <c r="BA57" s="119"/>
      <c r="BB57" s="171"/>
      <c r="BC57" s="171"/>
      <c r="BD57" s="171"/>
      <c r="BE57" s="171"/>
      <c r="BF57" s="171"/>
      <c r="BG57" s="171"/>
      <c r="BH57" s="171"/>
      <c r="BI57" s="171"/>
      <c r="BJ57" s="171"/>
      <c r="BK57" s="171"/>
      <c r="BL57" s="171"/>
      <c r="BM57" s="171"/>
      <c r="BN57" s="171"/>
      <c r="BO57" s="171"/>
      <c r="BP57" s="171"/>
      <c r="BQ57" s="171"/>
      <c r="BR57" s="171"/>
      <c r="BS57" s="171"/>
      <c r="BT57" s="171"/>
      <c r="BU57" s="171"/>
    </row>
    <row r="58" spans="1:73" ht="15.75" customHeight="1" x14ac:dyDescent="0.25">
      <c r="A58" s="112" t="s">
        <v>47</v>
      </c>
      <c r="B58" s="112" t="s">
        <v>105</v>
      </c>
      <c r="C58" s="112" t="s">
        <v>113</v>
      </c>
      <c r="D58" s="173" t="s">
        <v>462</v>
      </c>
      <c r="E58" s="174">
        <v>3005634232</v>
      </c>
      <c r="F58" s="174" t="s">
        <v>463</v>
      </c>
      <c r="G58" s="174"/>
      <c r="H58" s="174"/>
      <c r="I58" s="174"/>
      <c r="J58" s="174" t="s">
        <v>565</v>
      </c>
      <c r="K58" s="166">
        <v>3124433023</v>
      </c>
      <c r="L58" s="174" t="s">
        <v>566</v>
      </c>
      <c r="M58" s="206">
        <v>44183</v>
      </c>
      <c r="N58" s="112" t="s">
        <v>335</v>
      </c>
      <c r="O58" s="112" t="s">
        <v>335</v>
      </c>
      <c r="P58" s="112" t="s">
        <v>335</v>
      </c>
      <c r="Q58" s="112"/>
      <c r="R58" s="112"/>
      <c r="S58" s="112"/>
      <c r="T58" s="112" t="s">
        <v>335</v>
      </c>
      <c r="U58" s="112" t="s">
        <v>335</v>
      </c>
      <c r="V58" s="112" t="s">
        <v>335</v>
      </c>
      <c r="W58" s="112" t="s">
        <v>427</v>
      </c>
      <c r="X58" s="112" t="s">
        <v>427</v>
      </c>
      <c r="Y58" s="112" t="s">
        <v>427</v>
      </c>
      <c r="Z58" s="112" t="s">
        <v>335</v>
      </c>
      <c r="AA58" s="112" t="s">
        <v>427</v>
      </c>
      <c r="AB58" s="112" t="s">
        <v>427</v>
      </c>
      <c r="AC58" s="112" t="s">
        <v>427</v>
      </c>
      <c r="AD58" s="112" t="s">
        <v>427</v>
      </c>
      <c r="AE58" s="112" t="s">
        <v>335</v>
      </c>
      <c r="AF58" s="112" t="s">
        <v>427</v>
      </c>
      <c r="AG58" s="112" t="s">
        <v>427</v>
      </c>
      <c r="AH58" s="112" t="s">
        <v>427</v>
      </c>
      <c r="AI58" s="112" t="s">
        <v>335</v>
      </c>
      <c r="AJ58" s="112" t="s">
        <v>427</v>
      </c>
      <c r="AK58" s="112" t="s">
        <v>427</v>
      </c>
      <c r="AL58" s="112" t="s">
        <v>335</v>
      </c>
      <c r="AM58" s="112" t="s">
        <v>335</v>
      </c>
      <c r="AN58" s="112" t="s">
        <v>335</v>
      </c>
      <c r="AO58" s="112" t="s">
        <v>335</v>
      </c>
      <c r="AP58" s="112" t="s">
        <v>335</v>
      </c>
      <c r="AQ58" s="112" t="s">
        <v>335</v>
      </c>
      <c r="AR58" s="112">
        <f t="shared" ref="AR58:AT58" si="64">COUNTIF(N58,"SI")</f>
        <v>1</v>
      </c>
      <c r="AS58" s="112">
        <f t="shared" si="64"/>
        <v>1</v>
      </c>
      <c r="AT58" s="112">
        <f t="shared" si="64"/>
        <v>1</v>
      </c>
      <c r="AU58" s="112">
        <f t="shared" si="60"/>
        <v>5</v>
      </c>
      <c r="AV58" s="112">
        <f t="shared" si="61"/>
        <v>7</v>
      </c>
      <c r="AW58" s="112">
        <f t="shared" si="62"/>
        <v>15</v>
      </c>
      <c r="AX58" s="115">
        <f t="shared" si="63"/>
        <v>1.0714285714285714</v>
      </c>
      <c r="AY58" s="119"/>
      <c r="AZ58" s="119"/>
      <c r="BA58" s="119"/>
      <c r="BB58" s="171"/>
      <c r="BC58" s="171"/>
      <c r="BD58" s="171"/>
      <c r="BE58" s="171"/>
      <c r="BF58" s="171"/>
      <c r="BG58" s="171"/>
      <c r="BH58" s="171"/>
      <c r="BI58" s="171"/>
      <c r="BJ58" s="171"/>
      <c r="BK58" s="171"/>
      <c r="BL58" s="171"/>
      <c r="BM58" s="171"/>
      <c r="BN58" s="171"/>
      <c r="BO58" s="171"/>
      <c r="BP58" s="171"/>
      <c r="BQ58" s="171"/>
      <c r="BR58" s="171"/>
      <c r="BS58" s="171"/>
      <c r="BT58" s="171"/>
      <c r="BU58" s="171"/>
    </row>
    <row r="59" spans="1:73" ht="15.75" customHeight="1" x14ac:dyDescent="0.25">
      <c r="A59" s="112" t="s">
        <v>47</v>
      </c>
      <c r="B59" s="112" t="s">
        <v>114</v>
      </c>
      <c r="C59" s="112" t="s">
        <v>115</v>
      </c>
      <c r="D59" s="227" t="s">
        <v>507</v>
      </c>
      <c r="E59" s="227">
        <v>3123629626</v>
      </c>
      <c r="F59" s="227" t="s">
        <v>508</v>
      </c>
      <c r="G59" s="227" t="s">
        <v>567</v>
      </c>
      <c r="H59" s="227">
        <v>3153888162</v>
      </c>
      <c r="I59" s="227" t="s">
        <v>568</v>
      </c>
      <c r="J59" s="227" t="s">
        <v>569</v>
      </c>
      <c r="K59" s="227"/>
      <c r="L59" s="227" t="s">
        <v>371</v>
      </c>
      <c r="M59" s="227" t="s">
        <v>428</v>
      </c>
      <c r="N59" s="227" t="s">
        <v>428</v>
      </c>
      <c r="O59" s="227" t="s">
        <v>428</v>
      </c>
      <c r="P59" s="227" t="s">
        <v>428</v>
      </c>
      <c r="Q59" s="227" t="s">
        <v>512</v>
      </c>
      <c r="R59" s="229" t="s">
        <v>512</v>
      </c>
      <c r="S59" s="230" t="s">
        <v>512</v>
      </c>
      <c r="T59" s="227" t="s">
        <v>428</v>
      </c>
      <c r="U59" s="227" t="s">
        <v>428</v>
      </c>
      <c r="V59" s="227" t="s">
        <v>428</v>
      </c>
      <c r="W59" s="227" t="s">
        <v>427</v>
      </c>
      <c r="X59" s="227" t="s">
        <v>427</v>
      </c>
      <c r="Y59" s="227" t="s">
        <v>428</v>
      </c>
      <c r="Z59" s="227" t="s">
        <v>427</v>
      </c>
      <c r="AA59" s="227" t="s">
        <v>427</v>
      </c>
      <c r="AB59" s="227" t="s">
        <v>427</v>
      </c>
      <c r="AC59" s="227" t="s">
        <v>427</v>
      </c>
      <c r="AD59" s="227" t="s">
        <v>427</v>
      </c>
      <c r="AE59" s="227" t="s">
        <v>427</v>
      </c>
      <c r="AF59" s="227" t="s">
        <v>427</v>
      </c>
      <c r="AG59" s="227" t="s">
        <v>427</v>
      </c>
      <c r="AH59" s="227" t="s">
        <v>427</v>
      </c>
      <c r="AI59" s="227" t="s">
        <v>428</v>
      </c>
      <c r="AJ59" s="227" t="s">
        <v>427</v>
      </c>
      <c r="AK59" s="227" t="s">
        <v>428</v>
      </c>
      <c r="AL59" s="227" t="s">
        <v>428</v>
      </c>
      <c r="AM59" s="227" t="s">
        <v>428</v>
      </c>
      <c r="AN59" s="227" t="s">
        <v>428</v>
      </c>
      <c r="AO59" s="227" t="s">
        <v>428</v>
      </c>
      <c r="AP59" s="227" t="s">
        <v>428</v>
      </c>
      <c r="AQ59" s="227" t="s">
        <v>428</v>
      </c>
      <c r="AR59" s="227">
        <v>0</v>
      </c>
      <c r="AS59" s="227">
        <v>0</v>
      </c>
      <c r="AT59" s="227">
        <v>0</v>
      </c>
      <c r="AU59" s="227">
        <v>0</v>
      </c>
      <c r="AV59" s="227">
        <v>0</v>
      </c>
      <c r="AW59" s="227">
        <v>0</v>
      </c>
      <c r="AX59" s="227">
        <v>12</v>
      </c>
      <c r="AY59" s="119"/>
      <c r="AZ59" s="119"/>
      <c r="BA59" s="119"/>
      <c r="BB59" s="171"/>
      <c r="BC59" s="171"/>
      <c r="BD59" s="171"/>
      <c r="BE59" s="171"/>
      <c r="BF59" s="171"/>
      <c r="BG59" s="171"/>
      <c r="BH59" s="171"/>
      <c r="BI59" s="171"/>
      <c r="BJ59" s="171"/>
      <c r="BK59" s="171"/>
      <c r="BL59" s="171"/>
      <c r="BM59" s="171"/>
      <c r="BN59" s="171"/>
      <c r="BO59" s="171"/>
      <c r="BP59" s="171"/>
      <c r="BQ59" s="171"/>
      <c r="BR59" s="171"/>
      <c r="BS59" s="171"/>
      <c r="BT59" s="171"/>
      <c r="BU59" s="171"/>
    </row>
    <row r="60" spans="1:73" ht="15.75" customHeight="1" x14ac:dyDescent="0.25">
      <c r="A60" s="112" t="s">
        <v>47</v>
      </c>
      <c r="B60" s="112" t="s">
        <v>114</v>
      </c>
      <c r="C60" s="112" t="s">
        <v>116</v>
      </c>
      <c r="D60" s="112" t="s">
        <v>462</v>
      </c>
      <c r="E60" s="112">
        <v>3005634232</v>
      </c>
      <c r="F60" s="112" t="s">
        <v>463</v>
      </c>
      <c r="G60" s="112" t="s">
        <v>570</v>
      </c>
      <c r="H60" s="112">
        <v>3153888162</v>
      </c>
      <c r="I60" s="112" t="s">
        <v>126</v>
      </c>
      <c r="J60" s="112" t="s">
        <v>571</v>
      </c>
      <c r="K60" s="112"/>
      <c r="L60" s="204" t="s">
        <v>572</v>
      </c>
      <c r="M60" s="216">
        <v>44175</v>
      </c>
      <c r="N60" s="112" t="s">
        <v>335</v>
      </c>
      <c r="O60" s="112" t="s">
        <v>335</v>
      </c>
      <c r="P60" s="112" t="s">
        <v>335</v>
      </c>
      <c r="Q60" s="112"/>
      <c r="R60" s="112"/>
      <c r="S60" s="112"/>
      <c r="T60" s="112" t="s">
        <v>335</v>
      </c>
      <c r="U60" s="112" t="s">
        <v>335</v>
      </c>
      <c r="V60" s="112" t="s">
        <v>335</v>
      </c>
      <c r="W60" s="112" t="s">
        <v>427</v>
      </c>
      <c r="X60" s="112" t="s">
        <v>427</v>
      </c>
      <c r="Y60" s="112" t="s">
        <v>335</v>
      </c>
      <c r="Z60" s="112" t="s">
        <v>427</v>
      </c>
      <c r="AA60" s="112" t="s">
        <v>427</v>
      </c>
      <c r="AB60" s="112" t="s">
        <v>427</v>
      </c>
      <c r="AC60" s="112" t="s">
        <v>427</v>
      </c>
      <c r="AD60" s="112" t="s">
        <v>427</v>
      </c>
      <c r="AE60" s="112" t="s">
        <v>427</v>
      </c>
      <c r="AF60" s="112" t="s">
        <v>427</v>
      </c>
      <c r="AG60" s="112" t="s">
        <v>427</v>
      </c>
      <c r="AH60" s="112" t="s">
        <v>427</v>
      </c>
      <c r="AI60" s="112" t="s">
        <v>335</v>
      </c>
      <c r="AJ60" s="112" t="s">
        <v>427</v>
      </c>
      <c r="AK60" s="112" t="s">
        <v>335</v>
      </c>
      <c r="AL60" s="112" t="s">
        <v>427</v>
      </c>
      <c r="AM60" s="112" t="s">
        <v>335</v>
      </c>
      <c r="AN60" s="112" t="s">
        <v>335</v>
      </c>
      <c r="AO60" s="112" t="s">
        <v>335</v>
      </c>
      <c r="AP60" s="112" t="s">
        <v>335</v>
      </c>
      <c r="AQ60" s="112" t="s">
        <v>335</v>
      </c>
      <c r="AR60" s="112">
        <f t="shared" ref="AR60:AT60" si="65">COUNTIF(N60,"SI")</f>
        <v>1</v>
      </c>
      <c r="AS60" s="112">
        <f t="shared" si="65"/>
        <v>1</v>
      </c>
      <c r="AT60" s="112">
        <f t="shared" si="65"/>
        <v>1</v>
      </c>
      <c r="AU60" s="112">
        <f t="shared" ref="AU60:AU68" si="66">COUNTIFS(T60:AH60,"SI")</f>
        <v>4</v>
      </c>
      <c r="AV60" s="112">
        <f t="shared" ref="AV60:AV61" si="67">COUNTIFS(AI60:AQ60,"SI")</f>
        <v>7</v>
      </c>
      <c r="AW60" s="112">
        <f t="shared" ref="AW60:AW68" si="68">SUM(AR60:AV60)</f>
        <v>14</v>
      </c>
      <c r="AX60" s="115">
        <f t="shared" ref="AX60:AX68" si="69">(AW60/14)</f>
        <v>1</v>
      </c>
      <c r="AY60" s="119"/>
      <c r="AZ60" s="119"/>
      <c r="BA60" s="119"/>
      <c r="BB60" s="171"/>
      <c r="BC60" s="171"/>
      <c r="BD60" s="171"/>
      <c r="BE60" s="171"/>
      <c r="BF60" s="171"/>
      <c r="BG60" s="171"/>
      <c r="BH60" s="171"/>
      <c r="BI60" s="171"/>
      <c r="BJ60" s="171"/>
      <c r="BK60" s="171"/>
      <c r="BL60" s="171"/>
      <c r="BM60" s="171"/>
      <c r="BN60" s="171"/>
      <c r="BO60" s="171"/>
      <c r="BP60" s="171"/>
      <c r="BQ60" s="171"/>
      <c r="BR60" s="171"/>
      <c r="BS60" s="171"/>
      <c r="BT60" s="171"/>
      <c r="BU60" s="171"/>
    </row>
    <row r="61" spans="1:73" ht="15.75" customHeight="1" x14ac:dyDescent="0.25">
      <c r="A61" s="112" t="s">
        <v>47</v>
      </c>
      <c r="B61" s="112" t="s">
        <v>114</v>
      </c>
      <c r="C61" s="112" t="s">
        <v>117</v>
      </c>
      <c r="D61" s="112" t="s">
        <v>573</v>
      </c>
      <c r="E61" s="112">
        <v>3123124175</v>
      </c>
      <c r="F61" s="112" t="s">
        <v>574</v>
      </c>
      <c r="G61" s="112" t="s">
        <v>570</v>
      </c>
      <c r="H61" s="112">
        <v>315888162</v>
      </c>
      <c r="I61" s="112" t="s">
        <v>126</v>
      </c>
      <c r="J61" s="112" t="s">
        <v>575</v>
      </c>
      <c r="K61" s="112">
        <v>3133489408</v>
      </c>
      <c r="L61" s="112" t="s">
        <v>576</v>
      </c>
      <c r="M61" s="113"/>
      <c r="N61" s="112" t="s">
        <v>335</v>
      </c>
      <c r="O61" s="112" t="s">
        <v>335</v>
      </c>
      <c r="P61" s="112" t="s">
        <v>335</v>
      </c>
      <c r="Q61" s="112"/>
      <c r="R61" s="112"/>
      <c r="S61" s="112"/>
      <c r="T61" s="112" t="s">
        <v>335</v>
      </c>
      <c r="U61" s="112" t="s">
        <v>335</v>
      </c>
      <c r="V61" s="112" t="s">
        <v>335</v>
      </c>
      <c r="W61" s="112" t="s">
        <v>427</v>
      </c>
      <c r="X61" s="112" t="s">
        <v>427</v>
      </c>
      <c r="Y61" s="112" t="s">
        <v>335</v>
      </c>
      <c r="Z61" s="112" t="s">
        <v>427</v>
      </c>
      <c r="AA61" s="112" t="s">
        <v>427</v>
      </c>
      <c r="AB61" s="112" t="s">
        <v>427</v>
      </c>
      <c r="AC61" s="112" t="s">
        <v>427</v>
      </c>
      <c r="AD61" s="112" t="s">
        <v>427</v>
      </c>
      <c r="AE61" s="112" t="s">
        <v>427</v>
      </c>
      <c r="AF61" s="112" t="s">
        <v>427</v>
      </c>
      <c r="AG61" s="112" t="s">
        <v>427</v>
      </c>
      <c r="AH61" s="112" t="s">
        <v>427</v>
      </c>
      <c r="AI61" s="112" t="s">
        <v>335</v>
      </c>
      <c r="AJ61" s="112" t="s">
        <v>427</v>
      </c>
      <c r="AK61" s="112" t="s">
        <v>335</v>
      </c>
      <c r="AL61" s="112" t="s">
        <v>427</v>
      </c>
      <c r="AM61" s="112" t="s">
        <v>335</v>
      </c>
      <c r="AN61" s="112" t="s">
        <v>428</v>
      </c>
      <c r="AO61" s="112" t="s">
        <v>335</v>
      </c>
      <c r="AP61" s="112" t="s">
        <v>335</v>
      </c>
      <c r="AQ61" s="112" t="s">
        <v>335</v>
      </c>
      <c r="AR61" s="112">
        <f t="shared" ref="AR61:AT61" si="70">COUNTIF(N61,"SI")</f>
        <v>1</v>
      </c>
      <c r="AS61" s="112">
        <f t="shared" si="70"/>
        <v>1</v>
      </c>
      <c r="AT61" s="112">
        <f t="shared" si="70"/>
        <v>1</v>
      </c>
      <c r="AU61" s="112">
        <f t="shared" si="66"/>
        <v>4</v>
      </c>
      <c r="AV61" s="112">
        <f t="shared" si="67"/>
        <v>6</v>
      </c>
      <c r="AW61" s="112">
        <f t="shared" si="68"/>
        <v>13</v>
      </c>
      <c r="AX61" s="115">
        <f t="shared" si="69"/>
        <v>0.9285714285714286</v>
      </c>
      <c r="AY61" s="119"/>
      <c r="AZ61" s="119"/>
      <c r="BA61" s="119"/>
      <c r="BB61" s="171"/>
      <c r="BC61" s="171"/>
      <c r="BD61" s="171"/>
      <c r="BE61" s="171"/>
      <c r="BF61" s="171"/>
      <c r="BG61" s="171"/>
      <c r="BH61" s="171"/>
      <c r="BI61" s="171"/>
      <c r="BJ61" s="171"/>
      <c r="BK61" s="171"/>
      <c r="BL61" s="171"/>
      <c r="BM61" s="171"/>
      <c r="BN61" s="171"/>
      <c r="BO61" s="171"/>
      <c r="BP61" s="171"/>
      <c r="BQ61" s="171"/>
      <c r="BR61" s="171"/>
      <c r="BS61" s="171"/>
      <c r="BT61" s="171"/>
      <c r="BU61" s="171"/>
    </row>
    <row r="62" spans="1:73" ht="15.75" customHeight="1" x14ac:dyDescent="0.25">
      <c r="A62" s="112" t="s">
        <v>47</v>
      </c>
      <c r="B62" s="112" t="s">
        <v>114</v>
      </c>
      <c r="C62" s="112" t="s">
        <v>118</v>
      </c>
      <c r="D62" s="112" t="s">
        <v>421</v>
      </c>
      <c r="E62" s="112">
        <v>3223066569</v>
      </c>
      <c r="F62" s="112" t="s">
        <v>422</v>
      </c>
      <c r="G62" s="112" t="s">
        <v>570</v>
      </c>
      <c r="H62" s="112">
        <v>3153888162</v>
      </c>
      <c r="I62" s="112" t="s">
        <v>126</v>
      </c>
      <c r="J62" s="112" t="s">
        <v>577</v>
      </c>
      <c r="K62" s="112">
        <v>3132962336</v>
      </c>
      <c r="L62" s="240" t="s">
        <v>578</v>
      </c>
      <c r="M62" s="113"/>
      <c r="N62" s="112" t="s">
        <v>335</v>
      </c>
      <c r="O62" s="112" t="s">
        <v>335</v>
      </c>
      <c r="P62" s="112" t="s">
        <v>335</v>
      </c>
      <c r="Q62" s="112"/>
      <c r="R62" s="112"/>
      <c r="S62" s="112"/>
      <c r="T62" s="112" t="s">
        <v>335</v>
      </c>
      <c r="U62" s="112" t="s">
        <v>335</v>
      </c>
      <c r="V62" s="112" t="s">
        <v>335</v>
      </c>
      <c r="W62" s="112" t="s">
        <v>427</v>
      </c>
      <c r="X62" s="112" t="s">
        <v>427</v>
      </c>
      <c r="Y62" s="112" t="s">
        <v>335</v>
      </c>
      <c r="Z62" s="112" t="s">
        <v>427</v>
      </c>
      <c r="AA62" s="112" t="s">
        <v>427</v>
      </c>
      <c r="AB62" s="112" t="s">
        <v>427</v>
      </c>
      <c r="AC62" s="112" t="s">
        <v>427</v>
      </c>
      <c r="AD62" s="112" t="s">
        <v>427</v>
      </c>
      <c r="AE62" s="112" t="s">
        <v>427</v>
      </c>
      <c r="AF62" s="112" t="s">
        <v>427</v>
      </c>
      <c r="AG62" s="112" t="s">
        <v>427</v>
      </c>
      <c r="AH62" s="112" t="s">
        <v>427</v>
      </c>
      <c r="AI62" s="112" t="s">
        <v>335</v>
      </c>
      <c r="AJ62" s="112" t="s">
        <v>335</v>
      </c>
      <c r="AK62" s="112" t="s">
        <v>427</v>
      </c>
      <c r="AL62" s="112" t="s">
        <v>335</v>
      </c>
      <c r="AM62" s="112" t="s">
        <v>335</v>
      </c>
      <c r="AN62" s="112" t="s">
        <v>335</v>
      </c>
      <c r="AO62" s="112" t="s">
        <v>335</v>
      </c>
      <c r="AP62" s="112" t="s">
        <v>335</v>
      </c>
      <c r="AQ62" s="112" t="s">
        <v>335</v>
      </c>
      <c r="AR62" s="112">
        <f t="shared" ref="AR62:AT62" si="71">COUNTIF(N62,"SI")</f>
        <v>1</v>
      </c>
      <c r="AS62" s="112">
        <f t="shared" si="71"/>
        <v>1</v>
      </c>
      <c r="AT62" s="112">
        <f t="shared" si="71"/>
        <v>1</v>
      </c>
      <c r="AU62" s="112">
        <f t="shared" si="66"/>
        <v>4</v>
      </c>
      <c r="AV62" s="112">
        <v>7</v>
      </c>
      <c r="AW62" s="112">
        <f t="shared" si="68"/>
        <v>14</v>
      </c>
      <c r="AX62" s="115">
        <f t="shared" si="69"/>
        <v>1</v>
      </c>
      <c r="AY62" s="119"/>
      <c r="AZ62" s="119"/>
      <c r="BA62" s="119"/>
      <c r="BB62" s="171"/>
      <c r="BC62" s="171"/>
      <c r="BD62" s="171"/>
      <c r="BE62" s="171"/>
      <c r="BF62" s="171"/>
      <c r="BG62" s="171"/>
      <c r="BH62" s="171"/>
      <c r="BI62" s="171"/>
      <c r="BJ62" s="171"/>
      <c r="BK62" s="171"/>
      <c r="BL62" s="171"/>
      <c r="BM62" s="171"/>
      <c r="BN62" s="171"/>
      <c r="BO62" s="171"/>
      <c r="BP62" s="171"/>
      <c r="BQ62" s="171"/>
      <c r="BR62" s="171"/>
      <c r="BS62" s="171"/>
      <c r="BT62" s="171"/>
      <c r="BU62" s="171"/>
    </row>
    <row r="63" spans="1:73" ht="15.75" customHeight="1" x14ac:dyDescent="0.25">
      <c r="A63" s="112" t="s">
        <v>47</v>
      </c>
      <c r="B63" s="112" t="s">
        <v>114</v>
      </c>
      <c r="C63" s="112" t="s">
        <v>119</v>
      </c>
      <c r="D63" s="112" t="s">
        <v>462</v>
      </c>
      <c r="E63" s="112">
        <v>3005634232</v>
      </c>
      <c r="F63" s="112" t="s">
        <v>463</v>
      </c>
      <c r="G63" s="112" t="s">
        <v>570</v>
      </c>
      <c r="H63" s="112">
        <v>3153888162</v>
      </c>
      <c r="I63" s="112" t="s">
        <v>126</v>
      </c>
      <c r="J63" s="241" t="s">
        <v>579</v>
      </c>
      <c r="K63" s="241">
        <v>1069098497</v>
      </c>
      <c r="L63" s="242" t="s">
        <v>580</v>
      </c>
      <c r="M63" s="216">
        <v>44181</v>
      </c>
      <c r="N63" s="112" t="s">
        <v>335</v>
      </c>
      <c r="O63" s="112" t="s">
        <v>335</v>
      </c>
      <c r="P63" s="112" t="s">
        <v>335</v>
      </c>
      <c r="Q63" s="112"/>
      <c r="R63" s="112"/>
      <c r="S63" s="112"/>
      <c r="T63" s="112" t="s">
        <v>335</v>
      </c>
      <c r="U63" s="112" t="s">
        <v>335</v>
      </c>
      <c r="V63" s="112" t="s">
        <v>335</v>
      </c>
      <c r="W63" s="112" t="s">
        <v>427</v>
      </c>
      <c r="X63" s="112" t="s">
        <v>427</v>
      </c>
      <c r="Y63" s="112" t="s">
        <v>335</v>
      </c>
      <c r="Z63" s="112" t="s">
        <v>427</v>
      </c>
      <c r="AA63" s="112" t="s">
        <v>427</v>
      </c>
      <c r="AB63" s="112" t="s">
        <v>427</v>
      </c>
      <c r="AC63" s="112" t="s">
        <v>427</v>
      </c>
      <c r="AD63" s="112" t="s">
        <v>427</v>
      </c>
      <c r="AE63" s="112" t="s">
        <v>427</v>
      </c>
      <c r="AF63" s="112" t="s">
        <v>427</v>
      </c>
      <c r="AG63" s="112" t="s">
        <v>427</v>
      </c>
      <c r="AH63" s="112" t="s">
        <v>427</v>
      </c>
      <c r="AI63" s="112" t="s">
        <v>335</v>
      </c>
      <c r="AJ63" s="112" t="s">
        <v>427</v>
      </c>
      <c r="AK63" s="112" t="s">
        <v>335</v>
      </c>
      <c r="AL63" s="112" t="s">
        <v>427</v>
      </c>
      <c r="AM63" s="112" t="s">
        <v>335</v>
      </c>
      <c r="AN63" s="112" t="s">
        <v>428</v>
      </c>
      <c r="AO63" s="112" t="s">
        <v>335</v>
      </c>
      <c r="AP63" s="112" t="s">
        <v>335</v>
      </c>
      <c r="AQ63" s="112" t="s">
        <v>335</v>
      </c>
      <c r="AR63" s="112">
        <f t="shared" ref="AR63:AT63" si="72">COUNTIF(N63,"SI")</f>
        <v>1</v>
      </c>
      <c r="AS63" s="112">
        <f t="shared" si="72"/>
        <v>1</v>
      </c>
      <c r="AT63" s="112">
        <f t="shared" si="72"/>
        <v>1</v>
      </c>
      <c r="AU63" s="112">
        <f t="shared" si="66"/>
        <v>4</v>
      </c>
      <c r="AV63" s="112">
        <f t="shared" ref="AV63:AV68" si="73">COUNTIFS(AI63:AQ63,"SI")</f>
        <v>6</v>
      </c>
      <c r="AW63" s="112">
        <f t="shared" si="68"/>
        <v>13</v>
      </c>
      <c r="AX63" s="115">
        <f t="shared" si="69"/>
        <v>0.9285714285714286</v>
      </c>
      <c r="AY63" s="119"/>
      <c r="AZ63" s="119"/>
      <c r="BA63" s="119"/>
      <c r="BB63" s="171"/>
      <c r="BC63" s="171"/>
      <c r="BD63" s="171"/>
      <c r="BE63" s="171"/>
      <c r="BF63" s="171"/>
      <c r="BG63" s="171"/>
      <c r="BH63" s="171"/>
      <c r="BI63" s="171"/>
      <c r="BJ63" s="171"/>
      <c r="BK63" s="171"/>
      <c r="BL63" s="171"/>
      <c r="BM63" s="171"/>
      <c r="BN63" s="171"/>
      <c r="BO63" s="171"/>
      <c r="BP63" s="171"/>
      <c r="BQ63" s="171"/>
      <c r="BR63" s="171"/>
      <c r="BS63" s="171"/>
      <c r="BT63" s="171"/>
      <c r="BU63" s="171"/>
    </row>
    <row r="64" spans="1:73" ht="15.75" customHeight="1" x14ac:dyDescent="0.25">
      <c r="A64" s="112" t="s">
        <v>47</v>
      </c>
      <c r="B64" s="112" t="s">
        <v>114</v>
      </c>
      <c r="C64" s="112" t="s">
        <v>120</v>
      </c>
      <c r="D64" s="112" t="s">
        <v>462</v>
      </c>
      <c r="E64" s="112">
        <v>3005634232</v>
      </c>
      <c r="F64" s="112" t="s">
        <v>463</v>
      </c>
      <c r="G64" s="112" t="s">
        <v>570</v>
      </c>
      <c r="H64" s="112">
        <v>3153888162</v>
      </c>
      <c r="I64" s="112" t="s">
        <v>126</v>
      </c>
      <c r="J64" s="112" t="s">
        <v>581</v>
      </c>
      <c r="K64" s="112">
        <v>3122818564</v>
      </c>
      <c r="L64" s="242" t="s">
        <v>582</v>
      </c>
      <c r="M64" s="216">
        <v>44174</v>
      </c>
      <c r="N64" s="112" t="s">
        <v>335</v>
      </c>
      <c r="O64" s="112" t="s">
        <v>335</v>
      </c>
      <c r="P64" s="112" t="s">
        <v>335</v>
      </c>
      <c r="Q64" s="112"/>
      <c r="R64" s="112"/>
      <c r="S64" s="112"/>
      <c r="T64" s="112" t="s">
        <v>335</v>
      </c>
      <c r="U64" s="112" t="s">
        <v>335</v>
      </c>
      <c r="V64" s="112" t="s">
        <v>335</v>
      </c>
      <c r="W64" s="112" t="s">
        <v>427</v>
      </c>
      <c r="X64" s="112" t="s">
        <v>427</v>
      </c>
      <c r="Y64" s="112" t="s">
        <v>335</v>
      </c>
      <c r="Z64" s="112" t="s">
        <v>427</v>
      </c>
      <c r="AA64" s="112" t="s">
        <v>427</v>
      </c>
      <c r="AB64" s="112" t="s">
        <v>427</v>
      </c>
      <c r="AC64" s="112" t="s">
        <v>427</v>
      </c>
      <c r="AD64" s="112" t="s">
        <v>427</v>
      </c>
      <c r="AE64" s="112" t="s">
        <v>427</v>
      </c>
      <c r="AF64" s="112" t="s">
        <v>427</v>
      </c>
      <c r="AG64" s="112" t="s">
        <v>427</v>
      </c>
      <c r="AH64" s="112" t="s">
        <v>427</v>
      </c>
      <c r="AI64" s="112" t="s">
        <v>335</v>
      </c>
      <c r="AJ64" s="112" t="s">
        <v>427</v>
      </c>
      <c r="AK64" s="112" t="s">
        <v>335</v>
      </c>
      <c r="AL64" s="112" t="s">
        <v>427</v>
      </c>
      <c r="AM64" s="112" t="s">
        <v>335</v>
      </c>
      <c r="AN64" s="112" t="s">
        <v>335</v>
      </c>
      <c r="AO64" s="112" t="s">
        <v>335</v>
      </c>
      <c r="AP64" s="112" t="s">
        <v>335</v>
      </c>
      <c r="AQ64" s="112" t="s">
        <v>335</v>
      </c>
      <c r="AR64" s="112">
        <f t="shared" ref="AR64:AT64" si="74">COUNTIF(N64,"SI")</f>
        <v>1</v>
      </c>
      <c r="AS64" s="112">
        <f t="shared" si="74"/>
        <v>1</v>
      </c>
      <c r="AT64" s="112">
        <f t="shared" si="74"/>
        <v>1</v>
      </c>
      <c r="AU64" s="112">
        <f t="shared" si="66"/>
        <v>4</v>
      </c>
      <c r="AV64" s="112">
        <f t="shared" si="73"/>
        <v>7</v>
      </c>
      <c r="AW64" s="112">
        <f t="shared" si="68"/>
        <v>14</v>
      </c>
      <c r="AX64" s="115">
        <f t="shared" si="69"/>
        <v>1</v>
      </c>
      <c r="AY64" s="119"/>
      <c r="AZ64" s="119"/>
      <c r="BA64" s="119"/>
      <c r="BB64" s="171"/>
      <c r="BC64" s="171"/>
      <c r="BD64" s="171"/>
      <c r="BE64" s="171"/>
      <c r="BF64" s="171"/>
      <c r="BG64" s="171"/>
      <c r="BH64" s="171"/>
      <c r="BI64" s="171"/>
      <c r="BJ64" s="171"/>
      <c r="BK64" s="171"/>
      <c r="BL64" s="171"/>
      <c r="BM64" s="171"/>
      <c r="BN64" s="171"/>
      <c r="BO64" s="171"/>
      <c r="BP64" s="171"/>
      <c r="BQ64" s="171"/>
      <c r="BR64" s="171"/>
      <c r="BS64" s="171"/>
      <c r="BT64" s="171"/>
      <c r="BU64" s="171"/>
    </row>
    <row r="65" spans="1:73" ht="15.75" customHeight="1" x14ac:dyDescent="0.25">
      <c r="A65" s="112" t="s">
        <v>47</v>
      </c>
      <c r="B65" s="112" t="s">
        <v>114</v>
      </c>
      <c r="C65" s="112" t="s">
        <v>121</v>
      </c>
      <c r="D65" s="112" t="s">
        <v>573</v>
      </c>
      <c r="E65" s="112">
        <v>3123124175</v>
      </c>
      <c r="F65" s="112" t="s">
        <v>574</v>
      </c>
      <c r="G65" s="112" t="s">
        <v>570</v>
      </c>
      <c r="H65" s="112">
        <v>315888162</v>
      </c>
      <c r="I65" s="112" t="s">
        <v>126</v>
      </c>
      <c r="J65" s="112" t="s">
        <v>583</v>
      </c>
      <c r="K65" s="112" t="s">
        <v>584</v>
      </c>
      <c r="L65" s="112" t="s">
        <v>585</v>
      </c>
      <c r="M65" s="113"/>
      <c r="N65" s="112" t="s">
        <v>335</v>
      </c>
      <c r="O65" s="112" t="s">
        <v>335</v>
      </c>
      <c r="P65" s="112" t="s">
        <v>335</v>
      </c>
      <c r="Q65" s="112"/>
      <c r="R65" s="112"/>
      <c r="S65" s="112"/>
      <c r="T65" s="112" t="s">
        <v>335</v>
      </c>
      <c r="U65" s="112" t="s">
        <v>335</v>
      </c>
      <c r="V65" s="112" t="s">
        <v>335</v>
      </c>
      <c r="W65" s="112" t="s">
        <v>427</v>
      </c>
      <c r="X65" s="112" t="s">
        <v>427</v>
      </c>
      <c r="Y65" s="112" t="s">
        <v>335</v>
      </c>
      <c r="Z65" s="112" t="s">
        <v>427</v>
      </c>
      <c r="AA65" s="112" t="s">
        <v>427</v>
      </c>
      <c r="AB65" s="112" t="s">
        <v>427</v>
      </c>
      <c r="AC65" s="112" t="s">
        <v>427</v>
      </c>
      <c r="AD65" s="112" t="s">
        <v>427</v>
      </c>
      <c r="AE65" s="112" t="s">
        <v>427</v>
      </c>
      <c r="AF65" s="112" t="s">
        <v>427</v>
      </c>
      <c r="AG65" s="112" t="s">
        <v>427</v>
      </c>
      <c r="AH65" s="112" t="s">
        <v>427</v>
      </c>
      <c r="AI65" s="112" t="s">
        <v>335</v>
      </c>
      <c r="AJ65" s="112" t="s">
        <v>427</v>
      </c>
      <c r="AK65" s="112" t="s">
        <v>335</v>
      </c>
      <c r="AL65" s="112" t="s">
        <v>427</v>
      </c>
      <c r="AM65" s="112" t="s">
        <v>335</v>
      </c>
      <c r="AN65" s="112" t="s">
        <v>335</v>
      </c>
      <c r="AO65" s="112" t="s">
        <v>335</v>
      </c>
      <c r="AP65" s="112" t="s">
        <v>335</v>
      </c>
      <c r="AQ65" s="112" t="s">
        <v>428</v>
      </c>
      <c r="AR65" s="112">
        <f t="shared" ref="AR65:AT65" si="75">COUNTIF(N65,"SI")</f>
        <v>1</v>
      </c>
      <c r="AS65" s="112">
        <f t="shared" si="75"/>
        <v>1</v>
      </c>
      <c r="AT65" s="112">
        <f t="shared" si="75"/>
        <v>1</v>
      </c>
      <c r="AU65" s="112">
        <f t="shared" si="66"/>
        <v>4</v>
      </c>
      <c r="AV65" s="112">
        <f t="shared" si="73"/>
        <v>6</v>
      </c>
      <c r="AW65" s="112">
        <f t="shared" si="68"/>
        <v>13</v>
      </c>
      <c r="AX65" s="115">
        <f t="shared" si="69"/>
        <v>0.9285714285714286</v>
      </c>
      <c r="AY65" s="119"/>
      <c r="AZ65" s="119"/>
      <c r="BA65" s="119"/>
      <c r="BB65" s="171"/>
      <c r="BC65" s="171"/>
      <c r="BD65" s="171"/>
      <c r="BE65" s="171"/>
      <c r="BF65" s="171"/>
      <c r="BG65" s="171"/>
      <c r="BH65" s="171"/>
      <c r="BI65" s="171"/>
      <c r="BJ65" s="171"/>
      <c r="BK65" s="171"/>
      <c r="BL65" s="171"/>
      <c r="BM65" s="171"/>
      <c r="BN65" s="171"/>
      <c r="BO65" s="171"/>
      <c r="BP65" s="171"/>
      <c r="BQ65" s="171"/>
      <c r="BR65" s="171"/>
      <c r="BS65" s="171"/>
      <c r="BT65" s="171"/>
      <c r="BU65" s="171"/>
    </row>
    <row r="66" spans="1:73" ht="15.75" customHeight="1" x14ac:dyDescent="0.25">
      <c r="A66" s="112" t="s">
        <v>47</v>
      </c>
      <c r="B66" s="112" t="s">
        <v>114</v>
      </c>
      <c r="C66" s="112" t="s">
        <v>122</v>
      </c>
      <c r="D66" s="112" t="str">
        <f>'Instrumento CIDEA'!D247</f>
        <v>JHON ALEJANDRO OTÁLORA BOGOTÁ</v>
      </c>
      <c r="E66" s="112">
        <f>'Instrumento CIDEA'!E247</f>
        <v>3183382382</v>
      </c>
      <c r="F66" s="122" t="str">
        <f>'Instrumento CIDEA'!F247</f>
        <v>jotalorab@car.gov.co</v>
      </c>
      <c r="G66" s="113" t="str">
        <f>'Instrumento CIDEA'!G247</f>
        <v>SANDRA VIVIANA BELTRÁN ALDANA</v>
      </c>
      <c r="H66" s="112">
        <f>'Instrumento CIDEA'!H247</f>
        <v>3153888162</v>
      </c>
      <c r="I66" s="122" t="str">
        <f>'Instrumento CIDEA'!I247</f>
        <v>sbeltrana@car.gov.co</v>
      </c>
      <c r="J66" s="112" t="str">
        <f>'Instrumento CIDEA'!J247</f>
        <v>COSME RODRIGUEZ SAAVEDRA</v>
      </c>
      <c r="K66" s="112">
        <f>'Instrumento CIDEA'!K247</f>
        <v>3162527657</v>
      </c>
      <c r="L66" s="122" t="str">
        <f>'Instrumento CIDEA'!L247</f>
        <v>cideatenjo@gmail.com</v>
      </c>
      <c r="M66" s="220">
        <v>44013</v>
      </c>
      <c r="N66" s="112" t="s">
        <v>335</v>
      </c>
      <c r="O66" s="112" t="s">
        <v>335</v>
      </c>
      <c r="P66" s="112" t="s">
        <v>335</v>
      </c>
      <c r="Q66" s="112"/>
      <c r="R66" s="112"/>
      <c r="S66" s="112"/>
      <c r="T66" s="112" t="s">
        <v>335</v>
      </c>
      <c r="U66" s="112" t="s">
        <v>335</v>
      </c>
      <c r="V66" s="112" t="s">
        <v>335</v>
      </c>
      <c r="W66" s="112" t="s">
        <v>427</v>
      </c>
      <c r="X66" s="112" t="s">
        <v>427</v>
      </c>
      <c r="Y66" s="112" t="s">
        <v>335</v>
      </c>
      <c r="Z66" s="112" t="s">
        <v>427</v>
      </c>
      <c r="AA66" s="112" t="s">
        <v>427</v>
      </c>
      <c r="AB66" s="112" t="s">
        <v>427</v>
      </c>
      <c r="AC66" s="112" t="s">
        <v>427</v>
      </c>
      <c r="AD66" s="112" t="s">
        <v>427</v>
      </c>
      <c r="AE66" s="112" t="s">
        <v>427</v>
      </c>
      <c r="AF66" s="112" t="s">
        <v>427</v>
      </c>
      <c r="AG66" s="112" t="s">
        <v>427</v>
      </c>
      <c r="AH66" s="112" t="s">
        <v>427</v>
      </c>
      <c r="AI66" s="112" t="s">
        <v>335</v>
      </c>
      <c r="AJ66" s="112" t="s">
        <v>335</v>
      </c>
      <c r="AK66" s="112" t="s">
        <v>427</v>
      </c>
      <c r="AL66" s="112" t="s">
        <v>427</v>
      </c>
      <c r="AM66" s="112" t="s">
        <v>428</v>
      </c>
      <c r="AN66" s="112" t="s">
        <v>335</v>
      </c>
      <c r="AO66" s="112" t="s">
        <v>335</v>
      </c>
      <c r="AP66" s="112" t="s">
        <v>335</v>
      </c>
      <c r="AQ66" s="112" t="s">
        <v>428</v>
      </c>
      <c r="AR66" s="112">
        <f t="shared" ref="AR66:AT66" si="76">COUNTIF(N66,"SI")</f>
        <v>1</v>
      </c>
      <c r="AS66" s="112">
        <f t="shared" si="76"/>
        <v>1</v>
      </c>
      <c r="AT66" s="112">
        <f t="shared" si="76"/>
        <v>1</v>
      </c>
      <c r="AU66" s="112">
        <f t="shared" si="66"/>
        <v>4</v>
      </c>
      <c r="AV66" s="112">
        <f t="shared" si="73"/>
        <v>5</v>
      </c>
      <c r="AW66" s="112">
        <f t="shared" si="68"/>
        <v>12</v>
      </c>
      <c r="AX66" s="115">
        <f t="shared" si="69"/>
        <v>0.8571428571428571</v>
      </c>
      <c r="AY66" s="119"/>
      <c r="AZ66" s="119"/>
      <c r="BA66" s="119"/>
      <c r="BB66" s="171"/>
      <c r="BC66" s="171"/>
      <c r="BD66" s="171"/>
      <c r="BE66" s="171"/>
      <c r="BF66" s="171"/>
      <c r="BG66" s="171"/>
      <c r="BH66" s="171"/>
      <c r="BI66" s="171"/>
      <c r="BJ66" s="171"/>
      <c r="BK66" s="171"/>
      <c r="BL66" s="171"/>
      <c r="BM66" s="171"/>
      <c r="BN66" s="171"/>
      <c r="BO66" s="171"/>
      <c r="BP66" s="171"/>
      <c r="BQ66" s="171"/>
      <c r="BR66" s="171"/>
      <c r="BS66" s="171"/>
      <c r="BT66" s="171"/>
      <c r="BU66" s="171"/>
    </row>
    <row r="67" spans="1:73" ht="15.75" customHeight="1" x14ac:dyDescent="0.25">
      <c r="A67" s="112" t="s">
        <v>47</v>
      </c>
      <c r="B67" s="112" t="s">
        <v>114</v>
      </c>
      <c r="C67" s="112" t="s">
        <v>129</v>
      </c>
      <c r="D67" s="112" t="s">
        <v>462</v>
      </c>
      <c r="E67" s="112">
        <v>3005634232</v>
      </c>
      <c r="F67" s="112" t="s">
        <v>463</v>
      </c>
      <c r="G67" s="112" t="s">
        <v>570</v>
      </c>
      <c r="H67" s="112">
        <v>3153888162</v>
      </c>
      <c r="I67" s="112" t="s">
        <v>126</v>
      </c>
      <c r="J67" s="112" t="s">
        <v>586</v>
      </c>
      <c r="K67" s="241">
        <v>3168095168</v>
      </c>
      <c r="L67" s="243" t="s">
        <v>587</v>
      </c>
      <c r="M67" s="216">
        <v>44181</v>
      </c>
      <c r="N67" s="112" t="s">
        <v>335</v>
      </c>
      <c r="O67" s="112" t="s">
        <v>335</v>
      </c>
      <c r="P67" s="112" t="s">
        <v>335</v>
      </c>
      <c r="Q67" s="112"/>
      <c r="R67" s="112"/>
      <c r="S67" s="112"/>
      <c r="T67" s="112" t="s">
        <v>335</v>
      </c>
      <c r="U67" s="112" t="s">
        <v>335</v>
      </c>
      <c r="V67" s="112" t="s">
        <v>335</v>
      </c>
      <c r="W67" s="112" t="s">
        <v>427</v>
      </c>
      <c r="X67" s="112" t="s">
        <v>427</v>
      </c>
      <c r="Y67" s="112" t="s">
        <v>335</v>
      </c>
      <c r="Z67" s="112" t="s">
        <v>427</v>
      </c>
      <c r="AA67" s="112" t="s">
        <v>427</v>
      </c>
      <c r="AB67" s="112" t="s">
        <v>427</v>
      </c>
      <c r="AC67" s="112" t="s">
        <v>427</v>
      </c>
      <c r="AD67" s="112" t="s">
        <v>427</v>
      </c>
      <c r="AE67" s="112" t="s">
        <v>427</v>
      </c>
      <c r="AF67" s="112" t="s">
        <v>427</v>
      </c>
      <c r="AG67" s="112" t="s">
        <v>427</v>
      </c>
      <c r="AH67" s="112" t="s">
        <v>427</v>
      </c>
      <c r="AI67" s="112" t="s">
        <v>335</v>
      </c>
      <c r="AJ67" s="112" t="s">
        <v>427</v>
      </c>
      <c r="AK67" s="112" t="s">
        <v>335</v>
      </c>
      <c r="AL67" s="112" t="s">
        <v>427</v>
      </c>
      <c r="AM67" s="112" t="s">
        <v>335</v>
      </c>
      <c r="AN67" s="112" t="s">
        <v>335</v>
      </c>
      <c r="AO67" s="112" t="s">
        <v>335</v>
      </c>
      <c r="AP67" s="112" t="s">
        <v>335</v>
      </c>
      <c r="AQ67" s="112" t="s">
        <v>335</v>
      </c>
      <c r="AR67" s="112">
        <f t="shared" ref="AR67:AT67" si="77">COUNTIF(N67,"SI")</f>
        <v>1</v>
      </c>
      <c r="AS67" s="112">
        <f t="shared" si="77"/>
        <v>1</v>
      </c>
      <c r="AT67" s="112">
        <f t="shared" si="77"/>
        <v>1</v>
      </c>
      <c r="AU67" s="112">
        <f t="shared" si="66"/>
        <v>4</v>
      </c>
      <c r="AV67" s="112">
        <f t="shared" si="73"/>
        <v>7</v>
      </c>
      <c r="AW67" s="112">
        <f t="shared" si="68"/>
        <v>14</v>
      </c>
      <c r="AX67" s="115">
        <f t="shared" si="69"/>
        <v>1</v>
      </c>
      <c r="AY67" s="119"/>
      <c r="AZ67" s="119"/>
      <c r="BA67" s="119"/>
      <c r="BB67" s="171"/>
      <c r="BC67" s="171"/>
      <c r="BD67" s="171"/>
      <c r="BE67" s="171"/>
      <c r="BF67" s="171"/>
      <c r="BG67" s="171"/>
      <c r="BH67" s="171"/>
      <c r="BI67" s="171"/>
      <c r="BJ67" s="171"/>
      <c r="BK67" s="171"/>
      <c r="BL67" s="171"/>
      <c r="BM67" s="171"/>
      <c r="BN67" s="171"/>
      <c r="BO67" s="171"/>
      <c r="BP67" s="171"/>
      <c r="BQ67" s="171"/>
      <c r="BR67" s="171"/>
      <c r="BS67" s="171"/>
      <c r="BT67" s="171"/>
      <c r="BU67" s="171"/>
    </row>
    <row r="68" spans="1:73" ht="15.75" customHeight="1" x14ac:dyDescent="0.25">
      <c r="A68" s="112" t="s">
        <v>47</v>
      </c>
      <c r="B68" s="112" t="s">
        <v>114</v>
      </c>
      <c r="C68" s="112" t="s">
        <v>130</v>
      </c>
      <c r="D68" s="112" t="s">
        <v>573</v>
      </c>
      <c r="E68" s="112">
        <v>3123124175</v>
      </c>
      <c r="F68" s="112" t="s">
        <v>574</v>
      </c>
      <c r="G68" s="112" t="s">
        <v>570</v>
      </c>
      <c r="H68" s="112">
        <v>315888162</v>
      </c>
      <c r="I68" s="112" t="s">
        <v>126</v>
      </c>
      <c r="J68" s="112" t="s">
        <v>588</v>
      </c>
      <c r="K68" s="112">
        <v>3102371727</v>
      </c>
      <c r="L68" s="112" t="s">
        <v>589</v>
      </c>
      <c r="M68" s="113"/>
      <c r="N68" s="112" t="s">
        <v>335</v>
      </c>
      <c r="O68" s="112" t="s">
        <v>335</v>
      </c>
      <c r="P68" s="112" t="s">
        <v>335</v>
      </c>
      <c r="Q68" s="112"/>
      <c r="R68" s="112"/>
      <c r="S68" s="112"/>
      <c r="T68" s="112" t="s">
        <v>335</v>
      </c>
      <c r="U68" s="112" t="s">
        <v>335</v>
      </c>
      <c r="V68" s="112" t="s">
        <v>335</v>
      </c>
      <c r="W68" s="112" t="s">
        <v>427</v>
      </c>
      <c r="X68" s="112" t="s">
        <v>427</v>
      </c>
      <c r="Y68" s="112" t="s">
        <v>335</v>
      </c>
      <c r="Z68" s="112" t="s">
        <v>427</v>
      </c>
      <c r="AA68" s="112" t="s">
        <v>427</v>
      </c>
      <c r="AB68" s="112" t="s">
        <v>427</v>
      </c>
      <c r="AC68" s="112" t="s">
        <v>427</v>
      </c>
      <c r="AD68" s="112" t="s">
        <v>427</v>
      </c>
      <c r="AE68" s="112" t="s">
        <v>427</v>
      </c>
      <c r="AF68" s="112" t="s">
        <v>427</v>
      </c>
      <c r="AG68" s="112" t="s">
        <v>427</v>
      </c>
      <c r="AH68" s="112" t="s">
        <v>427</v>
      </c>
      <c r="AI68" s="112" t="s">
        <v>335</v>
      </c>
      <c r="AJ68" s="112" t="s">
        <v>335</v>
      </c>
      <c r="AK68" s="112" t="s">
        <v>427</v>
      </c>
      <c r="AL68" s="112" t="s">
        <v>427</v>
      </c>
      <c r="AM68" s="112" t="s">
        <v>335</v>
      </c>
      <c r="AN68" s="112" t="s">
        <v>335</v>
      </c>
      <c r="AO68" s="112" t="s">
        <v>335</v>
      </c>
      <c r="AP68" s="112" t="s">
        <v>335</v>
      </c>
      <c r="AQ68" s="112" t="s">
        <v>335</v>
      </c>
      <c r="AR68" s="112">
        <f t="shared" ref="AR68:AT68" si="78">COUNTIF(N68,"SI")</f>
        <v>1</v>
      </c>
      <c r="AS68" s="112">
        <f t="shared" si="78"/>
        <v>1</v>
      </c>
      <c r="AT68" s="112">
        <f t="shared" si="78"/>
        <v>1</v>
      </c>
      <c r="AU68" s="112">
        <f t="shared" si="66"/>
        <v>4</v>
      </c>
      <c r="AV68" s="112">
        <f t="shared" si="73"/>
        <v>7</v>
      </c>
      <c r="AW68" s="112">
        <f t="shared" si="68"/>
        <v>14</v>
      </c>
      <c r="AX68" s="115">
        <f t="shared" si="69"/>
        <v>1</v>
      </c>
      <c r="AY68" s="119"/>
      <c r="AZ68" s="119"/>
      <c r="BA68" s="119"/>
      <c r="BB68" s="171"/>
      <c r="BC68" s="171"/>
      <c r="BD68" s="171"/>
      <c r="BE68" s="171"/>
      <c r="BF68" s="171"/>
      <c r="BG68" s="171"/>
      <c r="BH68" s="171"/>
      <c r="BI68" s="171"/>
      <c r="BJ68" s="171"/>
      <c r="BK68" s="171"/>
      <c r="BL68" s="171"/>
      <c r="BM68" s="171"/>
      <c r="BN68" s="171"/>
      <c r="BO68" s="171"/>
      <c r="BP68" s="171"/>
      <c r="BQ68" s="171"/>
      <c r="BR68" s="171"/>
      <c r="BS68" s="171"/>
      <c r="BT68" s="171"/>
      <c r="BU68" s="171"/>
    </row>
    <row r="69" spans="1:73" ht="15.75" customHeight="1" x14ac:dyDescent="0.25">
      <c r="A69" s="112" t="s">
        <v>47</v>
      </c>
      <c r="B69" s="112" t="s">
        <v>114</v>
      </c>
      <c r="C69" s="112" t="s">
        <v>131</v>
      </c>
      <c r="D69" s="227" t="s">
        <v>507</v>
      </c>
      <c r="E69" s="227">
        <v>3123629626</v>
      </c>
      <c r="F69" s="227" t="s">
        <v>508</v>
      </c>
      <c r="G69" s="227" t="s">
        <v>567</v>
      </c>
      <c r="H69" s="227">
        <v>3153888162</v>
      </c>
      <c r="I69" s="227" t="s">
        <v>568</v>
      </c>
      <c r="J69" s="227" t="s">
        <v>590</v>
      </c>
      <c r="K69" s="227">
        <v>3223194803</v>
      </c>
      <c r="L69" s="227" t="s">
        <v>590</v>
      </c>
      <c r="M69" s="244">
        <v>44170</v>
      </c>
      <c r="N69" s="227" t="s">
        <v>335</v>
      </c>
      <c r="O69" s="227" t="s">
        <v>335</v>
      </c>
      <c r="P69" s="227" t="s">
        <v>335</v>
      </c>
      <c r="Q69" s="227" t="s">
        <v>512</v>
      </c>
      <c r="R69" s="229" t="s">
        <v>512</v>
      </c>
      <c r="S69" s="230" t="s">
        <v>512</v>
      </c>
      <c r="T69" s="227" t="s">
        <v>335</v>
      </c>
      <c r="U69" s="227" t="s">
        <v>335</v>
      </c>
      <c r="V69" s="227" t="s">
        <v>335</v>
      </c>
      <c r="W69" s="227" t="s">
        <v>427</v>
      </c>
      <c r="X69" s="227" t="s">
        <v>427</v>
      </c>
      <c r="Y69" s="227" t="s">
        <v>335</v>
      </c>
      <c r="Z69" s="227" t="s">
        <v>427</v>
      </c>
      <c r="AA69" s="227" t="s">
        <v>427</v>
      </c>
      <c r="AB69" s="227" t="s">
        <v>427</v>
      </c>
      <c r="AC69" s="227" t="s">
        <v>427</v>
      </c>
      <c r="AD69" s="227" t="s">
        <v>427</v>
      </c>
      <c r="AE69" s="227" t="s">
        <v>427</v>
      </c>
      <c r="AF69" s="227" t="s">
        <v>427</v>
      </c>
      <c r="AG69" s="227" t="s">
        <v>427</v>
      </c>
      <c r="AH69" s="227" t="s">
        <v>427</v>
      </c>
      <c r="AI69" s="227" t="s">
        <v>335</v>
      </c>
      <c r="AJ69" s="227" t="s">
        <v>427</v>
      </c>
      <c r="AK69" s="227" t="s">
        <v>335</v>
      </c>
      <c r="AL69" s="227" t="s">
        <v>427</v>
      </c>
      <c r="AM69" s="227" t="s">
        <v>335</v>
      </c>
      <c r="AN69" s="227" t="s">
        <v>335</v>
      </c>
      <c r="AO69" s="227" t="s">
        <v>335</v>
      </c>
      <c r="AP69" s="227" t="s">
        <v>335</v>
      </c>
      <c r="AQ69" s="227" t="s">
        <v>428</v>
      </c>
      <c r="AR69" s="227">
        <v>1</v>
      </c>
      <c r="AS69" s="227">
        <v>1</v>
      </c>
      <c r="AT69" s="227">
        <v>1</v>
      </c>
      <c r="AU69" s="227">
        <v>4</v>
      </c>
      <c r="AV69" s="227">
        <v>6</v>
      </c>
      <c r="AW69" s="227">
        <v>14</v>
      </c>
      <c r="AX69" s="227">
        <v>12</v>
      </c>
      <c r="AY69" s="119"/>
      <c r="AZ69" s="119"/>
      <c r="BA69" s="119"/>
      <c r="BB69" s="171"/>
      <c r="BC69" s="171"/>
      <c r="BD69" s="171"/>
      <c r="BE69" s="171"/>
      <c r="BF69" s="171"/>
      <c r="BG69" s="171"/>
      <c r="BH69" s="171"/>
      <c r="BI69" s="171"/>
      <c r="BJ69" s="171"/>
      <c r="BK69" s="171"/>
      <c r="BL69" s="171"/>
      <c r="BM69" s="171"/>
      <c r="BN69" s="171"/>
      <c r="BO69" s="171"/>
      <c r="BP69" s="171"/>
      <c r="BQ69" s="171"/>
      <c r="BR69" s="171"/>
      <c r="BS69" s="171"/>
      <c r="BT69" s="171"/>
      <c r="BU69" s="171"/>
    </row>
    <row r="70" spans="1:73" ht="15.75" customHeight="1" x14ac:dyDescent="0.25">
      <c r="A70" s="112" t="s">
        <v>47</v>
      </c>
      <c r="B70" s="112" t="s">
        <v>132</v>
      </c>
      <c r="C70" s="112" t="s">
        <v>133</v>
      </c>
      <c r="D70" s="112" t="s">
        <v>503</v>
      </c>
      <c r="E70" s="112">
        <v>3138589830</v>
      </c>
      <c r="F70" s="112" t="s">
        <v>504</v>
      </c>
      <c r="G70" s="112" t="s">
        <v>591</v>
      </c>
      <c r="H70" s="112">
        <v>3102031235</v>
      </c>
      <c r="I70" s="112" t="s">
        <v>592</v>
      </c>
      <c r="J70" s="112" t="s">
        <v>593</v>
      </c>
      <c r="K70" s="112">
        <v>3124620779</v>
      </c>
      <c r="L70" s="112" t="s">
        <v>594</v>
      </c>
      <c r="M70" s="220">
        <v>43998</v>
      </c>
      <c r="N70" s="112" t="s">
        <v>335</v>
      </c>
      <c r="O70" s="112" t="s">
        <v>335</v>
      </c>
      <c r="P70" s="112" t="s">
        <v>335</v>
      </c>
      <c r="Q70" s="112"/>
      <c r="R70" s="112"/>
      <c r="S70" s="112"/>
      <c r="T70" s="112" t="s">
        <v>335</v>
      </c>
      <c r="U70" s="112" t="s">
        <v>335</v>
      </c>
      <c r="V70" s="112" t="s">
        <v>335</v>
      </c>
      <c r="W70" s="112" t="s">
        <v>427</v>
      </c>
      <c r="X70" s="112" t="s">
        <v>427</v>
      </c>
      <c r="Y70" s="112" t="s">
        <v>335</v>
      </c>
      <c r="Z70" s="112" t="s">
        <v>428</v>
      </c>
      <c r="AA70" s="112" t="s">
        <v>428</v>
      </c>
      <c r="AB70" s="112" t="s">
        <v>427</v>
      </c>
      <c r="AC70" s="112" t="s">
        <v>427</v>
      </c>
      <c r="AD70" s="112" t="s">
        <v>427</v>
      </c>
      <c r="AE70" s="112" t="s">
        <v>427</v>
      </c>
      <c r="AF70" s="112" t="s">
        <v>427</v>
      </c>
      <c r="AG70" s="112" t="s">
        <v>427</v>
      </c>
      <c r="AH70" s="112" t="s">
        <v>427</v>
      </c>
      <c r="AI70" s="112" t="s">
        <v>335</v>
      </c>
      <c r="AJ70" s="112" t="s">
        <v>428</v>
      </c>
      <c r="AK70" s="112" t="s">
        <v>428</v>
      </c>
      <c r="AL70" s="112" t="s">
        <v>428</v>
      </c>
      <c r="AM70" s="112" t="s">
        <v>335</v>
      </c>
      <c r="AN70" s="112" t="s">
        <v>335</v>
      </c>
      <c r="AO70" s="112" t="s">
        <v>335</v>
      </c>
      <c r="AP70" s="112" t="s">
        <v>335</v>
      </c>
      <c r="AQ70" s="112" t="s">
        <v>428</v>
      </c>
      <c r="AR70" s="112">
        <f t="shared" ref="AR70:AT70" si="79">COUNTIF(N70,"SI")</f>
        <v>1</v>
      </c>
      <c r="AS70" s="112">
        <f t="shared" si="79"/>
        <v>1</v>
      </c>
      <c r="AT70" s="112">
        <f t="shared" si="79"/>
        <v>1</v>
      </c>
      <c r="AU70" s="112">
        <f t="shared" ref="AU70:AU81" si="80">COUNTIFS(T70:AH70,"SI")</f>
        <v>4</v>
      </c>
      <c r="AV70" s="112">
        <f t="shared" ref="AV70:AV83" si="81">COUNTIFS(AI70:AQ70,"SI")</f>
        <v>5</v>
      </c>
      <c r="AW70" s="112">
        <f t="shared" ref="AW70:AW109" si="82">SUM(AR70:AV70)</f>
        <v>12</v>
      </c>
      <c r="AX70" s="167">
        <f t="shared" ref="AX70:AX109" si="83">(AW70/14)</f>
        <v>0.8571428571428571</v>
      </c>
      <c r="AY70" s="245">
        <f>AVERAGE(AX70:AX77)</f>
        <v>0.8571428571428571</v>
      </c>
      <c r="AZ70" s="246"/>
      <c r="BA70" s="246"/>
      <c r="BB70" s="171"/>
      <c r="BC70" s="171"/>
      <c r="BD70" s="171"/>
      <c r="BE70" s="171"/>
      <c r="BF70" s="171"/>
      <c r="BG70" s="171"/>
      <c r="BH70" s="171"/>
      <c r="BI70" s="171"/>
      <c r="BJ70" s="171"/>
      <c r="BK70" s="171"/>
      <c r="BL70" s="171"/>
      <c r="BM70" s="171"/>
      <c r="BN70" s="171"/>
      <c r="BO70" s="171"/>
      <c r="BP70" s="171"/>
      <c r="BQ70" s="171"/>
      <c r="BR70" s="171"/>
      <c r="BS70" s="171"/>
      <c r="BT70" s="171"/>
      <c r="BU70" s="171"/>
    </row>
    <row r="71" spans="1:73" ht="15.75" customHeight="1" x14ac:dyDescent="0.25">
      <c r="A71" s="112" t="s">
        <v>47</v>
      </c>
      <c r="B71" s="112" t="s">
        <v>132</v>
      </c>
      <c r="C71" s="112" t="s">
        <v>134</v>
      </c>
      <c r="D71" s="112" t="s">
        <v>503</v>
      </c>
      <c r="E71" s="112">
        <v>3138589830</v>
      </c>
      <c r="F71" s="112" t="s">
        <v>504</v>
      </c>
      <c r="G71" s="112" t="s">
        <v>591</v>
      </c>
      <c r="H71" s="112">
        <v>3102031235</v>
      </c>
      <c r="I71" s="112" t="s">
        <v>592</v>
      </c>
      <c r="J71" s="112" t="s">
        <v>595</v>
      </c>
      <c r="K71" s="112">
        <v>3144432809</v>
      </c>
      <c r="L71" s="112" t="s">
        <v>596</v>
      </c>
      <c r="M71" s="216">
        <v>44153</v>
      </c>
      <c r="N71" s="112" t="s">
        <v>335</v>
      </c>
      <c r="O71" s="112" t="s">
        <v>335</v>
      </c>
      <c r="P71" s="112" t="s">
        <v>335</v>
      </c>
      <c r="Q71" s="112"/>
      <c r="R71" s="112"/>
      <c r="S71" s="112"/>
      <c r="T71" s="112" t="s">
        <v>335</v>
      </c>
      <c r="U71" s="112" t="s">
        <v>335</v>
      </c>
      <c r="V71" s="112" t="s">
        <v>335</v>
      </c>
      <c r="W71" s="112" t="s">
        <v>427</v>
      </c>
      <c r="X71" s="112" t="s">
        <v>427</v>
      </c>
      <c r="Y71" s="112" t="s">
        <v>335</v>
      </c>
      <c r="Z71" s="112" t="s">
        <v>428</v>
      </c>
      <c r="AA71" s="112" t="s">
        <v>428</v>
      </c>
      <c r="AB71" s="112" t="s">
        <v>427</v>
      </c>
      <c r="AC71" s="112" t="s">
        <v>427</v>
      </c>
      <c r="AD71" s="112" t="s">
        <v>427</v>
      </c>
      <c r="AE71" s="112" t="s">
        <v>427</v>
      </c>
      <c r="AF71" s="112" t="s">
        <v>427</v>
      </c>
      <c r="AG71" s="112" t="s">
        <v>427</v>
      </c>
      <c r="AH71" s="112" t="s">
        <v>427</v>
      </c>
      <c r="AI71" s="112" t="s">
        <v>335</v>
      </c>
      <c r="AJ71" s="112" t="s">
        <v>428</v>
      </c>
      <c r="AK71" s="112" t="s">
        <v>428</v>
      </c>
      <c r="AL71" s="112" t="s">
        <v>428</v>
      </c>
      <c r="AM71" s="112" t="s">
        <v>335</v>
      </c>
      <c r="AN71" s="112" t="s">
        <v>335</v>
      </c>
      <c r="AO71" s="112" t="s">
        <v>335</v>
      </c>
      <c r="AP71" s="112" t="s">
        <v>335</v>
      </c>
      <c r="AQ71" s="112" t="s">
        <v>428</v>
      </c>
      <c r="AR71" s="112">
        <f t="shared" ref="AR71:AT71" si="84">COUNTIF(N71,"SI")</f>
        <v>1</v>
      </c>
      <c r="AS71" s="112">
        <f t="shared" si="84"/>
        <v>1</v>
      </c>
      <c r="AT71" s="112">
        <f t="shared" si="84"/>
        <v>1</v>
      </c>
      <c r="AU71" s="112">
        <f t="shared" si="80"/>
        <v>4</v>
      </c>
      <c r="AV71" s="112">
        <f t="shared" si="81"/>
        <v>5</v>
      </c>
      <c r="AW71" s="112">
        <f t="shared" si="82"/>
        <v>12</v>
      </c>
      <c r="AX71" s="167">
        <f t="shared" si="83"/>
        <v>0.8571428571428571</v>
      </c>
      <c r="AY71" s="246"/>
      <c r="AZ71" s="246"/>
      <c r="BA71" s="246"/>
      <c r="BB71" s="171"/>
      <c r="BC71" s="171"/>
      <c r="BD71" s="171"/>
      <c r="BE71" s="171"/>
      <c r="BF71" s="171"/>
      <c r="BG71" s="171"/>
      <c r="BH71" s="171"/>
      <c r="BI71" s="171"/>
      <c r="BJ71" s="171"/>
      <c r="BK71" s="171"/>
      <c r="BL71" s="171"/>
      <c r="BM71" s="171"/>
      <c r="BN71" s="171"/>
      <c r="BO71" s="171"/>
      <c r="BP71" s="171"/>
      <c r="BQ71" s="171"/>
      <c r="BR71" s="171"/>
      <c r="BS71" s="171"/>
      <c r="BT71" s="171"/>
      <c r="BU71" s="171"/>
    </row>
    <row r="72" spans="1:73" ht="15.75" customHeight="1" x14ac:dyDescent="0.25">
      <c r="A72" s="112" t="s">
        <v>47</v>
      </c>
      <c r="B72" s="112" t="s">
        <v>132</v>
      </c>
      <c r="C72" s="112" t="s">
        <v>135</v>
      </c>
      <c r="D72" s="112" t="s">
        <v>503</v>
      </c>
      <c r="E72" s="112">
        <v>3138589830</v>
      </c>
      <c r="F72" s="112" t="s">
        <v>504</v>
      </c>
      <c r="G72" s="112" t="s">
        <v>591</v>
      </c>
      <c r="H72" s="112">
        <v>3102031235</v>
      </c>
      <c r="I72" s="112" t="s">
        <v>592</v>
      </c>
      <c r="J72" s="112" t="s">
        <v>597</v>
      </c>
      <c r="K72" s="112">
        <v>3115915402</v>
      </c>
      <c r="L72" s="112" t="s">
        <v>598</v>
      </c>
      <c r="M72" s="220">
        <v>43886</v>
      </c>
      <c r="N72" s="112" t="s">
        <v>335</v>
      </c>
      <c r="O72" s="112" t="s">
        <v>335</v>
      </c>
      <c r="P72" s="112" t="s">
        <v>335</v>
      </c>
      <c r="Q72" s="112"/>
      <c r="R72" s="112"/>
      <c r="S72" s="112"/>
      <c r="T72" s="112" t="s">
        <v>335</v>
      </c>
      <c r="U72" s="112" t="s">
        <v>335</v>
      </c>
      <c r="V72" s="112" t="s">
        <v>335</v>
      </c>
      <c r="W72" s="112" t="s">
        <v>427</v>
      </c>
      <c r="X72" s="112" t="s">
        <v>427</v>
      </c>
      <c r="Y72" s="112" t="s">
        <v>335</v>
      </c>
      <c r="Z72" s="112" t="s">
        <v>428</v>
      </c>
      <c r="AA72" s="112" t="s">
        <v>428</v>
      </c>
      <c r="AB72" s="112" t="s">
        <v>427</v>
      </c>
      <c r="AC72" s="112" t="s">
        <v>427</v>
      </c>
      <c r="AD72" s="112" t="s">
        <v>427</v>
      </c>
      <c r="AE72" s="112" t="s">
        <v>427</v>
      </c>
      <c r="AF72" s="112" t="s">
        <v>427</v>
      </c>
      <c r="AG72" s="112" t="s">
        <v>427</v>
      </c>
      <c r="AH72" s="112" t="s">
        <v>427</v>
      </c>
      <c r="AI72" s="112" t="s">
        <v>335</v>
      </c>
      <c r="AJ72" s="112" t="s">
        <v>428</v>
      </c>
      <c r="AK72" s="112" t="s">
        <v>428</v>
      </c>
      <c r="AL72" s="112" t="s">
        <v>335</v>
      </c>
      <c r="AM72" s="112" t="s">
        <v>335</v>
      </c>
      <c r="AN72" s="112" t="s">
        <v>335</v>
      </c>
      <c r="AO72" s="112" t="s">
        <v>335</v>
      </c>
      <c r="AP72" s="112" t="s">
        <v>335</v>
      </c>
      <c r="AQ72" s="112" t="s">
        <v>428</v>
      </c>
      <c r="AR72" s="112">
        <f t="shared" ref="AR72:AT72" si="85">COUNTIF(N72,"SI")</f>
        <v>1</v>
      </c>
      <c r="AS72" s="112">
        <f t="shared" si="85"/>
        <v>1</v>
      </c>
      <c r="AT72" s="112">
        <f t="shared" si="85"/>
        <v>1</v>
      </c>
      <c r="AU72" s="112">
        <f t="shared" si="80"/>
        <v>4</v>
      </c>
      <c r="AV72" s="112">
        <f t="shared" si="81"/>
        <v>6</v>
      </c>
      <c r="AW72" s="112">
        <f t="shared" si="82"/>
        <v>13</v>
      </c>
      <c r="AX72" s="167">
        <f t="shared" si="83"/>
        <v>0.9285714285714286</v>
      </c>
      <c r="AY72" s="246"/>
      <c r="AZ72" s="246"/>
      <c r="BA72" s="246"/>
      <c r="BB72" s="171"/>
      <c r="BC72" s="171"/>
      <c r="BD72" s="171"/>
      <c r="BE72" s="171"/>
      <c r="BF72" s="171"/>
      <c r="BG72" s="171"/>
      <c r="BH72" s="171"/>
      <c r="BI72" s="171"/>
      <c r="BJ72" s="171"/>
      <c r="BK72" s="171"/>
      <c r="BL72" s="171"/>
      <c r="BM72" s="171"/>
      <c r="BN72" s="171"/>
      <c r="BO72" s="171"/>
      <c r="BP72" s="171"/>
      <c r="BQ72" s="171"/>
      <c r="BR72" s="171"/>
      <c r="BS72" s="171"/>
      <c r="BT72" s="171"/>
      <c r="BU72" s="171"/>
    </row>
    <row r="73" spans="1:73" ht="15.75" customHeight="1" x14ac:dyDescent="0.25">
      <c r="A73" s="112" t="s">
        <v>47</v>
      </c>
      <c r="B73" s="112" t="s">
        <v>132</v>
      </c>
      <c r="C73" s="112" t="s">
        <v>136</v>
      </c>
      <c r="D73" s="112" t="s">
        <v>573</v>
      </c>
      <c r="E73" s="112">
        <v>3123124175</v>
      </c>
      <c r="F73" s="112" t="s">
        <v>574</v>
      </c>
      <c r="G73" s="112" t="s">
        <v>599</v>
      </c>
      <c r="H73" s="112">
        <v>3102031235</v>
      </c>
      <c r="I73" s="112" t="s">
        <v>592</v>
      </c>
      <c r="J73" s="112" t="s">
        <v>600</v>
      </c>
      <c r="K73" s="112" t="s">
        <v>601</v>
      </c>
      <c r="L73" s="112" t="s">
        <v>602</v>
      </c>
      <c r="M73" s="216">
        <v>44154</v>
      </c>
      <c r="N73" s="112" t="s">
        <v>335</v>
      </c>
      <c r="O73" s="112" t="s">
        <v>335</v>
      </c>
      <c r="P73" s="112" t="s">
        <v>335</v>
      </c>
      <c r="Q73" s="112"/>
      <c r="R73" s="112"/>
      <c r="S73" s="112"/>
      <c r="T73" s="112" t="s">
        <v>335</v>
      </c>
      <c r="U73" s="112" t="s">
        <v>335</v>
      </c>
      <c r="V73" s="112" t="s">
        <v>335</v>
      </c>
      <c r="W73" s="112" t="s">
        <v>427</v>
      </c>
      <c r="X73" s="112" t="s">
        <v>427</v>
      </c>
      <c r="Y73" s="112" t="s">
        <v>335</v>
      </c>
      <c r="Z73" s="112" t="s">
        <v>427</v>
      </c>
      <c r="AA73" s="112" t="s">
        <v>427</v>
      </c>
      <c r="AB73" s="112" t="s">
        <v>427</v>
      </c>
      <c r="AC73" s="112" t="s">
        <v>427</v>
      </c>
      <c r="AD73" s="112" t="s">
        <v>427</v>
      </c>
      <c r="AE73" s="112" t="s">
        <v>427</v>
      </c>
      <c r="AF73" s="112" t="s">
        <v>427</v>
      </c>
      <c r="AG73" s="112" t="s">
        <v>427</v>
      </c>
      <c r="AH73" s="112" t="s">
        <v>427</v>
      </c>
      <c r="AI73" s="112" t="s">
        <v>335</v>
      </c>
      <c r="AJ73" s="112" t="s">
        <v>427</v>
      </c>
      <c r="AK73" s="112" t="s">
        <v>335</v>
      </c>
      <c r="AL73" s="112" t="s">
        <v>427</v>
      </c>
      <c r="AM73" s="112" t="s">
        <v>335</v>
      </c>
      <c r="AN73" s="112" t="s">
        <v>335</v>
      </c>
      <c r="AO73" s="112" t="s">
        <v>335</v>
      </c>
      <c r="AP73" s="112" t="s">
        <v>428</v>
      </c>
      <c r="AQ73" s="112" t="s">
        <v>428</v>
      </c>
      <c r="AR73" s="112">
        <f t="shared" ref="AR73:AT73" si="86">COUNTIF(N73,"SI")</f>
        <v>1</v>
      </c>
      <c r="AS73" s="112">
        <f t="shared" si="86"/>
        <v>1</v>
      </c>
      <c r="AT73" s="112">
        <f t="shared" si="86"/>
        <v>1</v>
      </c>
      <c r="AU73" s="112">
        <f t="shared" si="80"/>
        <v>4</v>
      </c>
      <c r="AV73" s="112">
        <f t="shared" si="81"/>
        <v>5</v>
      </c>
      <c r="AW73" s="112">
        <f t="shared" si="82"/>
        <v>12</v>
      </c>
      <c r="AX73" s="167">
        <f t="shared" si="83"/>
        <v>0.8571428571428571</v>
      </c>
      <c r="AY73" s="246"/>
      <c r="AZ73" s="246"/>
      <c r="BA73" s="246"/>
      <c r="BB73" s="171"/>
      <c r="BC73" s="171"/>
      <c r="BD73" s="171"/>
      <c r="BE73" s="171"/>
      <c r="BF73" s="171"/>
      <c r="BG73" s="171"/>
      <c r="BH73" s="171"/>
      <c r="BI73" s="171"/>
      <c r="BJ73" s="171"/>
      <c r="BK73" s="171"/>
      <c r="BL73" s="171"/>
      <c r="BM73" s="171"/>
      <c r="BN73" s="171"/>
      <c r="BO73" s="171"/>
      <c r="BP73" s="171"/>
      <c r="BQ73" s="171"/>
      <c r="BR73" s="171"/>
      <c r="BS73" s="171"/>
      <c r="BT73" s="171"/>
      <c r="BU73" s="171"/>
    </row>
    <row r="74" spans="1:73" ht="15.75" customHeight="1" x14ac:dyDescent="0.25">
      <c r="A74" s="112" t="s">
        <v>47</v>
      </c>
      <c r="B74" s="112" t="s">
        <v>132</v>
      </c>
      <c r="C74" s="112" t="s">
        <v>137</v>
      </c>
      <c r="D74" s="112" t="s">
        <v>573</v>
      </c>
      <c r="E74" s="112">
        <v>3123124175</v>
      </c>
      <c r="F74" s="112" t="s">
        <v>574</v>
      </c>
      <c r="G74" s="112" t="s">
        <v>599</v>
      </c>
      <c r="H74" s="112">
        <v>3102031235</v>
      </c>
      <c r="I74" s="112" t="s">
        <v>592</v>
      </c>
      <c r="J74" s="112" t="s">
        <v>603</v>
      </c>
      <c r="K74" s="112" t="s">
        <v>604</v>
      </c>
      <c r="L74" s="112" t="s">
        <v>605</v>
      </c>
      <c r="M74" s="216">
        <v>44161</v>
      </c>
      <c r="N74" s="112" t="s">
        <v>335</v>
      </c>
      <c r="O74" s="112" t="s">
        <v>335</v>
      </c>
      <c r="P74" s="112" t="s">
        <v>335</v>
      </c>
      <c r="Q74" s="112"/>
      <c r="R74" s="112"/>
      <c r="S74" s="112"/>
      <c r="T74" s="112" t="s">
        <v>335</v>
      </c>
      <c r="U74" s="112" t="s">
        <v>335</v>
      </c>
      <c r="V74" s="112" t="s">
        <v>335</v>
      </c>
      <c r="W74" s="112" t="s">
        <v>427</v>
      </c>
      <c r="X74" s="112" t="s">
        <v>427</v>
      </c>
      <c r="Y74" s="112" t="s">
        <v>335</v>
      </c>
      <c r="Z74" s="112" t="s">
        <v>427</v>
      </c>
      <c r="AA74" s="112" t="s">
        <v>427</v>
      </c>
      <c r="AB74" s="112" t="s">
        <v>427</v>
      </c>
      <c r="AC74" s="112" t="s">
        <v>427</v>
      </c>
      <c r="AD74" s="112" t="s">
        <v>427</v>
      </c>
      <c r="AE74" s="112" t="s">
        <v>427</v>
      </c>
      <c r="AF74" s="112" t="s">
        <v>427</v>
      </c>
      <c r="AG74" s="112" t="s">
        <v>427</v>
      </c>
      <c r="AH74" s="112" t="s">
        <v>427</v>
      </c>
      <c r="AI74" s="112" t="s">
        <v>335</v>
      </c>
      <c r="AJ74" s="112" t="s">
        <v>427</v>
      </c>
      <c r="AK74" s="112" t="s">
        <v>335</v>
      </c>
      <c r="AL74" s="112" t="s">
        <v>427</v>
      </c>
      <c r="AM74" s="112" t="s">
        <v>335</v>
      </c>
      <c r="AN74" s="112" t="s">
        <v>428</v>
      </c>
      <c r="AO74" s="112" t="s">
        <v>335</v>
      </c>
      <c r="AP74" s="112" t="s">
        <v>335</v>
      </c>
      <c r="AQ74" s="112" t="s">
        <v>428</v>
      </c>
      <c r="AR74" s="112">
        <f t="shared" ref="AR74:AT74" si="87">COUNTIF(N74,"SI")</f>
        <v>1</v>
      </c>
      <c r="AS74" s="112">
        <f t="shared" si="87"/>
        <v>1</v>
      </c>
      <c r="AT74" s="112">
        <f t="shared" si="87"/>
        <v>1</v>
      </c>
      <c r="AU74" s="112">
        <f t="shared" si="80"/>
        <v>4</v>
      </c>
      <c r="AV74" s="112">
        <f t="shared" si="81"/>
        <v>5</v>
      </c>
      <c r="AW74" s="112">
        <f t="shared" si="82"/>
        <v>12</v>
      </c>
      <c r="AX74" s="167">
        <f t="shared" si="83"/>
        <v>0.8571428571428571</v>
      </c>
      <c r="AY74" s="246"/>
      <c r="AZ74" s="246"/>
      <c r="BA74" s="246"/>
      <c r="BB74" s="171"/>
      <c r="BC74" s="171"/>
      <c r="BD74" s="171"/>
      <c r="BE74" s="171"/>
      <c r="BF74" s="171"/>
      <c r="BG74" s="171"/>
      <c r="BH74" s="171"/>
      <c r="BI74" s="171"/>
      <c r="BJ74" s="171"/>
      <c r="BK74" s="171"/>
      <c r="BL74" s="171"/>
      <c r="BM74" s="171"/>
      <c r="BN74" s="171"/>
      <c r="BO74" s="171"/>
      <c r="BP74" s="171"/>
      <c r="BQ74" s="171"/>
      <c r="BR74" s="171"/>
      <c r="BS74" s="171"/>
      <c r="BT74" s="171"/>
      <c r="BU74" s="171"/>
    </row>
    <row r="75" spans="1:73" ht="15.75" customHeight="1" x14ac:dyDescent="0.25">
      <c r="A75" s="112" t="s">
        <v>47</v>
      </c>
      <c r="B75" s="112" t="s">
        <v>132</v>
      </c>
      <c r="C75" s="112" t="s">
        <v>138</v>
      </c>
      <c r="D75" s="112" t="s">
        <v>573</v>
      </c>
      <c r="E75" s="112">
        <v>3123124175</v>
      </c>
      <c r="F75" s="112" t="s">
        <v>574</v>
      </c>
      <c r="G75" s="112" t="s">
        <v>599</v>
      </c>
      <c r="H75" s="112">
        <v>3102031235</v>
      </c>
      <c r="I75" s="112" t="s">
        <v>592</v>
      </c>
      <c r="J75" s="112" t="s">
        <v>606</v>
      </c>
      <c r="K75" s="112" t="s">
        <v>607</v>
      </c>
      <c r="L75" s="112" t="s">
        <v>608</v>
      </c>
      <c r="M75" s="216">
        <v>44159</v>
      </c>
      <c r="N75" s="112" t="s">
        <v>335</v>
      </c>
      <c r="O75" s="112" t="s">
        <v>335</v>
      </c>
      <c r="P75" s="112" t="s">
        <v>335</v>
      </c>
      <c r="Q75" s="112"/>
      <c r="R75" s="112"/>
      <c r="S75" s="112"/>
      <c r="T75" s="112" t="s">
        <v>335</v>
      </c>
      <c r="U75" s="112" t="s">
        <v>335</v>
      </c>
      <c r="V75" s="112" t="s">
        <v>335</v>
      </c>
      <c r="W75" s="112" t="s">
        <v>427</v>
      </c>
      <c r="X75" s="112" t="s">
        <v>427</v>
      </c>
      <c r="Y75" s="112" t="s">
        <v>335</v>
      </c>
      <c r="Z75" s="112" t="s">
        <v>427</v>
      </c>
      <c r="AA75" s="112" t="s">
        <v>427</v>
      </c>
      <c r="AB75" s="112" t="s">
        <v>427</v>
      </c>
      <c r="AC75" s="112" t="s">
        <v>427</v>
      </c>
      <c r="AD75" s="112" t="s">
        <v>427</v>
      </c>
      <c r="AE75" s="112" t="s">
        <v>427</v>
      </c>
      <c r="AF75" s="112" t="s">
        <v>427</v>
      </c>
      <c r="AG75" s="112" t="s">
        <v>427</v>
      </c>
      <c r="AH75" s="112" t="s">
        <v>427</v>
      </c>
      <c r="AI75" s="112" t="s">
        <v>335</v>
      </c>
      <c r="AJ75" s="112" t="s">
        <v>428</v>
      </c>
      <c r="AK75" s="112" t="s">
        <v>428</v>
      </c>
      <c r="AL75" s="112" t="s">
        <v>428</v>
      </c>
      <c r="AM75" s="112" t="s">
        <v>428</v>
      </c>
      <c r="AN75" s="112" t="s">
        <v>428</v>
      </c>
      <c r="AO75" s="112" t="s">
        <v>335</v>
      </c>
      <c r="AP75" s="112" t="s">
        <v>335</v>
      </c>
      <c r="AQ75" s="112" t="s">
        <v>428</v>
      </c>
      <c r="AR75" s="112">
        <f t="shared" ref="AR75:AT75" si="88">COUNTIF(N75,"SI")</f>
        <v>1</v>
      </c>
      <c r="AS75" s="112">
        <f t="shared" si="88"/>
        <v>1</v>
      </c>
      <c r="AT75" s="112">
        <f t="shared" si="88"/>
        <v>1</v>
      </c>
      <c r="AU75" s="112">
        <f t="shared" si="80"/>
        <v>4</v>
      </c>
      <c r="AV75" s="112">
        <f t="shared" si="81"/>
        <v>3</v>
      </c>
      <c r="AW75" s="112">
        <f t="shared" si="82"/>
        <v>10</v>
      </c>
      <c r="AX75" s="167">
        <f t="shared" si="83"/>
        <v>0.7142857142857143</v>
      </c>
      <c r="AY75" s="246"/>
      <c r="AZ75" s="246"/>
      <c r="BA75" s="246"/>
      <c r="BB75" s="171"/>
      <c r="BC75" s="171"/>
      <c r="BD75" s="171"/>
      <c r="BE75" s="171"/>
      <c r="BF75" s="171"/>
      <c r="BG75" s="171"/>
      <c r="BH75" s="171"/>
      <c r="BI75" s="171"/>
      <c r="BJ75" s="171"/>
      <c r="BK75" s="171"/>
      <c r="BL75" s="171"/>
      <c r="BM75" s="171"/>
      <c r="BN75" s="171"/>
      <c r="BO75" s="171"/>
      <c r="BP75" s="171"/>
      <c r="BQ75" s="171"/>
      <c r="BR75" s="171"/>
      <c r="BS75" s="171"/>
      <c r="BT75" s="171"/>
      <c r="BU75" s="171"/>
    </row>
    <row r="76" spans="1:73" ht="15.75" customHeight="1" x14ac:dyDescent="0.25">
      <c r="A76" s="112" t="s">
        <v>47</v>
      </c>
      <c r="B76" s="112" t="s">
        <v>132</v>
      </c>
      <c r="C76" s="112" t="s">
        <v>139</v>
      </c>
      <c r="D76" s="112" t="s">
        <v>573</v>
      </c>
      <c r="E76" s="112">
        <v>3123124175</v>
      </c>
      <c r="F76" s="112" t="s">
        <v>574</v>
      </c>
      <c r="G76" s="112" t="s">
        <v>599</v>
      </c>
      <c r="H76" s="112">
        <v>3102031235</v>
      </c>
      <c r="I76" s="112" t="s">
        <v>592</v>
      </c>
      <c r="J76" s="112" t="s">
        <v>609</v>
      </c>
      <c r="K76" s="112" t="s">
        <v>610</v>
      </c>
      <c r="L76" s="112" t="s">
        <v>611</v>
      </c>
      <c r="M76" s="113"/>
      <c r="N76" s="112" t="s">
        <v>335</v>
      </c>
      <c r="O76" s="112" t="s">
        <v>335</v>
      </c>
      <c r="P76" s="112" t="s">
        <v>335</v>
      </c>
      <c r="Q76" s="112"/>
      <c r="R76" s="112"/>
      <c r="S76" s="112"/>
      <c r="T76" s="112" t="s">
        <v>335</v>
      </c>
      <c r="U76" s="112" t="s">
        <v>335</v>
      </c>
      <c r="V76" s="112" t="s">
        <v>335</v>
      </c>
      <c r="W76" s="112" t="s">
        <v>427</v>
      </c>
      <c r="X76" s="112" t="s">
        <v>427</v>
      </c>
      <c r="Y76" s="112" t="s">
        <v>335</v>
      </c>
      <c r="Z76" s="112" t="s">
        <v>427</v>
      </c>
      <c r="AA76" s="112" t="s">
        <v>427</v>
      </c>
      <c r="AB76" s="112" t="s">
        <v>427</v>
      </c>
      <c r="AC76" s="112" t="s">
        <v>427</v>
      </c>
      <c r="AD76" s="112" t="s">
        <v>427</v>
      </c>
      <c r="AE76" s="112" t="s">
        <v>427</v>
      </c>
      <c r="AF76" s="112" t="s">
        <v>427</v>
      </c>
      <c r="AG76" s="112" t="s">
        <v>427</v>
      </c>
      <c r="AH76" s="112" t="s">
        <v>427</v>
      </c>
      <c r="AI76" s="112" t="s">
        <v>335</v>
      </c>
      <c r="AJ76" s="112" t="s">
        <v>427</v>
      </c>
      <c r="AK76" s="112" t="s">
        <v>427</v>
      </c>
      <c r="AL76" s="112" t="s">
        <v>335</v>
      </c>
      <c r="AM76" s="112" t="s">
        <v>335</v>
      </c>
      <c r="AN76" s="112" t="s">
        <v>428</v>
      </c>
      <c r="AO76" s="112" t="s">
        <v>335</v>
      </c>
      <c r="AP76" s="112" t="s">
        <v>428</v>
      </c>
      <c r="AQ76" s="112" t="s">
        <v>335</v>
      </c>
      <c r="AR76" s="112">
        <f t="shared" ref="AR76:AT76" si="89">COUNTIF(N76,"SI")</f>
        <v>1</v>
      </c>
      <c r="AS76" s="112">
        <f t="shared" si="89"/>
        <v>1</v>
      </c>
      <c r="AT76" s="112">
        <f t="shared" si="89"/>
        <v>1</v>
      </c>
      <c r="AU76" s="112">
        <f t="shared" si="80"/>
        <v>4</v>
      </c>
      <c r="AV76" s="112">
        <f t="shared" si="81"/>
        <v>5</v>
      </c>
      <c r="AW76" s="112">
        <f t="shared" si="82"/>
        <v>12</v>
      </c>
      <c r="AX76" s="167">
        <f t="shared" si="83"/>
        <v>0.8571428571428571</v>
      </c>
      <c r="AY76" s="246"/>
      <c r="AZ76" s="246"/>
      <c r="BA76" s="246"/>
      <c r="BB76" s="171"/>
      <c r="BC76" s="171"/>
      <c r="BD76" s="171"/>
      <c r="BE76" s="171"/>
      <c r="BF76" s="171"/>
      <c r="BG76" s="171"/>
      <c r="BH76" s="171"/>
      <c r="BI76" s="171"/>
      <c r="BJ76" s="171"/>
      <c r="BK76" s="171"/>
      <c r="BL76" s="171"/>
      <c r="BM76" s="171"/>
      <c r="BN76" s="171"/>
      <c r="BO76" s="171"/>
      <c r="BP76" s="171"/>
      <c r="BQ76" s="171"/>
      <c r="BR76" s="171"/>
      <c r="BS76" s="171"/>
      <c r="BT76" s="171"/>
      <c r="BU76" s="171"/>
    </row>
    <row r="77" spans="1:73" ht="15.75" customHeight="1" x14ac:dyDescent="0.25">
      <c r="A77" s="112" t="s">
        <v>47</v>
      </c>
      <c r="B77" s="112" t="s">
        <v>132</v>
      </c>
      <c r="C77" s="112" t="s">
        <v>140</v>
      </c>
      <c r="D77" s="112" t="s">
        <v>503</v>
      </c>
      <c r="E77" s="112">
        <v>3138589830</v>
      </c>
      <c r="F77" s="112" t="s">
        <v>504</v>
      </c>
      <c r="G77" s="112" t="s">
        <v>591</v>
      </c>
      <c r="H77" s="112">
        <v>3102031235</v>
      </c>
      <c r="I77" s="112" t="s">
        <v>592</v>
      </c>
      <c r="J77" s="112" t="s">
        <v>612</v>
      </c>
      <c r="K77" s="112">
        <v>3133770653</v>
      </c>
      <c r="L77" s="112" t="s">
        <v>613</v>
      </c>
      <c r="M77" s="216">
        <v>44181</v>
      </c>
      <c r="N77" s="112" t="s">
        <v>335</v>
      </c>
      <c r="O77" s="112" t="s">
        <v>335</v>
      </c>
      <c r="P77" s="112" t="s">
        <v>335</v>
      </c>
      <c r="Q77" s="112"/>
      <c r="R77" s="112"/>
      <c r="S77" s="112"/>
      <c r="T77" s="112" t="s">
        <v>335</v>
      </c>
      <c r="U77" s="112" t="s">
        <v>335</v>
      </c>
      <c r="V77" s="112" t="s">
        <v>335</v>
      </c>
      <c r="W77" s="112" t="s">
        <v>427</v>
      </c>
      <c r="X77" s="112" t="s">
        <v>427</v>
      </c>
      <c r="Y77" s="112" t="s">
        <v>335</v>
      </c>
      <c r="Z77" s="112" t="s">
        <v>427</v>
      </c>
      <c r="AA77" s="112" t="s">
        <v>427</v>
      </c>
      <c r="AB77" s="112" t="s">
        <v>427</v>
      </c>
      <c r="AC77" s="112" t="s">
        <v>427</v>
      </c>
      <c r="AD77" s="112" t="s">
        <v>427</v>
      </c>
      <c r="AE77" s="112" t="s">
        <v>427</v>
      </c>
      <c r="AF77" s="112" t="s">
        <v>427</v>
      </c>
      <c r="AG77" s="112" t="s">
        <v>427</v>
      </c>
      <c r="AH77" s="112" t="s">
        <v>427</v>
      </c>
      <c r="AI77" s="112" t="s">
        <v>335</v>
      </c>
      <c r="AJ77" s="112" t="s">
        <v>428</v>
      </c>
      <c r="AK77" s="112" t="s">
        <v>428</v>
      </c>
      <c r="AL77" s="112" t="s">
        <v>335</v>
      </c>
      <c r="AM77" s="112" t="s">
        <v>335</v>
      </c>
      <c r="AN77" s="112" t="s">
        <v>335</v>
      </c>
      <c r="AO77" s="112" t="s">
        <v>335</v>
      </c>
      <c r="AP77" s="112" t="s">
        <v>335</v>
      </c>
      <c r="AQ77" s="112" t="s">
        <v>428</v>
      </c>
      <c r="AR77" s="112">
        <f t="shared" ref="AR77:AT77" si="90">COUNTIF(N77,"SI")</f>
        <v>1</v>
      </c>
      <c r="AS77" s="112">
        <f t="shared" si="90"/>
        <v>1</v>
      </c>
      <c r="AT77" s="112">
        <f t="shared" si="90"/>
        <v>1</v>
      </c>
      <c r="AU77" s="112">
        <f t="shared" si="80"/>
        <v>4</v>
      </c>
      <c r="AV77" s="112">
        <f t="shared" si="81"/>
        <v>6</v>
      </c>
      <c r="AW77" s="112">
        <f t="shared" si="82"/>
        <v>13</v>
      </c>
      <c r="AX77" s="167">
        <f t="shared" si="83"/>
        <v>0.9285714285714286</v>
      </c>
      <c r="AY77" s="246"/>
      <c r="AZ77" s="246"/>
      <c r="BA77" s="246"/>
      <c r="BB77" s="171"/>
      <c r="BC77" s="171"/>
      <c r="BD77" s="171"/>
      <c r="BE77" s="171"/>
      <c r="BF77" s="171"/>
      <c r="BG77" s="171"/>
      <c r="BH77" s="171"/>
      <c r="BI77" s="171"/>
      <c r="BJ77" s="171"/>
      <c r="BK77" s="171"/>
      <c r="BL77" s="171"/>
      <c r="BM77" s="171"/>
      <c r="BN77" s="171"/>
      <c r="BO77" s="171"/>
      <c r="BP77" s="171"/>
      <c r="BQ77" s="171"/>
      <c r="BR77" s="171"/>
      <c r="BS77" s="171"/>
      <c r="BT77" s="171"/>
      <c r="BU77" s="171"/>
    </row>
    <row r="78" spans="1:73" ht="15.75" customHeight="1" x14ac:dyDescent="0.25">
      <c r="A78" s="112" t="s">
        <v>47</v>
      </c>
      <c r="B78" s="112" t="s">
        <v>141</v>
      </c>
      <c r="C78" s="112" t="s">
        <v>614</v>
      </c>
      <c r="D78" s="112" t="s">
        <v>573</v>
      </c>
      <c r="E78" s="112">
        <v>3123124175</v>
      </c>
      <c r="F78" s="112" t="s">
        <v>574</v>
      </c>
      <c r="G78" s="112" t="s">
        <v>615</v>
      </c>
      <c r="H78" s="112">
        <v>3208555570</v>
      </c>
      <c r="I78" s="112" t="s">
        <v>616</v>
      </c>
      <c r="J78" s="112" t="s">
        <v>617</v>
      </c>
      <c r="K78" s="112">
        <v>3188101614</v>
      </c>
      <c r="L78" s="112" t="s">
        <v>618</v>
      </c>
      <c r="M78" s="113"/>
      <c r="N78" s="112" t="s">
        <v>335</v>
      </c>
      <c r="O78" s="112" t="s">
        <v>335</v>
      </c>
      <c r="P78" s="112" t="s">
        <v>335</v>
      </c>
      <c r="Q78" s="112" t="s">
        <v>335</v>
      </c>
      <c r="R78" s="112" t="s">
        <v>335</v>
      </c>
      <c r="S78" s="112" t="s">
        <v>335</v>
      </c>
      <c r="T78" s="112" t="s">
        <v>335</v>
      </c>
      <c r="U78" s="112" t="s">
        <v>335</v>
      </c>
      <c r="V78" s="112" t="s">
        <v>335</v>
      </c>
      <c r="W78" s="112" t="s">
        <v>427</v>
      </c>
      <c r="X78" s="112" t="s">
        <v>427</v>
      </c>
      <c r="Y78" s="112" t="s">
        <v>335</v>
      </c>
      <c r="Z78" s="112" t="s">
        <v>427</v>
      </c>
      <c r="AA78" s="112" t="s">
        <v>427</v>
      </c>
      <c r="AB78" s="112" t="s">
        <v>427</v>
      </c>
      <c r="AC78" s="112" t="s">
        <v>427</v>
      </c>
      <c r="AD78" s="112" t="s">
        <v>427</v>
      </c>
      <c r="AE78" s="112" t="s">
        <v>427</v>
      </c>
      <c r="AF78" s="112" t="s">
        <v>427</v>
      </c>
      <c r="AG78" s="112" t="s">
        <v>427</v>
      </c>
      <c r="AH78" s="112" t="s">
        <v>427</v>
      </c>
      <c r="AI78" s="112" t="s">
        <v>335</v>
      </c>
      <c r="AJ78" s="112" t="s">
        <v>427</v>
      </c>
      <c r="AK78" s="112" t="s">
        <v>335</v>
      </c>
      <c r="AL78" s="112" t="s">
        <v>428</v>
      </c>
      <c r="AM78" s="112" t="s">
        <v>428</v>
      </c>
      <c r="AN78" s="112" t="s">
        <v>335</v>
      </c>
      <c r="AO78" s="112" t="s">
        <v>335</v>
      </c>
      <c r="AP78" s="112" t="s">
        <v>335</v>
      </c>
      <c r="AQ78" s="112" t="s">
        <v>428</v>
      </c>
      <c r="AR78" s="112">
        <f t="shared" ref="AR78:AT78" si="91">COUNTIF(N78,"SI")</f>
        <v>1</v>
      </c>
      <c r="AS78" s="112">
        <f t="shared" si="91"/>
        <v>1</v>
      </c>
      <c r="AT78" s="112">
        <f t="shared" si="91"/>
        <v>1</v>
      </c>
      <c r="AU78" s="112">
        <f t="shared" si="80"/>
        <v>4</v>
      </c>
      <c r="AV78" s="112">
        <f t="shared" si="81"/>
        <v>5</v>
      </c>
      <c r="AW78" s="112">
        <f t="shared" si="82"/>
        <v>12</v>
      </c>
      <c r="AX78" s="167">
        <f t="shared" si="83"/>
        <v>0.8571428571428571</v>
      </c>
      <c r="AY78" s="247">
        <f>AVERAGE(AX78:AX79)</f>
        <v>0.8571428571428571</v>
      </c>
      <c r="AZ78" s="248"/>
      <c r="BA78" s="248"/>
      <c r="BB78" s="171"/>
      <c r="BC78" s="171"/>
      <c r="BD78" s="171"/>
      <c r="BE78" s="171"/>
      <c r="BF78" s="171"/>
      <c r="BG78" s="171"/>
      <c r="BH78" s="171"/>
      <c r="BI78" s="171"/>
      <c r="BJ78" s="171"/>
      <c r="BK78" s="171"/>
      <c r="BL78" s="171"/>
      <c r="BM78" s="171"/>
      <c r="BN78" s="171"/>
      <c r="BO78" s="171"/>
      <c r="BP78" s="171"/>
      <c r="BQ78" s="171"/>
      <c r="BR78" s="171"/>
      <c r="BS78" s="171"/>
      <c r="BT78" s="171"/>
      <c r="BU78" s="171"/>
    </row>
    <row r="79" spans="1:73" ht="15.75" customHeight="1" x14ac:dyDescent="0.25">
      <c r="A79" s="112" t="s">
        <v>47</v>
      </c>
      <c r="B79" s="112" t="s">
        <v>141</v>
      </c>
      <c r="C79" s="112" t="s">
        <v>141</v>
      </c>
      <c r="D79" s="112" t="s">
        <v>573</v>
      </c>
      <c r="E79" s="112">
        <v>3123124175</v>
      </c>
      <c r="F79" s="112" t="s">
        <v>574</v>
      </c>
      <c r="G79" s="112" t="s">
        <v>615</v>
      </c>
      <c r="H79" s="112">
        <v>3208555570</v>
      </c>
      <c r="I79" s="112" t="s">
        <v>616</v>
      </c>
      <c r="J79" s="112" t="s">
        <v>619</v>
      </c>
      <c r="K79" s="112">
        <v>3004777580</v>
      </c>
      <c r="L79" s="112" t="s">
        <v>620</v>
      </c>
      <c r="M79" s="113"/>
      <c r="N79" s="112" t="s">
        <v>335</v>
      </c>
      <c r="O79" s="112" t="s">
        <v>335</v>
      </c>
      <c r="P79" s="112" t="s">
        <v>335</v>
      </c>
      <c r="Q79" s="112" t="s">
        <v>335</v>
      </c>
      <c r="R79" s="112" t="s">
        <v>335</v>
      </c>
      <c r="S79" s="112" t="s">
        <v>335</v>
      </c>
      <c r="T79" s="112" t="s">
        <v>335</v>
      </c>
      <c r="U79" s="112" t="s">
        <v>335</v>
      </c>
      <c r="V79" s="112" t="s">
        <v>335</v>
      </c>
      <c r="W79" s="112" t="s">
        <v>427</v>
      </c>
      <c r="X79" s="112" t="s">
        <v>427</v>
      </c>
      <c r="Y79" s="112" t="s">
        <v>335</v>
      </c>
      <c r="Z79" s="112" t="s">
        <v>427</v>
      </c>
      <c r="AA79" s="112" t="s">
        <v>427</v>
      </c>
      <c r="AB79" s="112" t="s">
        <v>427</v>
      </c>
      <c r="AC79" s="112" t="s">
        <v>427</v>
      </c>
      <c r="AD79" s="112" t="s">
        <v>427</v>
      </c>
      <c r="AE79" s="112" t="s">
        <v>427</v>
      </c>
      <c r="AF79" s="112" t="s">
        <v>427</v>
      </c>
      <c r="AG79" s="112" t="s">
        <v>427</v>
      </c>
      <c r="AH79" s="112" t="s">
        <v>427</v>
      </c>
      <c r="AI79" s="112" t="s">
        <v>335</v>
      </c>
      <c r="AJ79" s="112" t="s">
        <v>427</v>
      </c>
      <c r="AK79" s="112" t="s">
        <v>335</v>
      </c>
      <c r="AL79" s="112" t="s">
        <v>427</v>
      </c>
      <c r="AM79" s="112" t="s">
        <v>428</v>
      </c>
      <c r="AN79" s="112" t="s">
        <v>335</v>
      </c>
      <c r="AO79" s="112" t="s">
        <v>335</v>
      </c>
      <c r="AP79" s="112" t="s">
        <v>428</v>
      </c>
      <c r="AQ79" s="112" t="s">
        <v>335</v>
      </c>
      <c r="AR79" s="112">
        <f t="shared" ref="AR79:AT79" si="92">COUNTIF(N79,"SI")</f>
        <v>1</v>
      </c>
      <c r="AS79" s="112">
        <f t="shared" si="92"/>
        <v>1</v>
      </c>
      <c r="AT79" s="112">
        <f t="shared" si="92"/>
        <v>1</v>
      </c>
      <c r="AU79" s="112">
        <f t="shared" si="80"/>
        <v>4</v>
      </c>
      <c r="AV79" s="112">
        <f t="shared" si="81"/>
        <v>5</v>
      </c>
      <c r="AW79" s="112">
        <f t="shared" si="82"/>
        <v>12</v>
      </c>
      <c r="AX79" s="167">
        <f t="shared" si="83"/>
        <v>0.8571428571428571</v>
      </c>
      <c r="AY79" s="248"/>
      <c r="AZ79" s="248"/>
      <c r="BA79" s="248"/>
      <c r="BB79" s="171"/>
      <c r="BC79" s="171"/>
      <c r="BD79" s="171"/>
      <c r="BE79" s="171"/>
      <c r="BF79" s="171"/>
      <c r="BG79" s="171"/>
      <c r="BH79" s="171"/>
      <c r="BI79" s="171"/>
      <c r="BJ79" s="171"/>
      <c r="BK79" s="171"/>
      <c r="BL79" s="171"/>
      <c r="BM79" s="171"/>
      <c r="BN79" s="171"/>
      <c r="BO79" s="171"/>
      <c r="BP79" s="171"/>
      <c r="BQ79" s="171"/>
      <c r="BR79" s="171"/>
      <c r="BS79" s="171"/>
      <c r="BT79" s="171"/>
      <c r="BU79" s="171"/>
    </row>
    <row r="80" spans="1:73" ht="15.75" customHeight="1" x14ac:dyDescent="0.25">
      <c r="A80" s="112" t="s">
        <v>47</v>
      </c>
      <c r="B80" s="112" t="s">
        <v>143</v>
      </c>
      <c r="C80" s="112" t="s">
        <v>144</v>
      </c>
      <c r="D80" s="112" t="str">
        <f>'Instrumento CIDEA'!D303</f>
        <v>JHON ALEJANDRO OTÁLORA BOGOTÁ</v>
      </c>
      <c r="E80" s="112">
        <f>'Instrumento CIDEA'!E303</f>
        <v>3183382382</v>
      </c>
      <c r="F80" s="122" t="str">
        <f>'Instrumento CIDEA'!F303</f>
        <v>jotalorab@car.gov.co</v>
      </c>
      <c r="G80" s="113" t="str">
        <f>'Instrumento CIDEA'!G303</f>
        <v>BYRON ARTURO ROSERO CANAMEJOY</v>
      </c>
      <c r="H80" s="112">
        <f>'Instrumento CIDEA'!H303</f>
        <v>3003860993</v>
      </c>
      <c r="I80" s="122" t="str">
        <f>'Instrumento CIDEA'!I303</f>
        <v>broseroc@car.gov.co</v>
      </c>
      <c r="J80" s="113" t="str">
        <f>'Instrumento CIDEA'!J303</f>
        <v>SNEIDER CRISTOBAL VILLAMIL RAMÍREZ</v>
      </c>
      <c r="K80" s="112">
        <f>'Instrumento CIDEA'!K303</f>
        <v>3114620952</v>
      </c>
      <c r="L80" s="123" t="str">
        <f>'Instrumento CIDEA'!L303</f>
        <v>secretariadeagricultura@arbelaez-cundinamarca.gov.co</v>
      </c>
      <c r="M80" s="220">
        <v>44141</v>
      </c>
      <c r="N80" s="112" t="s">
        <v>335</v>
      </c>
      <c r="O80" s="112" t="s">
        <v>335</v>
      </c>
      <c r="P80" s="112" t="s">
        <v>335</v>
      </c>
      <c r="Q80" s="112"/>
      <c r="R80" s="112"/>
      <c r="S80" s="112"/>
      <c r="T80" s="112" t="s">
        <v>335</v>
      </c>
      <c r="U80" s="112" t="s">
        <v>335</v>
      </c>
      <c r="V80" s="112" t="s">
        <v>335</v>
      </c>
      <c r="W80" s="112" t="s">
        <v>427</v>
      </c>
      <c r="X80" s="112" t="s">
        <v>427</v>
      </c>
      <c r="Y80" s="112" t="s">
        <v>427</v>
      </c>
      <c r="Z80" s="112" t="s">
        <v>427</v>
      </c>
      <c r="AA80" s="112" t="s">
        <v>428</v>
      </c>
      <c r="AB80" s="112" t="s">
        <v>427</v>
      </c>
      <c r="AC80" s="112" t="s">
        <v>427</v>
      </c>
      <c r="AD80" s="112" t="s">
        <v>427</v>
      </c>
      <c r="AE80" s="112" t="s">
        <v>427</v>
      </c>
      <c r="AF80" s="112" t="s">
        <v>427</v>
      </c>
      <c r="AG80" s="112" t="s">
        <v>427</v>
      </c>
      <c r="AH80" s="112" t="s">
        <v>427</v>
      </c>
      <c r="AI80" s="112" t="s">
        <v>335</v>
      </c>
      <c r="AJ80" s="112" t="s">
        <v>427</v>
      </c>
      <c r="AK80" s="112" t="s">
        <v>427</v>
      </c>
      <c r="AL80" s="112" t="s">
        <v>335</v>
      </c>
      <c r="AM80" s="112" t="s">
        <v>335</v>
      </c>
      <c r="AN80" s="112" t="s">
        <v>428</v>
      </c>
      <c r="AO80" s="112" t="s">
        <v>335</v>
      </c>
      <c r="AP80" s="112" t="s">
        <v>335</v>
      </c>
      <c r="AQ80" s="112" t="s">
        <v>335</v>
      </c>
      <c r="AR80" s="112">
        <f t="shared" ref="AR80:AT80" si="93">COUNTIF(N80,"SI")</f>
        <v>1</v>
      </c>
      <c r="AS80" s="112">
        <f t="shared" si="93"/>
        <v>1</v>
      </c>
      <c r="AT80" s="112">
        <f t="shared" si="93"/>
        <v>1</v>
      </c>
      <c r="AU80" s="112">
        <f t="shared" si="80"/>
        <v>3</v>
      </c>
      <c r="AV80" s="112">
        <f t="shared" si="81"/>
        <v>6</v>
      </c>
      <c r="AW80" s="112">
        <f t="shared" si="82"/>
        <v>12</v>
      </c>
      <c r="AX80" s="167">
        <f t="shared" si="83"/>
        <v>0.8571428571428571</v>
      </c>
      <c r="AY80" s="249">
        <f>AVERAGE(AX80:AX89)</f>
        <v>0.88571428571428557</v>
      </c>
      <c r="AZ80" s="250"/>
      <c r="BA80" s="251"/>
      <c r="BB80" s="171"/>
      <c r="BC80" s="171"/>
      <c r="BD80" s="171"/>
      <c r="BE80" s="171"/>
      <c r="BF80" s="171"/>
      <c r="BG80" s="171"/>
      <c r="BH80" s="171"/>
      <c r="BI80" s="171"/>
      <c r="BJ80" s="171"/>
      <c r="BK80" s="171"/>
      <c r="BL80" s="171"/>
      <c r="BM80" s="171"/>
      <c r="BN80" s="171"/>
      <c r="BO80" s="171"/>
      <c r="BP80" s="171"/>
      <c r="BQ80" s="171"/>
      <c r="BR80" s="171"/>
      <c r="BS80" s="171"/>
      <c r="BT80" s="171"/>
      <c r="BU80" s="171"/>
    </row>
    <row r="81" spans="1:73" ht="15.75" customHeight="1" x14ac:dyDescent="0.25">
      <c r="A81" s="112" t="s">
        <v>47</v>
      </c>
      <c r="B81" s="112" t="s">
        <v>143</v>
      </c>
      <c r="C81" s="112" t="s">
        <v>149</v>
      </c>
      <c r="D81" s="188" t="s">
        <v>443</v>
      </c>
      <c r="E81" s="188">
        <v>3012028058</v>
      </c>
      <c r="F81" s="188" t="s">
        <v>444</v>
      </c>
      <c r="G81" s="113" t="str">
        <f>'Instrumento CIDEA'!G304</f>
        <v>BYRON ARTURO ROSERO CANAMEJOY</v>
      </c>
      <c r="H81" s="112">
        <f>'Instrumento CIDEA'!H304</f>
        <v>3003860993</v>
      </c>
      <c r="I81" s="122" t="str">
        <f>'Instrumento CIDEA'!I304</f>
        <v>broseroc@car.gov.co</v>
      </c>
      <c r="J81" s="188" t="s">
        <v>621</v>
      </c>
      <c r="K81" s="188">
        <v>3138918034</v>
      </c>
      <c r="L81" s="188" t="s">
        <v>622</v>
      </c>
      <c r="M81" s="190">
        <v>44180</v>
      </c>
      <c r="N81" s="112" t="s">
        <v>335</v>
      </c>
      <c r="O81" s="112" t="s">
        <v>335</v>
      </c>
      <c r="P81" s="112" t="s">
        <v>335</v>
      </c>
      <c r="Q81" s="112"/>
      <c r="R81" s="112"/>
      <c r="S81" s="112"/>
      <c r="T81" s="112" t="s">
        <v>335</v>
      </c>
      <c r="U81" s="112" t="s">
        <v>335</v>
      </c>
      <c r="V81" s="112" t="s">
        <v>335</v>
      </c>
      <c r="W81" s="112" t="s">
        <v>427</v>
      </c>
      <c r="X81" s="112" t="s">
        <v>427</v>
      </c>
      <c r="Y81" s="112" t="s">
        <v>427</v>
      </c>
      <c r="Z81" s="112" t="s">
        <v>427</v>
      </c>
      <c r="AA81" s="112"/>
      <c r="AB81" s="112" t="s">
        <v>427</v>
      </c>
      <c r="AC81" s="112" t="s">
        <v>427</v>
      </c>
      <c r="AD81" s="112" t="s">
        <v>427</v>
      </c>
      <c r="AE81" s="112" t="s">
        <v>427</v>
      </c>
      <c r="AF81" s="112" t="s">
        <v>427</v>
      </c>
      <c r="AG81" s="112" t="s">
        <v>427</v>
      </c>
      <c r="AH81" s="112" t="s">
        <v>427</v>
      </c>
      <c r="AI81" s="112" t="s">
        <v>335</v>
      </c>
      <c r="AJ81" s="112" t="s">
        <v>427</v>
      </c>
      <c r="AK81" s="112" t="s">
        <v>427</v>
      </c>
      <c r="AL81" s="112" t="s">
        <v>335</v>
      </c>
      <c r="AM81" s="112" t="s">
        <v>335</v>
      </c>
      <c r="AN81" s="112" t="s">
        <v>335</v>
      </c>
      <c r="AO81" s="112" t="s">
        <v>335</v>
      </c>
      <c r="AP81" s="112" t="s">
        <v>335</v>
      </c>
      <c r="AQ81" s="112" t="s">
        <v>335</v>
      </c>
      <c r="AR81" s="112">
        <f t="shared" ref="AR81:AT81" si="94">COUNTIF(N81,"SI")</f>
        <v>1</v>
      </c>
      <c r="AS81" s="112">
        <f t="shared" si="94"/>
        <v>1</v>
      </c>
      <c r="AT81" s="112">
        <f t="shared" si="94"/>
        <v>1</v>
      </c>
      <c r="AU81" s="112">
        <f t="shared" si="80"/>
        <v>3</v>
      </c>
      <c r="AV81" s="112">
        <f t="shared" si="81"/>
        <v>7</v>
      </c>
      <c r="AW81" s="112">
        <f t="shared" si="82"/>
        <v>13</v>
      </c>
      <c r="AX81" s="167">
        <f t="shared" si="83"/>
        <v>0.9285714285714286</v>
      </c>
      <c r="AY81" s="252"/>
      <c r="AZ81" s="253"/>
      <c r="BA81" s="254"/>
      <c r="BB81" s="171"/>
      <c r="BC81" s="171"/>
      <c r="BD81" s="171"/>
      <c r="BE81" s="171"/>
      <c r="BF81" s="171"/>
      <c r="BG81" s="171"/>
      <c r="BH81" s="171"/>
      <c r="BI81" s="171"/>
      <c r="BJ81" s="171"/>
      <c r="BK81" s="171"/>
      <c r="BL81" s="171"/>
      <c r="BM81" s="171"/>
      <c r="BN81" s="171"/>
      <c r="BO81" s="171"/>
      <c r="BP81" s="171"/>
      <c r="BQ81" s="171"/>
      <c r="BR81" s="171"/>
      <c r="BS81" s="171"/>
      <c r="BT81" s="171"/>
      <c r="BU81" s="171"/>
    </row>
    <row r="82" spans="1:73" ht="15.75" customHeight="1" x14ac:dyDescent="0.25">
      <c r="A82" s="112" t="s">
        <v>47</v>
      </c>
      <c r="B82" s="112" t="s">
        <v>143</v>
      </c>
      <c r="C82" s="112" t="s">
        <v>150</v>
      </c>
      <c r="D82" s="112" t="s">
        <v>421</v>
      </c>
      <c r="E82" s="112">
        <v>3223066569</v>
      </c>
      <c r="F82" s="112" t="s">
        <v>422</v>
      </c>
      <c r="G82" s="112" t="s">
        <v>145</v>
      </c>
      <c r="H82" s="112">
        <v>3003860993</v>
      </c>
      <c r="I82" s="122" t="str">
        <f>'Instrumento CIDEA'!I305</f>
        <v>broseroc@car.gov.co</v>
      </c>
      <c r="J82" s="112" t="s">
        <v>623</v>
      </c>
      <c r="K82" s="112">
        <v>3103227982</v>
      </c>
      <c r="L82" s="164" t="s">
        <v>624</v>
      </c>
      <c r="M82" s="113"/>
      <c r="N82" s="112" t="s">
        <v>335</v>
      </c>
      <c r="O82" s="112" t="s">
        <v>335</v>
      </c>
      <c r="P82" s="112" t="s">
        <v>335</v>
      </c>
      <c r="Q82" s="112"/>
      <c r="R82" s="112"/>
      <c r="S82" s="112"/>
      <c r="T82" s="112" t="s">
        <v>335</v>
      </c>
      <c r="U82" s="112" t="s">
        <v>335</v>
      </c>
      <c r="V82" s="112" t="s">
        <v>335</v>
      </c>
      <c r="W82" s="112" t="s">
        <v>427</v>
      </c>
      <c r="X82" s="112" t="s">
        <v>427</v>
      </c>
      <c r="Y82" s="112" t="s">
        <v>427</v>
      </c>
      <c r="Z82" s="112" t="s">
        <v>427</v>
      </c>
      <c r="AA82" s="112" t="s">
        <v>428</v>
      </c>
      <c r="AB82" s="112" t="s">
        <v>427</v>
      </c>
      <c r="AC82" s="112" t="s">
        <v>427</v>
      </c>
      <c r="AD82" s="112" t="s">
        <v>427</v>
      </c>
      <c r="AE82" s="112" t="s">
        <v>427</v>
      </c>
      <c r="AF82" s="112" t="s">
        <v>427</v>
      </c>
      <c r="AG82" s="112" t="s">
        <v>427</v>
      </c>
      <c r="AH82" s="112" t="s">
        <v>427</v>
      </c>
      <c r="AI82" s="112" t="s">
        <v>335</v>
      </c>
      <c r="AJ82" s="112" t="s">
        <v>427</v>
      </c>
      <c r="AK82" s="112" t="s">
        <v>335</v>
      </c>
      <c r="AL82" s="112" t="s">
        <v>427</v>
      </c>
      <c r="AM82" s="112" t="s">
        <v>335</v>
      </c>
      <c r="AN82" s="112" t="s">
        <v>428</v>
      </c>
      <c r="AO82" s="112" t="s">
        <v>335</v>
      </c>
      <c r="AP82" s="112" t="s">
        <v>335</v>
      </c>
      <c r="AQ82" s="112" t="s">
        <v>335</v>
      </c>
      <c r="AR82" s="112">
        <f t="shared" ref="AR82:AT82" si="95">COUNTIF(N82,"SI")</f>
        <v>1</v>
      </c>
      <c r="AS82" s="112">
        <f t="shared" si="95"/>
        <v>1</v>
      </c>
      <c r="AT82" s="112">
        <f t="shared" si="95"/>
        <v>1</v>
      </c>
      <c r="AU82" s="112">
        <v>4</v>
      </c>
      <c r="AV82" s="112">
        <f t="shared" si="81"/>
        <v>6</v>
      </c>
      <c r="AW82" s="112">
        <f t="shared" si="82"/>
        <v>13</v>
      </c>
      <c r="AX82" s="167">
        <f t="shared" si="83"/>
        <v>0.9285714285714286</v>
      </c>
      <c r="AY82" s="252"/>
      <c r="AZ82" s="253"/>
      <c r="BA82" s="254"/>
      <c r="BB82" s="171"/>
      <c r="BC82" s="171"/>
      <c r="BD82" s="171"/>
      <c r="BE82" s="171"/>
      <c r="BF82" s="171"/>
      <c r="BG82" s="171"/>
      <c r="BH82" s="171"/>
      <c r="BI82" s="171"/>
      <c r="BJ82" s="171"/>
      <c r="BK82" s="171"/>
      <c r="BL82" s="171"/>
      <c r="BM82" s="171"/>
      <c r="BN82" s="171"/>
      <c r="BO82" s="171"/>
      <c r="BP82" s="171"/>
      <c r="BQ82" s="171"/>
      <c r="BR82" s="171"/>
      <c r="BS82" s="171"/>
      <c r="BT82" s="171"/>
      <c r="BU82" s="171"/>
    </row>
    <row r="83" spans="1:73" ht="15.75" customHeight="1" x14ac:dyDescent="0.25">
      <c r="A83" s="112" t="s">
        <v>47</v>
      </c>
      <c r="B83" s="112" t="s">
        <v>143</v>
      </c>
      <c r="C83" s="112" t="s">
        <v>151</v>
      </c>
      <c r="D83" s="112" t="str">
        <f>'Instrumento CIDEA'!D315</f>
        <v>JHON ALEJANDRO OTÁLORA BOGOTÁ</v>
      </c>
      <c r="E83" s="112">
        <f>'Instrumento CIDEA'!E315</f>
        <v>3183382382</v>
      </c>
      <c r="F83" s="122" t="str">
        <f>'Instrumento CIDEA'!F315</f>
        <v>jotalorab@car.gov.co</v>
      </c>
      <c r="G83" s="113" t="str">
        <f>'Instrumento CIDEA'!G315</f>
        <v>BYRON ARTURO ROSERO CANAMEJOY</v>
      </c>
      <c r="H83" s="112">
        <f>'Instrumento CIDEA'!H315</f>
        <v>3003860993</v>
      </c>
      <c r="I83" s="122" t="str">
        <f>'Instrumento CIDEA'!I315</f>
        <v>broseroc@car.gov.co</v>
      </c>
      <c r="J83" s="113" t="str">
        <f>'Instrumento CIDEA'!J315</f>
        <v>WILLIAM RODOLFO TORRES QUINTERO</v>
      </c>
      <c r="K83" s="112">
        <f>'Instrumento CIDEA'!K315</f>
        <v>3112555438</v>
      </c>
      <c r="L83" s="123" t="str">
        <f>'Instrumento CIDEA'!L315</f>
        <v>secretariadecompetitividad@granada-cundinamarca.gov.co</v>
      </c>
      <c r="M83" s="216">
        <v>44169</v>
      </c>
      <c r="N83" s="112" t="s">
        <v>335</v>
      </c>
      <c r="O83" s="112" t="s">
        <v>335</v>
      </c>
      <c r="P83" s="112" t="s">
        <v>335</v>
      </c>
      <c r="Q83" s="112"/>
      <c r="R83" s="112"/>
      <c r="S83" s="112"/>
      <c r="T83" s="112" t="s">
        <v>335</v>
      </c>
      <c r="U83" s="112" t="s">
        <v>335</v>
      </c>
      <c r="V83" s="112" t="s">
        <v>335</v>
      </c>
      <c r="W83" s="112" t="s">
        <v>427</v>
      </c>
      <c r="X83" s="112" t="s">
        <v>427</v>
      </c>
      <c r="Y83" s="112" t="s">
        <v>335</v>
      </c>
      <c r="Z83" s="112" t="s">
        <v>427</v>
      </c>
      <c r="AA83" s="112" t="s">
        <v>428</v>
      </c>
      <c r="AB83" s="112" t="s">
        <v>427</v>
      </c>
      <c r="AC83" s="112" t="s">
        <v>427</v>
      </c>
      <c r="AD83" s="112" t="s">
        <v>427</v>
      </c>
      <c r="AE83" s="112" t="s">
        <v>427</v>
      </c>
      <c r="AF83" s="112" t="s">
        <v>427</v>
      </c>
      <c r="AG83" s="112" t="s">
        <v>427</v>
      </c>
      <c r="AH83" s="112" t="s">
        <v>427</v>
      </c>
      <c r="AI83" s="112" t="s">
        <v>335</v>
      </c>
      <c r="AJ83" s="112" t="s">
        <v>427</v>
      </c>
      <c r="AK83" s="112" t="s">
        <v>427</v>
      </c>
      <c r="AL83" s="112" t="s">
        <v>335</v>
      </c>
      <c r="AM83" s="112" t="s">
        <v>335</v>
      </c>
      <c r="AN83" s="112" t="s">
        <v>428</v>
      </c>
      <c r="AO83" s="112" t="s">
        <v>335</v>
      </c>
      <c r="AP83" s="112" t="s">
        <v>428</v>
      </c>
      <c r="AQ83" s="112" t="s">
        <v>335</v>
      </c>
      <c r="AR83" s="112">
        <f t="shared" ref="AR83:AT83" si="96">COUNTIF(N83,"SI")</f>
        <v>1</v>
      </c>
      <c r="AS83" s="112">
        <f t="shared" si="96"/>
        <v>1</v>
      </c>
      <c r="AT83" s="112">
        <f t="shared" si="96"/>
        <v>1</v>
      </c>
      <c r="AU83" s="112">
        <f t="shared" ref="AU83:AU109" si="97">COUNTIFS(T83:AH83,"SI")</f>
        <v>4</v>
      </c>
      <c r="AV83" s="112">
        <f t="shared" si="81"/>
        <v>5</v>
      </c>
      <c r="AW83" s="112">
        <f t="shared" si="82"/>
        <v>12</v>
      </c>
      <c r="AX83" s="167">
        <f t="shared" si="83"/>
        <v>0.8571428571428571</v>
      </c>
      <c r="AY83" s="252"/>
      <c r="AZ83" s="253"/>
      <c r="BA83" s="254"/>
      <c r="BB83" s="171"/>
      <c r="BC83" s="171"/>
      <c r="BD83" s="171"/>
      <c r="BE83" s="171"/>
      <c r="BF83" s="171"/>
      <c r="BG83" s="171"/>
      <c r="BH83" s="171"/>
      <c r="BI83" s="171"/>
      <c r="BJ83" s="171"/>
      <c r="BK83" s="171"/>
      <c r="BL83" s="171"/>
      <c r="BM83" s="171"/>
      <c r="BN83" s="171"/>
      <c r="BO83" s="171"/>
      <c r="BP83" s="171"/>
      <c r="BQ83" s="171"/>
      <c r="BR83" s="171"/>
      <c r="BS83" s="171"/>
      <c r="BT83" s="171"/>
      <c r="BU83" s="171"/>
    </row>
    <row r="84" spans="1:73" ht="15.75" customHeight="1" x14ac:dyDescent="0.25">
      <c r="A84" s="112" t="s">
        <v>47</v>
      </c>
      <c r="B84" s="112" t="s">
        <v>143</v>
      </c>
      <c r="C84" s="112" t="s">
        <v>154</v>
      </c>
      <c r="D84" s="112" t="s">
        <v>421</v>
      </c>
      <c r="E84" s="112">
        <v>3223066569</v>
      </c>
      <c r="F84" s="112" t="s">
        <v>422</v>
      </c>
      <c r="G84" s="112" t="s">
        <v>145</v>
      </c>
      <c r="H84" s="112">
        <f>'Instrumento CIDEA'!H316</f>
        <v>3003860993</v>
      </c>
      <c r="I84" s="122" t="str">
        <f>'Instrumento CIDEA'!I316</f>
        <v>broseroc@car.gov.co</v>
      </c>
      <c r="J84" s="112" t="s">
        <v>625</v>
      </c>
      <c r="K84" s="112">
        <v>3168232954</v>
      </c>
      <c r="L84" s="164" t="s">
        <v>626</v>
      </c>
      <c r="M84" s="216">
        <v>44158</v>
      </c>
      <c r="N84" s="112" t="s">
        <v>335</v>
      </c>
      <c r="O84" s="112" t="s">
        <v>335</v>
      </c>
      <c r="P84" s="112" t="s">
        <v>335</v>
      </c>
      <c r="Q84" s="112"/>
      <c r="R84" s="112"/>
      <c r="S84" s="112"/>
      <c r="T84" s="112" t="s">
        <v>335</v>
      </c>
      <c r="U84" s="112" t="s">
        <v>335</v>
      </c>
      <c r="V84" s="112" t="s">
        <v>335</v>
      </c>
      <c r="W84" s="112" t="s">
        <v>427</v>
      </c>
      <c r="X84" s="112" t="s">
        <v>427</v>
      </c>
      <c r="Y84" s="112" t="s">
        <v>427</v>
      </c>
      <c r="Z84" s="112" t="s">
        <v>427</v>
      </c>
      <c r="AA84" s="112" t="s">
        <v>428</v>
      </c>
      <c r="AB84" s="112" t="s">
        <v>427</v>
      </c>
      <c r="AC84" s="112" t="s">
        <v>427</v>
      </c>
      <c r="AD84" s="112" t="s">
        <v>427</v>
      </c>
      <c r="AE84" s="112" t="s">
        <v>427</v>
      </c>
      <c r="AF84" s="112" t="s">
        <v>427</v>
      </c>
      <c r="AG84" s="112" t="s">
        <v>427</v>
      </c>
      <c r="AH84" s="112" t="s">
        <v>427</v>
      </c>
      <c r="AI84" s="112" t="s">
        <v>335</v>
      </c>
      <c r="AJ84" s="112" t="s">
        <v>427</v>
      </c>
      <c r="AK84" s="112" t="s">
        <v>427</v>
      </c>
      <c r="AL84" s="112" t="s">
        <v>335</v>
      </c>
      <c r="AM84" s="112" t="s">
        <v>428</v>
      </c>
      <c r="AN84" s="112" t="s">
        <v>428</v>
      </c>
      <c r="AO84" s="112" t="s">
        <v>335</v>
      </c>
      <c r="AP84" s="112" t="s">
        <v>335</v>
      </c>
      <c r="AQ84" s="112" t="s">
        <v>335</v>
      </c>
      <c r="AR84" s="112">
        <f t="shared" ref="AR84:AT84" si="98">COUNTIF(N84,"SI")</f>
        <v>1</v>
      </c>
      <c r="AS84" s="112">
        <f t="shared" si="98"/>
        <v>1</v>
      </c>
      <c r="AT84" s="112">
        <f t="shared" si="98"/>
        <v>1</v>
      </c>
      <c r="AU84" s="112">
        <f t="shared" si="97"/>
        <v>3</v>
      </c>
      <c r="AV84" s="112">
        <v>6</v>
      </c>
      <c r="AW84" s="112">
        <f t="shared" si="82"/>
        <v>12</v>
      </c>
      <c r="AX84" s="167">
        <f t="shared" si="83"/>
        <v>0.8571428571428571</v>
      </c>
      <c r="AY84" s="252"/>
      <c r="AZ84" s="253"/>
      <c r="BA84" s="254"/>
      <c r="BB84" s="171"/>
      <c r="BC84" s="171"/>
      <c r="BD84" s="171"/>
      <c r="BE84" s="171"/>
      <c r="BF84" s="171"/>
      <c r="BG84" s="171"/>
      <c r="BH84" s="171"/>
      <c r="BI84" s="171"/>
      <c r="BJ84" s="171"/>
      <c r="BK84" s="171"/>
      <c r="BL84" s="171"/>
      <c r="BM84" s="171"/>
      <c r="BN84" s="171"/>
      <c r="BO84" s="171"/>
      <c r="BP84" s="171"/>
      <c r="BQ84" s="171"/>
      <c r="BR84" s="171"/>
      <c r="BS84" s="171"/>
      <c r="BT84" s="171"/>
      <c r="BU84" s="171"/>
    </row>
    <row r="85" spans="1:73" ht="15.75" customHeight="1" x14ac:dyDescent="0.25">
      <c r="A85" s="112" t="s">
        <v>47</v>
      </c>
      <c r="B85" s="112" t="s">
        <v>143</v>
      </c>
      <c r="C85" s="112" t="s">
        <v>155</v>
      </c>
      <c r="D85" s="112" t="s">
        <v>503</v>
      </c>
      <c r="E85" s="112">
        <v>3138589830</v>
      </c>
      <c r="F85" s="112" t="s">
        <v>504</v>
      </c>
      <c r="G85" s="112" t="s">
        <v>145</v>
      </c>
      <c r="H85" s="112">
        <f>'Instrumento CIDEA'!H317</f>
        <v>3003860993</v>
      </c>
      <c r="I85" s="122" t="str">
        <f>'Instrumento CIDEA'!I317</f>
        <v>broseroc@car.gov.co</v>
      </c>
      <c r="J85" s="112" t="s">
        <v>627</v>
      </c>
      <c r="K85" s="112">
        <v>3176496435</v>
      </c>
      <c r="L85" s="112" t="s">
        <v>628</v>
      </c>
      <c r="M85" s="216">
        <v>44147</v>
      </c>
      <c r="N85" s="112" t="s">
        <v>335</v>
      </c>
      <c r="O85" s="112" t="s">
        <v>335</v>
      </c>
      <c r="P85" s="112" t="s">
        <v>335</v>
      </c>
      <c r="Q85" s="112"/>
      <c r="R85" s="112"/>
      <c r="S85" s="112"/>
      <c r="T85" s="112" t="s">
        <v>335</v>
      </c>
      <c r="U85" s="112" t="s">
        <v>335</v>
      </c>
      <c r="V85" s="112" t="s">
        <v>335</v>
      </c>
      <c r="W85" s="112" t="s">
        <v>427</v>
      </c>
      <c r="X85" s="112" t="s">
        <v>427</v>
      </c>
      <c r="Y85" s="112" t="s">
        <v>428</v>
      </c>
      <c r="Z85" s="112" t="s">
        <v>427</v>
      </c>
      <c r="AA85" s="112" t="s">
        <v>335</v>
      </c>
      <c r="AB85" s="112" t="s">
        <v>427</v>
      </c>
      <c r="AC85" s="112" t="s">
        <v>427</v>
      </c>
      <c r="AD85" s="112" t="s">
        <v>427</v>
      </c>
      <c r="AE85" s="112" t="s">
        <v>427</v>
      </c>
      <c r="AF85" s="112" t="s">
        <v>427</v>
      </c>
      <c r="AG85" s="112" t="s">
        <v>427</v>
      </c>
      <c r="AH85" s="112" t="s">
        <v>427</v>
      </c>
      <c r="AI85" s="112" t="s">
        <v>335</v>
      </c>
      <c r="AJ85" s="112" t="s">
        <v>427</v>
      </c>
      <c r="AK85" s="112" t="s">
        <v>427</v>
      </c>
      <c r="AL85" s="112" t="s">
        <v>427</v>
      </c>
      <c r="AM85" s="112" t="s">
        <v>335</v>
      </c>
      <c r="AN85" s="112" t="s">
        <v>335</v>
      </c>
      <c r="AO85" s="112" t="s">
        <v>335</v>
      </c>
      <c r="AP85" s="112" t="s">
        <v>335</v>
      </c>
      <c r="AQ85" s="112" t="s">
        <v>428</v>
      </c>
      <c r="AR85" s="112">
        <f t="shared" ref="AR85:AT85" si="99">COUNTIF(N85,"SI")</f>
        <v>1</v>
      </c>
      <c r="AS85" s="112">
        <f t="shared" si="99"/>
        <v>1</v>
      </c>
      <c r="AT85" s="112">
        <f t="shared" si="99"/>
        <v>1</v>
      </c>
      <c r="AU85" s="112">
        <f t="shared" si="97"/>
        <v>4</v>
      </c>
      <c r="AV85" s="112">
        <f t="shared" ref="AV85:AV109" si="100">COUNTIFS(AI85:AQ85,"SI")</f>
        <v>5</v>
      </c>
      <c r="AW85" s="112">
        <f t="shared" si="82"/>
        <v>12</v>
      </c>
      <c r="AX85" s="167">
        <f t="shared" si="83"/>
        <v>0.8571428571428571</v>
      </c>
      <c r="AY85" s="252"/>
      <c r="AZ85" s="253"/>
      <c r="BA85" s="254"/>
      <c r="BB85" s="171"/>
      <c r="BC85" s="171"/>
      <c r="BD85" s="171"/>
      <c r="BE85" s="171"/>
      <c r="BF85" s="171"/>
      <c r="BG85" s="171"/>
      <c r="BH85" s="171"/>
      <c r="BI85" s="171"/>
      <c r="BJ85" s="171"/>
      <c r="BK85" s="171"/>
      <c r="BL85" s="171"/>
      <c r="BM85" s="171"/>
      <c r="BN85" s="171"/>
      <c r="BO85" s="171"/>
      <c r="BP85" s="171"/>
      <c r="BQ85" s="171"/>
      <c r="BR85" s="171"/>
      <c r="BS85" s="171"/>
      <c r="BT85" s="171"/>
      <c r="BU85" s="171"/>
    </row>
    <row r="86" spans="1:73" ht="15.75" customHeight="1" x14ac:dyDescent="0.25">
      <c r="A86" s="112" t="s">
        <v>47</v>
      </c>
      <c r="B86" s="112" t="s">
        <v>143</v>
      </c>
      <c r="C86" s="112" t="s">
        <v>156</v>
      </c>
      <c r="D86" s="112" t="s">
        <v>421</v>
      </c>
      <c r="E86" s="112">
        <v>3223066569</v>
      </c>
      <c r="F86" s="112" t="s">
        <v>422</v>
      </c>
      <c r="G86" s="112" t="s">
        <v>145</v>
      </c>
      <c r="H86" s="112">
        <f>'Instrumento CIDEA'!H318</f>
        <v>3003860993</v>
      </c>
      <c r="I86" s="122" t="str">
        <f>'Instrumento CIDEA'!I318</f>
        <v>broseroc@car.gov.co</v>
      </c>
      <c r="J86" s="112" t="s">
        <v>629</v>
      </c>
      <c r="K86" s="112">
        <v>3043487058</v>
      </c>
      <c r="L86" s="164" t="s">
        <v>630</v>
      </c>
      <c r="M86" s="220">
        <v>44138</v>
      </c>
      <c r="N86" s="112" t="s">
        <v>335</v>
      </c>
      <c r="O86" s="112" t="s">
        <v>335</v>
      </c>
      <c r="P86" s="112" t="s">
        <v>335</v>
      </c>
      <c r="Q86" s="112"/>
      <c r="R86" s="112"/>
      <c r="S86" s="112"/>
      <c r="T86" s="112" t="s">
        <v>335</v>
      </c>
      <c r="U86" s="112" t="s">
        <v>335</v>
      </c>
      <c r="V86" s="112" t="s">
        <v>335</v>
      </c>
      <c r="W86" s="112" t="s">
        <v>427</v>
      </c>
      <c r="X86" s="112" t="s">
        <v>427</v>
      </c>
      <c r="Y86" s="112" t="s">
        <v>427</v>
      </c>
      <c r="Z86" s="112" t="s">
        <v>427</v>
      </c>
      <c r="AA86" s="112" t="s">
        <v>428</v>
      </c>
      <c r="AB86" s="112" t="s">
        <v>427</v>
      </c>
      <c r="AC86" s="112" t="s">
        <v>427</v>
      </c>
      <c r="AD86" s="112" t="s">
        <v>427</v>
      </c>
      <c r="AE86" s="112" t="s">
        <v>427</v>
      </c>
      <c r="AF86" s="112" t="s">
        <v>427</v>
      </c>
      <c r="AG86" s="112" t="s">
        <v>427</v>
      </c>
      <c r="AH86" s="112" t="s">
        <v>427</v>
      </c>
      <c r="AI86" s="112" t="s">
        <v>335</v>
      </c>
      <c r="AJ86" s="112" t="s">
        <v>427</v>
      </c>
      <c r="AK86" s="112" t="s">
        <v>427</v>
      </c>
      <c r="AL86" s="112" t="s">
        <v>335</v>
      </c>
      <c r="AM86" s="112" t="s">
        <v>335</v>
      </c>
      <c r="AN86" s="112" t="s">
        <v>428</v>
      </c>
      <c r="AO86" s="112" t="s">
        <v>335</v>
      </c>
      <c r="AP86" s="112" t="s">
        <v>335</v>
      </c>
      <c r="AQ86" s="112" t="s">
        <v>335</v>
      </c>
      <c r="AR86" s="112">
        <f t="shared" ref="AR86:AT86" si="101">COUNTIF(N86,"SI")</f>
        <v>1</v>
      </c>
      <c r="AS86" s="112">
        <f t="shared" si="101"/>
        <v>1</v>
      </c>
      <c r="AT86" s="112">
        <f t="shared" si="101"/>
        <v>1</v>
      </c>
      <c r="AU86" s="112">
        <f t="shared" si="97"/>
        <v>3</v>
      </c>
      <c r="AV86" s="112">
        <f t="shared" si="100"/>
        <v>6</v>
      </c>
      <c r="AW86" s="112">
        <f t="shared" si="82"/>
        <v>12</v>
      </c>
      <c r="AX86" s="167">
        <f t="shared" si="83"/>
        <v>0.8571428571428571</v>
      </c>
      <c r="AY86" s="252"/>
      <c r="AZ86" s="253"/>
      <c r="BA86" s="254"/>
      <c r="BB86" s="171"/>
      <c r="BC86" s="171"/>
      <c r="BD86" s="171"/>
      <c r="BE86" s="171"/>
      <c r="BF86" s="171"/>
      <c r="BG86" s="171"/>
      <c r="BH86" s="171"/>
      <c r="BI86" s="171"/>
      <c r="BJ86" s="171"/>
      <c r="BK86" s="171"/>
      <c r="BL86" s="171"/>
      <c r="BM86" s="171"/>
      <c r="BN86" s="171"/>
      <c r="BO86" s="171"/>
      <c r="BP86" s="171"/>
      <c r="BQ86" s="171"/>
      <c r="BR86" s="171"/>
      <c r="BS86" s="171"/>
      <c r="BT86" s="171"/>
      <c r="BU86" s="171"/>
    </row>
    <row r="87" spans="1:73" ht="15.75" customHeight="1" x14ac:dyDescent="0.25">
      <c r="A87" s="112" t="s">
        <v>47</v>
      </c>
      <c r="B87" s="112" t="s">
        <v>143</v>
      </c>
      <c r="C87" s="112" t="s">
        <v>157</v>
      </c>
      <c r="D87" s="112" t="str">
        <f>'Instrumento CIDEA'!D331</f>
        <v>JHON ALEJANDRO OTÁLORA BOGOTÁ</v>
      </c>
      <c r="E87" s="112">
        <f>'Instrumento CIDEA'!E331</f>
        <v>3183382382</v>
      </c>
      <c r="F87" s="122" t="str">
        <f>'Instrumento CIDEA'!F331</f>
        <v>jotalorab@car.gov.co</v>
      </c>
      <c r="G87" s="113" t="str">
        <f>'Instrumento CIDEA'!G331</f>
        <v>BYRON ARTURO ROSERO CANAMEJOY</v>
      </c>
      <c r="H87" s="112">
        <f>'Instrumento CIDEA'!H331</f>
        <v>3003860993</v>
      </c>
      <c r="I87" s="122" t="str">
        <f>'Instrumento CIDEA'!I331</f>
        <v>broseroc@car.gov.co</v>
      </c>
      <c r="J87" s="113" t="str">
        <f>'Instrumento CIDEA'!J331</f>
        <v>DIEGO ALEXANDER BETANCOURT RAMOS</v>
      </c>
      <c r="K87" s="112">
        <f>'Instrumento CIDEA'!K331</f>
        <v>3214795278</v>
      </c>
      <c r="L87" s="123" t="str">
        <f>'Instrumento CIDEA'!L331</f>
        <v>umata@silvania-cundinamarca.gov.co</v>
      </c>
      <c r="M87" s="216">
        <v>44186</v>
      </c>
      <c r="N87" s="112" t="s">
        <v>335</v>
      </c>
      <c r="O87" s="112" t="s">
        <v>335</v>
      </c>
      <c r="P87" s="112" t="s">
        <v>335</v>
      </c>
      <c r="Q87" s="112"/>
      <c r="R87" s="112"/>
      <c r="S87" s="112"/>
      <c r="T87" s="112" t="s">
        <v>335</v>
      </c>
      <c r="U87" s="112" t="s">
        <v>335</v>
      </c>
      <c r="V87" s="112" t="s">
        <v>335</v>
      </c>
      <c r="W87" s="112" t="s">
        <v>427</v>
      </c>
      <c r="X87" s="112" t="s">
        <v>427</v>
      </c>
      <c r="Y87" s="112" t="s">
        <v>427</v>
      </c>
      <c r="Z87" s="112" t="s">
        <v>427</v>
      </c>
      <c r="AA87" s="112" t="s">
        <v>428</v>
      </c>
      <c r="AB87" s="112" t="s">
        <v>427</v>
      </c>
      <c r="AC87" s="112" t="s">
        <v>427</v>
      </c>
      <c r="AD87" s="112" t="s">
        <v>427</v>
      </c>
      <c r="AE87" s="112" t="s">
        <v>427</v>
      </c>
      <c r="AF87" s="112" t="s">
        <v>427</v>
      </c>
      <c r="AG87" s="112" t="s">
        <v>427</v>
      </c>
      <c r="AH87" s="112" t="s">
        <v>427</v>
      </c>
      <c r="AI87" s="112" t="s">
        <v>335</v>
      </c>
      <c r="AJ87" s="112" t="s">
        <v>427</v>
      </c>
      <c r="AK87" s="112" t="s">
        <v>335</v>
      </c>
      <c r="AL87" s="112" t="s">
        <v>427</v>
      </c>
      <c r="AM87" s="112" t="s">
        <v>428</v>
      </c>
      <c r="AN87" s="112" t="s">
        <v>335</v>
      </c>
      <c r="AO87" s="112" t="s">
        <v>335</v>
      </c>
      <c r="AP87" s="112" t="s">
        <v>335</v>
      </c>
      <c r="AQ87" s="112" t="s">
        <v>335</v>
      </c>
      <c r="AR87" s="112">
        <f t="shared" ref="AR87:AT87" si="102">COUNTIF(N87,"SI")</f>
        <v>1</v>
      </c>
      <c r="AS87" s="112">
        <f t="shared" si="102"/>
        <v>1</v>
      </c>
      <c r="AT87" s="112">
        <f t="shared" si="102"/>
        <v>1</v>
      </c>
      <c r="AU87" s="112">
        <f t="shared" si="97"/>
        <v>3</v>
      </c>
      <c r="AV87" s="112">
        <f t="shared" si="100"/>
        <v>6</v>
      </c>
      <c r="AW87" s="112">
        <f t="shared" si="82"/>
        <v>12</v>
      </c>
      <c r="AX87" s="167">
        <f t="shared" si="83"/>
        <v>0.8571428571428571</v>
      </c>
      <c r="AY87" s="252"/>
      <c r="AZ87" s="253"/>
      <c r="BA87" s="254"/>
      <c r="BB87" s="171"/>
      <c r="BC87" s="171"/>
      <c r="BD87" s="171"/>
      <c r="BE87" s="171"/>
      <c r="BF87" s="171"/>
      <c r="BG87" s="171"/>
      <c r="BH87" s="171"/>
      <c r="BI87" s="171"/>
      <c r="BJ87" s="171"/>
      <c r="BK87" s="171"/>
      <c r="BL87" s="171"/>
      <c r="BM87" s="171"/>
      <c r="BN87" s="171"/>
      <c r="BO87" s="171"/>
      <c r="BP87" s="171"/>
      <c r="BQ87" s="171"/>
      <c r="BR87" s="171"/>
      <c r="BS87" s="171"/>
      <c r="BT87" s="171"/>
      <c r="BU87" s="171"/>
    </row>
    <row r="88" spans="1:73" ht="15.75" customHeight="1" x14ac:dyDescent="0.25">
      <c r="A88" s="112" t="s">
        <v>47</v>
      </c>
      <c r="B88" s="112" t="s">
        <v>143</v>
      </c>
      <c r="C88" s="112" t="s">
        <v>160</v>
      </c>
      <c r="D88" s="188" t="s">
        <v>443</v>
      </c>
      <c r="E88" s="188">
        <v>3012028058</v>
      </c>
      <c r="F88" s="188" t="s">
        <v>444</v>
      </c>
      <c r="G88" s="113" t="str">
        <f>'Instrumento CIDEA'!G332</f>
        <v>BYRON ARTURO ROSERO CANAMEJOY</v>
      </c>
      <c r="H88" s="112">
        <f>'Instrumento CIDEA'!H332</f>
        <v>3003860993</v>
      </c>
      <c r="I88" s="122" t="str">
        <f>'Instrumento CIDEA'!I332</f>
        <v>broseroc@car.gov.co</v>
      </c>
      <c r="J88" s="188" t="s">
        <v>631</v>
      </c>
      <c r="K88" s="188">
        <v>3134423712</v>
      </c>
      <c r="L88" s="188" t="s">
        <v>632</v>
      </c>
      <c r="M88" s="190">
        <v>44181</v>
      </c>
      <c r="N88" s="112" t="s">
        <v>335</v>
      </c>
      <c r="O88" s="112" t="s">
        <v>335</v>
      </c>
      <c r="P88" s="112" t="s">
        <v>335</v>
      </c>
      <c r="Q88" s="112"/>
      <c r="R88" s="112"/>
      <c r="S88" s="112"/>
      <c r="T88" s="112" t="s">
        <v>335</v>
      </c>
      <c r="U88" s="112" t="s">
        <v>335</v>
      </c>
      <c r="V88" s="112" t="s">
        <v>335</v>
      </c>
      <c r="W88" s="112" t="s">
        <v>427</v>
      </c>
      <c r="X88" s="112" t="s">
        <v>427</v>
      </c>
      <c r="Y88" s="112" t="s">
        <v>427</v>
      </c>
      <c r="Z88" s="112" t="s">
        <v>427</v>
      </c>
      <c r="AA88" s="112" t="s">
        <v>428</v>
      </c>
      <c r="AB88" s="112" t="s">
        <v>427</v>
      </c>
      <c r="AC88" s="112" t="s">
        <v>427</v>
      </c>
      <c r="AD88" s="112" t="s">
        <v>427</v>
      </c>
      <c r="AE88" s="112" t="s">
        <v>427</v>
      </c>
      <c r="AF88" s="112" t="s">
        <v>427</v>
      </c>
      <c r="AG88" s="112" t="s">
        <v>427</v>
      </c>
      <c r="AH88" s="112" t="s">
        <v>427</v>
      </c>
      <c r="AI88" s="112" t="s">
        <v>335</v>
      </c>
      <c r="AJ88" s="112" t="s">
        <v>427</v>
      </c>
      <c r="AK88" s="112" t="s">
        <v>427</v>
      </c>
      <c r="AL88" s="112" t="s">
        <v>335</v>
      </c>
      <c r="AM88" s="112" t="s">
        <v>335</v>
      </c>
      <c r="AN88" s="112" t="s">
        <v>335</v>
      </c>
      <c r="AO88" s="112" t="s">
        <v>335</v>
      </c>
      <c r="AP88" s="112" t="s">
        <v>335</v>
      </c>
      <c r="AQ88" s="112" t="s">
        <v>335</v>
      </c>
      <c r="AR88" s="112">
        <f t="shared" ref="AR88:AT88" si="103">COUNTIF(N88,"SI")</f>
        <v>1</v>
      </c>
      <c r="AS88" s="112">
        <f t="shared" si="103"/>
        <v>1</v>
      </c>
      <c r="AT88" s="112">
        <f t="shared" si="103"/>
        <v>1</v>
      </c>
      <c r="AU88" s="112">
        <f t="shared" si="97"/>
        <v>3</v>
      </c>
      <c r="AV88" s="112">
        <f t="shared" si="100"/>
        <v>7</v>
      </c>
      <c r="AW88" s="112">
        <f t="shared" si="82"/>
        <v>13</v>
      </c>
      <c r="AX88" s="167">
        <f t="shared" si="83"/>
        <v>0.9285714285714286</v>
      </c>
      <c r="AY88" s="252"/>
      <c r="AZ88" s="253"/>
      <c r="BA88" s="254"/>
      <c r="BB88" s="171"/>
      <c r="BC88" s="171"/>
      <c r="BD88" s="171"/>
      <c r="BE88" s="171"/>
      <c r="BF88" s="171"/>
      <c r="BG88" s="171"/>
      <c r="BH88" s="171"/>
      <c r="BI88" s="171"/>
      <c r="BJ88" s="171"/>
      <c r="BK88" s="171"/>
      <c r="BL88" s="171"/>
      <c r="BM88" s="171"/>
      <c r="BN88" s="171"/>
      <c r="BO88" s="171"/>
      <c r="BP88" s="171"/>
      <c r="BQ88" s="171"/>
      <c r="BR88" s="171"/>
      <c r="BS88" s="171"/>
      <c r="BT88" s="171"/>
      <c r="BU88" s="171"/>
    </row>
    <row r="89" spans="1:73" ht="15.75" customHeight="1" x14ac:dyDescent="0.25">
      <c r="A89" s="112" t="s">
        <v>47</v>
      </c>
      <c r="B89" s="112" t="s">
        <v>161</v>
      </c>
      <c r="C89" s="112" t="s">
        <v>162</v>
      </c>
      <c r="D89" s="188" t="s">
        <v>443</v>
      </c>
      <c r="E89" s="188">
        <v>3012028058</v>
      </c>
      <c r="F89" s="188" t="s">
        <v>444</v>
      </c>
      <c r="G89" s="113" t="str">
        <f>'Instrumento CIDEA'!G333</f>
        <v>BYRON ARTURO ROSERO CANAMEJOY</v>
      </c>
      <c r="H89" s="112">
        <f>'Instrumento CIDEA'!H333</f>
        <v>3003860993</v>
      </c>
      <c r="I89" s="122" t="str">
        <f>'Instrumento CIDEA'!I333</f>
        <v>broseroc@car.gov.co</v>
      </c>
      <c r="J89" s="188" t="s">
        <v>633</v>
      </c>
      <c r="K89" s="188">
        <v>3138177368</v>
      </c>
      <c r="L89" s="188" t="s">
        <v>634</v>
      </c>
      <c r="M89" s="190">
        <v>44180</v>
      </c>
      <c r="N89" s="112" t="s">
        <v>335</v>
      </c>
      <c r="O89" s="112" t="s">
        <v>335</v>
      </c>
      <c r="P89" s="112" t="s">
        <v>335</v>
      </c>
      <c r="Q89" s="112"/>
      <c r="R89" s="112"/>
      <c r="S89" s="112"/>
      <c r="T89" s="112" t="s">
        <v>335</v>
      </c>
      <c r="U89" s="112" t="s">
        <v>335</v>
      </c>
      <c r="V89" s="112" t="s">
        <v>335</v>
      </c>
      <c r="W89" s="112" t="s">
        <v>427</v>
      </c>
      <c r="X89" s="112" t="s">
        <v>427</v>
      </c>
      <c r="Y89" s="112" t="s">
        <v>427</v>
      </c>
      <c r="Z89" s="112" t="s">
        <v>427</v>
      </c>
      <c r="AA89" s="112" t="s">
        <v>428</v>
      </c>
      <c r="AB89" s="112" t="s">
        <v>427</v>
      </c>
      <c r="AC89" s="112" t="s">
        <v>427</v>
      </c>
      <c r="AD89" s="112" t="s">
        <v>427</v>
      </c>
      <c r="AE89" s="112" t="s">
        <v>427</v>
      </c>
      <c r="AF89" s="112" t="s">
        <v>427</v>
      </c>
      <c r="AG89" s="112" t="s">
        <v>427</v>
      </c>
      <c r="AH89" s="112" t="s">
        <v>427</v>
      </c>
      <c r="AI89" s="112" t="s">
        <v>335</v>
      </c>
      <c r="AJ89" s="112" t="s">
        <v>427</v>
      </c>
      <c r="AK89" s="112" t="s">
        <v>427</v>
      </c>
      <c r="AL89" s="112" t="s">
        <v>335</v>
      </c>
      <c r="AM89" s="112" t="s">
        <v>335</v>
      </c>
      <c r="AN89" s="112" t="s">
        <v>335</v>
      </c>
      <c r="AO89" s="112" t="s">
        <v>335</v>
      </c>
      <c r="AP89" s="112" t="s">
        <v>335</v>
      </c>
      <c r="AQ89" s="112" t="s">
        <v>335</v>
      </c>
      <c r="AR89" s="112">
        <f t="shared" ref="AR89:AT89" si="104">COUNTIF(N89,"SI")</f>
        <v>1</v>
      </c>
      <c r="AS89" s="112">
        <f t="shared" si="104"/>
        <v>1</v>
      </c>
      <c r="AT89" s="112">
        <f t="shared" si="104"/>
        <v>1</v>
      </c>
      <c r="AU89" s="112">
        <f t="shared" si="97"/>
        <v>3</v>
      </c>
      <c r="AV89" s="112">
        <f t="shared" si="100"/>
        <v>7</v>
      </c>
      <c r="AW89" s="112">
        <f t="shared" si="82"/>
        <v>13</v>
      </c>
      <c r="AX89" s="167">
        <f t="shared" si="83"/>
        <v>0.9285714285714286</v>
      </c>
      <c r="AY89" s="255"/>
      <c r="AZ89" s="256"/>
      <c r="BA89" s="257"/>
      <c r="BB89" s="171"/>
      <c r="BC89" s="171"/>
      <c r="BD89" s="171"/>
      <c r="BE89" s="171"/>
      <c r="BF89" s="171"/>
      <c r="BG89" s="171"/>
      <c r="BH89" s="171"/>
      <c r="BI89" s="171"/>
      <c r="BJ89" s="171"/>
      <c r="BK89" s="171"/>
      <c r="BL89" s="171"/>
      <c r="BM89" s="171"/>
      <c r="BN89" s="171"/>
      <c r="BO89" s="171"/>
      <c r="BP89" s="171"/>
      <c r="BQ89" s="171"/>
      <c r="BR89" s="171"/>
      <c r="BS89" s="171"/>
      <c r="BT89" s="171"/>
      <c r="BU89" s="171"/>
    </row>
    <row r="90" spans="1:73" ht="15.75" customHeight="1" x14ac:dyDescent="0.25">
      <c r="A90" s="112" t="s">
        <v>47</v>
      </c>
      <c r="B90" s="112" t="s">
        <v>163</v>
      </c>
      <c r="C90" s="112" t="s">
        <v>164</v>
      </c>
      <c r="D90" s="112" t="s">
        <v>573</v>
      </c>
      <c r="E90" s="112">
        <v>3123124175</v>
      </c>
      <c r="F90" s="112" t="s">
        <v>574</v>
      </c>
      <c r="G90" s="113" t="s">
        <v>168</v>
      </c>
      <c r="H90" s="112">
        <v>3133925964</v>
      </c>
      <c r="I90" s="112" t="s">
        <v>169</v>
      </c>
      <c r="J90" s="112" t="s">
        <v>635</v>
      </c>
      <c r="K90" s="112" t="s">
        <v>636</v>
      </c>
      <c r="L90" s="112" t="s">
        <v>637</v>
      </c>
      <c r="M90" s="113"/>
      <c r="N90" s="112" t="s">
        <v>335</v>
      </c>
      <c r="O90" s="112" t="s">
        <v>335</v>
      </c>
      <c r="P90" s="112" t="s">
        <v>335</v>
      </c>
      <c r="Q90" s="112" t="s">
        <v>335</v>
      </c>
      <c r="R90" s="112" t="s">
        <v>335</v>
      </c>
      <c r="S90" s="112" t="s">
        <v>335</v>
      </c>
      <c r="T90" s="112" t="s">
        <v>335</v>
      </c>
      <c r="U90" s="112" t="s">
        <v>335</v>
      </c>
      <c r="V90" s="112" t="s">
        <v>335</v>
      </c>
      <c r="W90" s="112" t="s">
        <v>427</v>
      </c>
      <c r="X90" s="112" t="s">
        <v>427</v>
      </c>
      <c r="Y90" s="112" t="s">
        <v>428</v>
      </c>
      <c r="Z90" s="112" t="s">
        <v>427</v>
      </c>
      <c r="AA90" s="112" t="s">
        <v>427</v>
      </c>
      <c r="AB90" s="112" t="s">
        <v>427</v>
      </c>
      <c r="AC90" s="112" t="s">
        <v>427</v>
      </c>
      <c r="AD90" s="112" t="s">
        <v>427</v>
      </c>
      <c r="AE90" s="112" t="s">
        <v>427</v>
      </c>
      <c r="AF90" s="112" t="s">
        <v>427</v>
      </c>
      <c r="AG90" s="112" t="s">
        <v>427</v>
      </c>
      <c r="AH90" s="112" t="s">
        <v>427</v>
      </c>
      <c r="AI90" s="112" t="s">
        <v>335</v>
      </c>
      <c r="AJ90" s="112" t="s">
        <v>428</v>
      </c>
      <c r="AK90" s="112" t="s">
        <v>428</v>
      </c>
      <c r="AL90" s="112" t="s">
        <v>428</v>
      </c>
      <c r="AM90" s="112" t="s">
        <v>428</v>
      </c>
      <c r="AN90" s="112" t="s">
        <v>428</v>
      </c>
      <c r="AO90" s="112" t="s">
        <v>428</v>
      </c>
      <c r="AP90" s="112" t="s">
        <v>428</v>
      </c>
      <c r="AQ90" s="112" t="s">
        <v>428</v>
      </c>
      <c r="AR90" s="112">
        <f t="shared" ref="AR90:AT90" si="105">COUNTIF(N90,"SI")</f>
        <v>1</v>
      </c>
      <c r="AS90" s="112">
        <f t="shared" si="105"/>
        <v>1</v>
      </c>
      <c r="AT90" s="112">
        <f t="shared" si="105"/>
        <v>1</v>
      </c>
      <c r="AU90" s="112">
        <f t="shared" si="97"/>
        <v>3</v>
      </c>
      <c r="AV90" s="112">
        <f t="shared" si="100"/>
        <v>1</v>
      </c>
      <c r="AW90" s="112">
        <f t="shared" si="82"/>
        <v>7</v>
      </c>
      <c r="AX90" s="167">
        <f t="shared" si="83"/>
        <v>0.5</v>
      </c>
      <c r="AY90" s="258">
        <f>AVERAGE(AX90:AX99)</f>
        <v>0.84285714285714286</v>
      </c>
      <c r="AZ90" s="259"/>
      <c r="BA90" s="260"/>
      <c r="BB90" s="171"/>
      <c r="BC90" s="171"/>
      <c r="BD90" s="171"/>
      <c r="BE90" s="171"/>
      <c r="BF90" s="171"/>
      <c r="BG90" s="171"/>
      <c r="BH90" s="171"/>
      <c r="BI90" s="171"/>
      <c r="BJ90" s="171"/>
      <c r="BK90" s="171"/>
      <c r="BL90" s="171"/>
      <c r="BM90" s="171"/>
      <c r="BN90" s="171"/>
      <c r="BO90" s="171"/>
      <c r="BP90" s="171"/>
      <c r="BQ90" s="171"/>
      <c r="BR90" s="171"/>
      <c r="BS90" s="171"/>
      <c r="BT90" s="171"/>
      <c r="BU90" s="171"/>
    </row>
    <row r="91" spans="1:73" ht="15.75" customHeight="1" x14ac:dyDescent="0.25">
      <c r="A91" s="112" t="s">
        <v>47</v>
      </c>
      <c r="B91" s="112" t="s">
        <v>163</v>
      </c>
      <c r="C91" s="112" t="s">
        <v>165</v>
      </c>
      <c r="D91" s="112" t="s">
        <v>573</v>
      </c>
      <c r="E91" s="112">
        <v>3123124175</v>
      </c>
      <c r="F91" s="112" t="s">
        <v>574</v>
      </c>
      <c r="G91" s="113" t="s">
        <v>168</v>
      </c>
      <c r="H91" s="112">
        <v>3133925964</v>
      </c>
      <c r="I91" s="112" t="s">
        <v>169</v>
      </c>
      <c r="J91" s="112" t="s">
        <v>638</v>
      </c>
      <c r="K91" s="112" t="s">
        <v>639</v>
      </c>
      <c r="L91" s="112" t="s">
        <v>618</v>
      </c>
      <c r="M91" s="113"/>
      <c r="N91" s="112" t="s">
        <v>335</v>
      </c>
      <c r="O91" s="112" t="s">
        <v>335</v>
      </c>
      <c r="P91" s="112" t="s">
        <v>335</v>
      </c>
      <c r="Q91" s="112"/>
      <c r="R91" s="112"/>
      <c r="S91" s="112"/>
      <c r="T91" s="112" t="s">
        <v>335</v>
      </c>
      <c r="U91" s="112" t="s">
        <v>335</v>
      </c>
      <c r="V91" s="112" t="s">
        <v>335</v>
      </c>
      <c r="W91" s="112" t="s">
        <v>427</v>
      </c>
      <c r="X91" s="112" t="s">
        <v>427</v>
      </c>
      <c r="Y91" s="112" t="s">
        <v>428</v>
      </c>
      <c r="Z91" s="112" t="s">
        <v>427</v>
      </c>
      <c r="AA91" s="112" t="s">
        <v>427</v>
      </c>
      <c r="AB91" s="112" t="s">
        <v>427</v>
      </c>
      <c r="AC91" s="112" t="s">
        <v>427</v>
      </c>
      <c r="AD91" s="112" t="s">
        <v>427</v>
      </c>
      <c r="AE91" s="112" t="s">
        <v>427</v>
      </c>
      <c r="AF91" s="112" t="s">
        <v>427</v>
      </c>
      <c r="AG91" s="112" t="s">
        <v>427</v>
      </c>
      <c r="AH91" s="112" t="s">
        <v>427</v>
      </c>
      <c r="AI91" s="112" t="s">
        <v>335</v>
      </c>
      <c r="AJ91" s="112" t="s">
        <v>427</v>
      </c>
      <c r="AK91" s="112" t="s">
        <v>427</v>
      </c>
      <c r="AL91" s="112" t="s">
        <v>335</v>
      </c>
      <c r="AM91" s="112" t="s">
        <v>335</v>
      </c>
      <c r="AN91" s="112" t="s">
        <v>428</v>
      </c>
      <c r="AO91" s="112" t="s">
        <v>335</v>
      </c>
      <c r="AP91" s="112" t="s">
        <v>335</v>
      </c>
      <c r="AQ91" s="112" t="s">
        <v>335</v>
      </c>
      <c r="AR91" s="112">
        <f t="shared" ref="AR91:AT91" si="106">COUNTIF(N91,"SI")</f>
        <v>1</v>
      </c>
      <c r="AS91" s="112">
        <f t="shared" si="106"/>
        <v>1</v>
      </c>
      <c r="AT91" s="112">
        <f t="shared" si="106"/>
        <v>1</v>
      </c>
      <c r="AU91" s="112">
        <f t="shared" si="97"/>
        <v>3</v>
      </c>
      <c r="AV91" s="112">
        <f t="shared" si="100"/>
        <v>6</v>
      </c>
      <c r="AW91" s="112">
        <f t="shared" si="82"/>
        <v>12</v>
      </c>
      <c r="AX91" s="167">
        <f t="shared" si="83"/>
        <v>0.8571428571428571</v>
      </c>
      <c r="AY91" s="261"/>
      <c r="AZ91" s="262"/>
      <c r="BA91" s="263"/>
      <c r="BB91" s="171"/>
      <c r="BC91" s="171"/>
      <c r="BD91" s="171"/>
      <c r="BE91" s="171"/>
      <c r="BF91" s="171"/>
      <c r="BG91" s="171"/>
      <c r="BH91" s="171"/>
      <c r="BI91" s="171"/>
      <c r="BJ91" s="171"/>
      <c r="BK91" s="171"/>
      <c r="BL91" s="171"/>
      <c r="BM91" s="171"/>
      <c r="BN91" s="171"/>
      <c r="BO91" s="171"/>
      <c r="BP91" s="171"/>
      <c r="BQ91" s="171"/>
      <c r="BR91" s="171"/>
      <c r="BS91" s="171"/>
      <c r="BT91" s="171"/>
      <c r="BU91" s="171"/>
    </row>
    <row r="92" spans="1:73" ht="15.75" customHeight="1" x14ac:dyDescent="0.25">
      <c r="A92" s="112" t="s">
        <v>47</v>
      </c>
      <c r="B92" s="112" t="s">
        <v>163</v>
      </c>
      <c r="C92" s="112" t="s">
        <v>166</v>
      </c>
      <c r="D92" s="188" t="s">
        <v>443</v>
      </c>
      <c r="E92" s="188">
        <v>3012028058</v>
      </c>
      <c r="F92" s="188" t="s">
        <v>444</v>
      </c>
      <c r="G92" s="113" t="s">
        <v>168</v>
      </c>
      <c r="H92" s="188">
        <v>3133925964</v>
      </c>
      <c r="I92" s="188" t="s">
        <v>169</v>
      </c>
      <c r="J92" s="188" t="s">
        <v>640</v>
      </c>
      <c r="K92" s="188">
        <v>3142914091</v>
      </c>
      <c r="L92" s="188" t="s">
        <v>641</v>
      </c>
      <c r="M92" s="190">
        <v>44168</v>
      </c>
      <c r="N92" s="112" t="s">
        <v>335</v>
      </c>
      <c r="O92" s="112" t="s">
        <v>335</v>
      </c>
      <c r="P92" s="112" t="s">
        <v>335</v>
      </c>
      <c r="Q92" s="112" t="s">
        <v>335</v>
      </c>
      <c r="R92" s="112" t="s">
        <v>335</v>
      </c>
      <c r="S92" s="112" t="s">
        <v>335</v>
      </c>
      <c r="T92" s="112" t="s">
        <v>335</v>
      </c>
      <c r="U92" s="112" t="s">
        <v>335</v>
      </c>
      <c r="V92" s="112" t="s">
        <v>335</v>
      </c>
      <c r="W92" s="112" t="s">
        <v>427</v>
      </c>
      <c r="X92" s="112" t="s">
        <v>427</v>
      </c>
      <c r="Y92" s="112" t="s">
        <v>335</v>
      </c>
      <c r="Z92" s="112" t="s">
        <v>427</v>
      </c>
      <c r="AA92" s="112" t="s">
        <v>427</v>
      </c>
      <c r="AB92" s="112" t="s">
        <v>427</v>
      </c>
      <c r="AC92" s="112" t="s">
        <v>427</v>
      </c>
      <c r="AD92" s="112" t="s">
        <v>427</v>
      </c>
      <c r="AE92" s="112" t="s">
        <v>427</v>
      </c>
      <c r="AF92" s="112" t="s">
        <v>427</v>
      </c>
      <c r="AG92" s="112" t="s">
        <v>427</v>
      </c>
      <c r="AH92" s="112" t="s">
        <v>427</v>
      </c>
      <c r="AI92" s="112" t="s">
        <v>335</v>
      </c>
      <c r="AJ92" s="112" t="s">
        <v>427</v>
      </c>
      <c r="AK92" s="112" t="s">
        <v>427</v>
      </c>
      <c r="AL92" s="112" t="s">
        <v>335</v>
      </c>
      <c r="AM92" s="112" t="s">
        <v>335</v>
      </c>
      <c r="AN92" s="112" t="s">
        <v>335</v>
      </c>
      <c r="AO92" s="112" t="s">
        <v>335</v>
      </c>
      <c r="AP92" s="112" t="s">
        <v>335</v>
      </c>
      <c r="AQ92" s="112" t="s">
        <v>335</v>
      </c>
      <c r="AR92" s="112">
        <f t="shared" ref="AR92:AT92" si="107">COUNTIF(N92,"SI")</f>
        <v>1</v>
      </c>
      <c r="AS92" s="112">
        <f t="shared" si="107"/>
        <v>1</v>
      </c>
      <c r="AT92" s="112">
        <f t="shared" si="107"/>
        <v>1</v>
      </c>
      <c r="AU92" s="112">
        <f t="shared" si="97"/>
        <v>4</v>
      </c>
      <c r="AV92" s="112">
        <f t="shared" si="100"/>
        <v>7</v>
      </c>
      <c r="AW92" s="112">
        <f t="shared" si="82"/>
        <v>14</v>
      </c>
      <c r="AX92" s="167">
        <f t="shared" si="83"/>
        <v>1</v>
      </c>
      <c r="AY92" s="261"/>
      <c r="AZ92" s="262"/>
      <c r="BA92" s="263"/>
      <c r="BB92" s="171"/>
      <c r="BC92" s="171"/>
      <c r="BD92" s="171"/>
      <c r="BE92" s="171"/>
      <c r="BF92" s="171"/>
      <c r="BG92" s="171"/>
      <c r="BH92" s="171"/>
      <c r="BI92" s="171"/>
      <c r="BJ92" s="171"/>
      <c r="BK92" s="171"/>
      <c r="BL92" s="171"/>
      <c r="BM92" s="171"/>
      <c r="BN92" s="171"/>
      <c r="BO92" s="171"/>
      <c r="BP92" s="171"/>
      <c r="BQ92" s="171"/>
      <c r="BR92" s="171"/>
      <c r="BS92" s="171"/>
      <c r="BT92" s="171"/>
      <c r="BU92" s="171"/>
    </row>
    <row r="93" spans="1:73" ht="15.75" customHeight="1" x14ac:dyDescent="0.25">
      <c r="A93" s="112" t="s">
        <v>47</v>
      </c>
      <c r="B93" s="112" t="s">
        <v>163</v>
      </c>
      <c r="C93" s="112" t="s">
        <v>167</v>
      </c>
      <c r="D93" s="112" t="str">
        <f>'Instrumento CIDEA'!D357</f>
        <v>JHON ALEJANDRO OTÁLORA BOGOTÁ</v>
      </c>
      <c r="E93" s="112">
        <f>'Instrumento CIDEA'!E357</f>
        <v>3183382382</v>
      </c>
      <c r="F93" s="122" t="str">
        <f>'Instrumento CIDEA'!F357</f>
        <v>jotalorab@car.gov.co</v>
      </c>
      <c r="G93" s="113" t="str">
        <f>'Instrumento CIDEA'!G357</f>
        <v>DORA LILIA GAMBA LOZANO</v>
      </c>
      <c r="H93" s="122">
        <f>'Instrumento CIDEA'!H357</f>
        <v>3133925964</v>
      </c>
      <c r="I93" s="122" t="str">
        <f>'Instrumento CIDEA'!I357</f>
        <v>dgambal@car.gov.co</v>
      </c>
      <c r="J93" s="113" t="str">
        <f>'Instrumento CIDEA'!J357</f>
        <v>DIANA ROJAS MONROY</v>
      </c>
      <c r="K93" s="112">
        <f>'Instrumento CIDEA'!K357</f>
        <v>3142979322</v>
      </c>
      <c r="L93" s="123" t="str">
        <f>'Instrumento CIDEA'!L357</f>
        <v>sadea@cachipay-cundinamarca.gov.co</v>
      </c>
      <c r="M93" s="216">
        <v>44168</v>
      </c>
      <c r="N93" s="112" t="s">
        <v>335</v>
      </c>
      <c r="O93" s="112" t="s">
        <v>335</v>
      </c>
      <c r="P93" s="112" t="s">
        <v>335</v>
      </c>
      <c r="Q93" s="112"/>
      <c r="R93" s="112"/>
      <c r="S93" s="112"/>
      <c r="T93" s="112" t="s">
        <v>335</v>
      </c>
      <c r="U93" s="112" t="s">
        <v>335</v>
      </c>
      <c r="V93" s="112" t="s">
        <v>335</v>
      </c>
      <c r="W93" s="112" t="s">
        <v>427</v>
      </c>
      <c r="X93" s="112" t="s">
        <v>427</v>
      </c>
      <c r="Y93" s="112" t="s">
        <v>335</v>
      </c>
      <c r="Z93" s="112" t="s">
        <v>427</v>
      </c>
      <c r="AA93" s="112" t="s">
        <v>427</v>
      </c>
      <c r="AB93" s="112" t="s">
        <v>427</v>
      </c>
      <c r="AC93" s="112" t="s">
        <v>427</v>
      </c>
      <c r="AD93" s="112" t="s">
        <v>427</v>
      </c>
      <c r="AE93" s="112" t="s">
        <v>427</v>
      </c>
      <c r="AF93" s="112" t="s">
        <v>427</v>
      </c>
      <c r="AG93" s="112" t="s">
        <v>427</v>
      </c>
      <c r="AH93" s="112" t="s">
        <v>427</v>
      </c>
      <c r="AI93" s="112" t="s">
        <v>335</v>
      </c>
      <c r="AJ93" s="112" t="s">
        <v>427</v>
      </c>
      <c r="AK93" s="112" t="s">
        <v>427</v>
      </c>
      <c r="AL93" s="112" t="s">
        <v>335</v>
      </c>
      <c r="AM93" s="112" t="s">
        <v>335</v>
      </c>
      <c r="AN93" s="112" t="s">
        <v>428</v>
      </c>
      <c r="AO93" s="112" t="s">
        <v>335</v>
      </c>
      <c r="AP93" s="112" t="s">
        <v>335</v>
      </c>
      <c r="AQ93" s="112" t="s">
        <v>428</v>
      </c>
      <c r="AR93" s="112">
        <f t="shared" ref="AR93:AT93" si="108">COUNTIF(N93,"SI")</f>
        <v>1</v>
      </c>
      <c r="AS93" s="112">
        <f t="shared" si="108"/>
        <v>1</v>
      </c>
      <c r="AT93" s="112">
        <f t="shared" si="108"/>
        <v>1</v>
      </c>
      <c r="AU93" s="112">
        <f t="shared" si="97"/>
        <v>4</v>
      </c>
      <c r="AV93" s="112">
        <f t="shared" si="100"/>
        <v>5</v>
      </c>
      <c r="AW93" s="112">
        <f t="shared" si="82"/>
        <v>12</v>
      </c>
      <c r="AX93" s="167">
        <f t="shared" si="83"/>
        <v>0.8571428571428571</v>
      </c>
      <c r="AY93" s="261"/>
      <c r="AZ93" s="262"/>
      <c r="BA93" s="263"/>
      <c r="BB93" s="171"/>
      <c r="BC93" s="171"/>
      <c r="BD93" s="171"/>
      <c r="BE93" s="171"/>
      <c r="BF93" s="171"/>
      <c r="BG93" s="171"/>
      <c r="BH93" s="171"/>
      <c r="BI93" s="171"/>
      <c r="BJ93" s="171"/>
      <c r="BK93" s="171"/>
      <c r="BL93" s="171"/>
      <c r="BM93" s="171"/>
      <c r="BN93" s="171"/>
      <c r="BO93" s="171"/>
      <c r="BP93" s="171"/>
      <c r="BQ93" s="171"/>
      <c r="BR93" s="171"/>
      <c r="BS93" s="171"/>
      <c r="BT93" s="171"/>
      <c r="BU93" s="171"/>
    </row>
    <row r="94" spans="1:73" ht="15.75" customHeight="1" x14ac:dyDescent="0.25">
      <c r="A94" s="112" t="s">
        <v>47</v>
      </c>
      <c r="B94" s="112" t="s">
        <v>163</v>
      </c>
      <c r="C94" s="112" t="s">
        <v>172</v>
      </c>
      <c r="D94" s="112" t="s">
        <v>123</v>
      </c>
      <c r="E94" s="112">
        <v>3183382382</v>
      </c>
      <c r="F94" s="112" t="s">
        <v>124</v>
      </c>
      <c r="G94" s="113" t="s">
        <v>168</v>
      </c>
      <c r="H94" s="112">
        <v>3133925964</v>
      </c>
      <c r="I94" s="112" t="s">
        <v>169</v>
      </c>
      <c r="J94" s="113" t="s">
        <v>173</v>
      </c>
      <c r="K94" s="112">
        <v>3124536008</v>
      </c>
      <c r="L94" s="113" t="s">
        <v>174</v>
      </c>
      <c r="M94" s="113"/>
      <c r="N94" s="112" t="s">
        <v>335</v>
      </c>
      <c r="O94" s="112" t="s">
        <v>335</v>
      </c>
      <c r="P94" s="112" t="s">
        <v>335</v>
      </c>
      <c r="Q94" s="112"/>
      <c r="R94" s="112"/>
      <c r="S94" s="112"/>
      <c r="T94" s="112" t="s">
        <v>335</v>
      </c>
      <c r="U94" s="112" t="s">
        <v>335</v>
      </c>
      <c r="V94" s="112" t="s">
        <v>335</v>
      </c>
      <c r="W94" s="112" t="s">
        <v>427</v>
      </c>
      <c r="X94" s="112" t="s">
        <v>427</v>
      </c>
      <c r="Y94" s="112" t="s">
        <v>335</v>
      </c>
      <c r="Z94" s="112" t="s">
        <v>427</v>
      </c>
      <c r="AA94" s="112" t="s">
        <v>427</v>
      </c>
      <c r="AB94" s="112" t="s">
        <v>427</v>
      </c>
      <c r="AC94" s="112" t="s">
        <v>427</v>
      </c>
      <c r="AD94" s="112" t="s">
        <v>427</v>
      </c>
      <c r="AE94" s="112" t="s">
        <v>427</v>
      </c>
      <c r="AF94" s="112" t="s">
        <v>427</v>
      </c>
      <c r="AG94" s="112" t="s">
        <v>427</v>
      </c>
      <c r="AH94" s="112" t="s">
        <v>427</v>
      </c>
      <c r="AI94" s="112" t="s">
        <v>335</v>
      </c>
      <c r="AJ94" s="112" t="s">
        <v>427</v>
      </c>
      <c r="AK94" s="112" t="s">
        <v>427</v>
      </c>
      <c r="AL94" s="112" t="s">
        <v>335</v>
      </c>
      <c r="AM94" s="112" t="s">
        <v>428</v>
      </c>
      <c r="AN94" s="112" t="s">
        <v>428</v>
      </c>
      <c r="AO94" s="112" t="s">
        <v>335</v>
      </c>
      <c r="AP94" s="112" t="s">
        <v>428</v>
      </c>
      <c r="AQ94" s="112" t="s">
        <v>428</v>
      </c>
      <c r="AR94" s="112">
        <f t="shared" ref="AR94:AT94" si="109">COUNTIF(N94,"SI")</f>
        <v>1</v>
      </c>
      <c r="AS94" s="112">
        <f t="shared" si="109"/>
        <v>1</v>
      </c>
      <c r="AT94" s="112">
        <f t="shared" si="109"/>
        <v>1</v>
      </c>
      <c r="AU94" s="112">
        <f t="shared" si="97"/>
        <v>4</v>
      </c>
      <c r="AV94" s="112">
        <f t="shared" si="100"/>
        <v>3</v>
      </c>
      <c r="AW94" s="112">
        <f t="shared" si="82"/>
        <v>10</v>
      </c>
      <c r="AX94" s="167">
        <f t="shared" si="83"/>
        <v>0.7142857142857143</v>
      </c>
      <c r="AY94" s="261"/>
      <c r="AZ94" s="262"/>
      <c r="BA94" s="263"/>
      <c r="BB94" s="171"/>
      <c r="BC94" s="171"/>
      <c r="BD94" s="171"/>
      <c r="BE94" s="171"/>
      <c r="BF94" s="171"/>
      <c r="BG94" s="171"/>
      <c r="BH94" s="171"/>
      <c r="BI94" s="171"/>
      <c r="BJ94" s="171"/>
      <c r="BK94" s="171"/>
      <c r="BL94" s="171"/>
      <c r="BM94" s="171"/>
      <c r="BN94" s="171"/>
      <c r="BO94" s="171"/>
      <c r="BP94" s="171"/>
      <c r="BQ94" s="171"/>
      <c r="BR94" s="171"/>
      <c r="BS94" s="171"/>
      <c r="BT94" s="171"/>
      <c r="BU94" s="171"/>
    </row>
    <row r="95" spans="1:73" ht="15.75" customHeight="1" x14ac:dyDescent="0.25">
      <c r="A95" s="112" t="s">
        <v>47</v>
      </c>
      <c r="B95" s="112" t="s">
        <v>163</v>
      </c>
      <c r="C95" s="112" t="s">
        <v>175</v>
      </c>
      <c r="D95" s="112" t="str">
        <f>'Instrumento CIDEA'!D365</f>
        <v>JHON ALEJANDRO OTÁLORA BOGOTÁ</v>
      </c>
      <c r="E95" s="112">
        <f>'Instrumento CIDEA'!E365</f>
        <v>3183382382</v>
      </c>
      <c r="F95" s="122" t="str">
        <f>'Instrumento CIDEA'!F365</f>
        <v>jotalorab@car.gov.co</v>
      </c>
      <c r="G95" s="113" t="str">
        <f>'Instrumento CIDEA'!G365</f>
        <v>DORA LILIA GAMBA LOZANO</v>
      </c>
      <c r="H95" s="122">
        <f>'Instrumento CIDEA'!H365</f>
        <v>3133925964</v>
      </c>
      <c r="I95" s="122" t="str">
        <f>'Instrumento CIDEA'!I365</f>
        <v>dgambal@car.gov.co</v>
      </c>
      <c r="J95" s="113" t="str">
        <f>'Instrumento CIDEA'!J365</f>
        <v>PILAR VIVIANA CARDOSO CASALLAS</v>
      </c>
      <c r="K95" s="112">
        <f>'Instrumento CIDEA'!K365</f>
        <v>3208342133</v>
      </c>
      <c r="L95" s="123" t="str">
        <f>'Instrumento CIDEA'!L365</f>
        <v>desarrolloeconomico@lamesa-cundinamarca.gov.co</v>
      </c>
      <c r="M95" s="216">
        <v>44167</v>
      </c>
      <c r="N95" s="112" t="s">
        <v>335</v>
      </c>
      <c r="O95" s="112" t="s">
        <v>335</v>
      </c>
      <c r="P95" s="112" t="s">
        <v>335</v>
      </c>
      <c r="Q95" s="112"/>
      <c r="R95" s="112"/>
      <c r="S95" s="112"/>
      <c r="T95" s="112" t="s">
        <v>335</v>
      </c>
      <c r="U95" s="112" t="s">
        <v>335</v>
      </c>
      <c r="V95" s="112" t="s">
        <v>335</v>
      </c>
      <c r="W95" s="112" t="s">
        <v>427</v>
      </c>
      <c r="X95" s="112" t="s">
        <v>427</v>
      </c>
      <c r="Y95" s="112" t="s">
        <v>335</v>
      </c>
      <c r="Z95" s="112" t="s">
        <v>427</v>
      </c>
      <c r="AA95" s="112" t="s">
        <v>427</v>
      </c>
      <c r="AB95" s="112" t="s">
        <v>427</v>
      </c>
      <c r="AC95" s="112" t="s">
        <v>427</v>
      </c>
      <c r="AD95" s="112" t="s">
        <v>427</v>
      </c>
      <c r="AE95" s="112" t="s">
        <v>427</v>
      </c>
      <c r="AF95" s="112" t="s">
        <v>427</v>
      </c>
      <c r="AG95" s="112" t="s">
        <v>427</v>
      </c>
      <c r="AH95" s="112" t="s">
        <v>427</v>
      </c>
      <c r="AI95" s="112" t="s">
        <v>335</v>
      </c>
      <c r="AJ95" s="112" t="s">
        <v>427</v>
      </c>
      <c r="AK95" s="112" t="s">
        <v>335</v>
      </c>
      <c r="AL95" s="112" t="s">
        <v>427</v>
      </c>
      <c r="AM95" s="112" t="s">
        <v>428</v>
      </c>
      <c r="AN95" s="112" t="s">
        <v>335</v>
      </c>
      <c r="AO95" s="112" t="s">
        <v>335</v>
      </c>
      <c r="AP95" s="112" t="s">
        <v>335</v>
      </c>
      <c r="AQ95" s="112" t="s">
        <v>335</v>
      </c>
      <c r="AR95" s="112">
        <f t="shared" ref="AR95:AT95" si="110">COUNTIF(N95,"SI")</f>
        <v>1</v>
      </c>
      <c r="AS95" s="112">
        <f t="shared" si="110"/>
        <v>1</v>
      </c>
      <c r="AT95" s="112">
        <f t="shared" si="110"/>
        <v>1</v>
      </c>
      <c r="AU95" s="112">
        <f t="shared" si="97"/>
        <v>4</v>
      </c>
      <c r="AV95" s="112">
        <f t="shared" si="100"/>
        <v>6</v>
      </c>
      <c r="AW95" s="112">
        <f t="shared" si="82"/>
        <v>13</v>
      </c>
      <c r="AX95" s="167">
        <f t="shared" si="83"/>
        <v>0.9285714285714286</v>
      </c>
      <c r="AY95" s="261"/>
      <c r="AZ95" s="262"/>
      <c r="BA95" s="263"/>
      <c r="BB95" s="171"/>
      <c r="BC95" s="171"/>
      <c r="BD95" s="171"/>
      <c r="BE95" s="171"/>
      <c r="BF95" s="171"/>
      <c r="BG95" s="171"/>
      <c r="BH95" s="171"/>
      <c r="BI95" s="171"/>
      <c r="BJ95" s="171"/>
      <c r="BK95" s="171"/>
      <c r="BL95" s="171"/>
      <c r="BM95" s="171"/>
      <c r="BN95" s="171"/>
      <c r="BO95" s="171"/>
      <c r="BP95" s="171"/>
      <c r="BQ95" s="171"/>
      <c r="BR95" s="171"/>
      <c r="BS95" s="171"/>
      <c r="BT95" s="171"/>
      <c r="BU95" s="171"/>
    </row>
    <row r="96" spans="1:73" ht="15.75" customHeight="1" x14ac:dyDescent="0.25">
      <c r="A96" s="112" t="s">
        <v>47</v>
      </c>
      <c r="B96" s="112" t="s">
        <v>163</v>
      </c>
      <c r="C96" s="112" t="s">
        <v>178</v>
      </c>
      <c r="D96" s="112" t="str">
        <f>'Instrumento CIDEA'!D369</f>
        <v>JHON ALEJANDRO OTÁLORA BOGOTÁ</v>
      </c>
      <c r="E96" s="112">
        <f>'Instrumento CIDEA'!E369</f>
        <v>3183382382</v>
      </c>
      <c r="F96" s="122" t="str">
        <f>'Instrumento CIDEA'!F369</f>
        <v>jotalorab@car.gov.co</v>
      </c>
      <c r="G96" s="113" t="str">
        <f>'Instrumento CIDEA'!G369</f>
        <v>DORA LILIA GAMBA LOZANO</v>
      </c>
      <c r="H96" s="122">
        <f>'Instrumento CIDEA'!H369</f>
        <v>3133925964</v>
      </c>
      <c r="I96" s="122" t="str">
        <f>'Instrumento CIDEA'!I369</f>
        <v>dgambal@car.gov.co</v>
      </c>
      <c r="J96" s="113" t="str">
        <f>'Instrumento CIDEA'!J369</f>
        <v>INGRID CASTAÑEDA</v>
      </c>
      <c r="K96" s="112">
        <f>'Instrumento CIDEA'!K369</f>
        <v>3156155342</v>
      </c>
      <c r="L96" s="123" t="str">
        <f>'Instrumento CIDEA'!L369</f>
        <v>serviciospublicos@quipile-cundinamarca.gov.co</v>
      </c>
      <c r="M96" s="216">
        <v>44146</v>
      </c>
      <c r="N96" s="112" t="s">
        <v>335</v>
      </c>
      <c r="O96" s="112" t="s">
        <v>335</v>
      </c>
      <c r="P96" s="112" t="s">
        <v>335</v>
      </c>
      <c r="Q96" s="112"/>
      <c r="R96" s="112"/>
      <c r="S96" s="112"/>
      <c r="T96" s="112" t="s">
        <v>335</v>
      </c>
      <c r="U96" s="112" t="s">
        <v>335</v>
      </c>
      <c r="V96" s="112" t="s">
        <v>335</v>
      </c>
      <c r="W96" s="112" t="s">
        <v>427</v>
      </c>
      <c r="X96" s="112" t="s">
        <v>427</v>
      </c>
      <c r="Y96" s="112" t="s">
        <v>335</v>
      </c>
      <c r="Z96" s="112" t="s">
        <v>427</v>
      </c>
      <c r="AA96" s="112" t="s">
        <v>427</v>
      </c>
      <c r="AB96" s="112" t="s">
        <v>335</v>
      </c>
      <c r="AC96" s="112" t="s">
        <v>427</v>
      </c>
      <c r="AD96" s="112" t="s">
        <v>427</v>
      </c>
      <c r="AE96" s="112" t="s">
        <v>427</v>
      </c>
      <c r="AF96" s="112" t="s">
        <v>427</v>
      </c>
      <c r="AG96" s="112" t="s">
        <v>427</v>
      </c>
      <c r="AH96" s="112" t="s">
        <v>427</v>
      </c>
      <c r="AI96" s="112" t="s">
        <v>335</v>
      </c>
      <c r="AJ96" s="112" t="s">
        <v>427</v>
      </c>
      <c r="AK96" s="112" t="s">
        <v>427</v>
      </c>
      <c r="AL96" s="112" t="s">
        <v>335</v>
      </c>
      <c r="AM96" s="112" t="s">
        <v>428</v>
      </c>
      <c r="AN96" s="112" t="s">
        <v>335</v>
      </c>
      <c r="AO96" s="112" t="s">
        <v>335</v>
      </c>
      <c r="AP96" s="112" t="s">
        <v>335</v>
      </c>
      <c r="AQ96" s="112" t="s">
        <v>335</v>
      </c>
      <c r="AR96" s="112">
        <f t="shared" ref="AR96:AT96" si="111">COUNTIF(N96,"SI")</f>
        <v>1</v>
      </c>
      <c r="AS96" s="112">
        <f t="shared" si="111"/>
        <v>1</v>
      </c>
      <c r="AT96" s="112">
        <f t="shared" si="111"/>
        <v>1</v>
      </c>
      <c r="AU96" s="112">
        <f t="shared" si="97"/>
        <v>5</v>
      </c>
      <c r="AV96" s="112">
        <f t="shared" si="100"/>
        <v>6</v>
      </c>
      <c r="AW96" s="112">
        <f t="shared" si="82"/>
        <v>14</v>
      </c>
      <c r="AX96" s="167">
        <f t="shared" si="83"/>
        <v>1</v>
      </c>
      <c r="AY96" s="261"/>
      <c r="AZ96" s="262"/>
      <c r="BA96" s="263"/>
      <c r="BB96" s="171"/>
      <c r="BC96" s="171"/>
      <c r="BD96" s="171"/>
      <c r="BE96" s="171"/>
      <c r="BF96" s="171"/>
      <c r="BG96" s="171"/>
      <c r="BH96" s="171"/>
      <c r="BI96" s="171"/>
      <c r="BJ96" s="171"/>
      <c r="BK96" s="171"/>
      <c r="BL96" s="171"/>
      <c r="BM96" s="171"/>
      <c r="BN96" s="171"/>
      <c r="BO96" s="171"/>
      <c r="BP96" s="171"/>
      <c r="BQ96" s="171"/>
      <c r="BR96" s="171"/>
      <c r="BS96" s="171"/>
      <c r="BT96" s="171"/>
      <c r="BU96" s="171"/>
    </row>
    <row r="97" spans="1:96" ht="15.75" customHeight="1" x14ac:dyDescent="0.25">
      <c r="A97" s="112" t="s">
        <v>332</v>
      </c>
      <c r="B97" s="112" t="s">
        <v>333</v>
      </c>
      <c r="C97" s="112" t="s">
        <v>642</v>
      </c>
      <c r="D97" s="113" t="str">
        <f>'Instrumento CIDEA'!D373</f>
        <v>JHON ALEJANDRO OTÁLORA BOGOTÁ</v>
      </c>
      <c r="E97" s="113">
        <f>'Instrumento CIDEA'!E373</f>
        <v>3183382382</v>
      </c>
      <c r="F97" s="120" t="str">
        <f>'Instrumento CIDEA'!F373</f>
        <v>jotalorab@car.gov.co</v>
      </c>
      <c r="G97" s="112" t="str">
        <f>'Instrumento CIDEA'!G373</f>
        <v>DORA LILIA GAMBA LOZANO</v>
      </c>
      <c r="H97" s="126">
        <f>'Instrumento CIDEA'!H373</f>
        <v>3133925964</v>
      </c>
      <c r="I97" s="120" t="str">
        <f>'Instrumento CIDEA'!I373</f>
        <v>dgambal@car.gov.co</v>
      </c>
      <c r="J97" s="113" t="str">
        <f>'Instrumento CIDEA'!J373</f>
        <v>JAIR ARMANDO GONZALEZ ZAPATA</v>
      </c>
      <c r="K97" s="113">
        <f>'Instrumento CIDEA'!K373</f>
        <v>3164969528</v>
      </c>
      <c r="L97" s="120" t="str">
        <f>'Instrumento CIDEA'!L373</f>
        <v>sama@sanantoniodeltequendama-cundinamarca.gov.co</v>
      </c>
      <c r="M97" s="127">
        <v>44188</v>
      </c>
      <c r="N97" s="112" t="s">
        <v>335</v>
      </c>
      <c r="O97" s="112" t="s">
        <v>335</v>
      </c>
      <c r="P97" s="112" t="s">
        <v>335</v>
      </c>
      <c r="Q97" s="112"/>
      <c r="R97" s="112"/>
      <c r="S97" s="112"/>
      <c r="T97" s="112" t="s">
        <v>335</v>
      </c>
      <c r="U97" s="112" t="s">
        <v>335</v>
      </c>
      <c r="V97" s="112" t="s">
        <v>335</v>
      </c>
      <c r="W97" s="112" t="s">
        <v>427</v>
      </c>
      <c r="X97" s="112" t="s">
        <v>427</v>
      </c>
      <c r="Y97" s="112" t="s">
        <v>335</v>
      </c>
      <c r="Z97" s="112" t="s">
        <v>427</v>
      </c>
      <c r="AA97" s="112" t="s">
        <v>427</v>
      </c>
      <c r="AB97" s="112" t="s">
        <v>427</v>
      </c>
      <c r="AC97" s="112" t="s">
        <v>427</v>
      </c>
      <c r="AD97" s="112" t="s">
        <v>427</v>
      </c>
      <c r="AE97" s="112" t="s">
        <v>427</v>
      </c>
      <c r="AF97" s="112" t="s">
        <v>427</v>
      </c>
      <c r="AG97" s="112" t="s">
        <v>427</v>
      </c>
      <c r="AH97" s="112" t="s">
        <v>427</v>
      </c>
      <c r="AI97" s="112" t="s">
        <v>335</v>
      </c>
      <c r="AJ97" s="112" t="s">
        <v>427</v>
      </c>
      <c r="AK97" s="112" t="s">
        <v>427</v>
      </c>
      <c r="AL97" s="112" t="s">
        <v>335</v>
      </c>
      <c r="AM97" s="112" t="s">
        <v>428</v>
      </c>
      <c r="AN97" s="112" t="s">
        <v>335</v>
      </c>
      <c r="AO97" s="112" t="s">
        <v>335</v>
      </c>
      <c r="AP97" s="112" t="s">
        <v>335</v>
      </c>
      <c r="AQ97" s="112" t="s">
        <v>335</v>
      </c>
      <c r="AR97" s="112">
        <f t="shared" ref="AR97:AT97" si="112">COUNTIF(N97,"SI")</f>
        <v>1</v>
      </c>
      <c r="AS97" s="112">
        <f t="shared" si="112"/>
        <v>1</v>
      </c>
      <c r="AT97" s="112">
        <f t="shared" si="112"/>
        <v>1</v>
      </c>
      <c r="AU97" s="112">
        <f t="shared" si="97"/>
        <v>4</v>
      </c>
      <c r="AV97" s="112">
        <f t="shared" si="100"/>
        <v>6</v>
      </c>
      <c r="AW97" s="112">
        <f t="shared" si="82"/>
        <v>13</v>
      </c>
      <c r="AX97" s="167">
        <f t="shared" si="83"/>
        <v>0.9285714285714286</v>
      </c>
      <c r="AY97" s="261"/>
      <c r="AZ97" s="262"/>
      <c r="BA97" s="263"/>
      <c r="BB97" s="264"/>
      <c r="BC97" s="264"/>
      <c r="BD97" s="264"/>
      <c r="BE97" s="264"/>
      <c r="BF97" s="264"/>
      <c r="BG97" s="264"/>
      <c r="BH97" s="264"/>
      <c r="BI97" s="264"/>
      <c r="BJ97" s="264"/>
      <c r="BK97" s="264"/>
      <c r="BL97" s="264"/>
      <c r="BM97" s="264"/>
      <c r="BN97" s="264"/>
      <c r="BO97" s="264"/>
      <c r="BP97" s="264"/>
      <c r="BQ97" s="264"/>
      <c r="BR97" s="264"/>
      <c r="BS97" s="264"/>
      <c r="BT97" s="264"/>
      <c r="BU97" s="264"/>
    </row>
    <row r="98" spans="1:96" ht="15.75" customHeight="1" x14ac:dyDescent="0.25">
      <c r="A98" s="112" t="s">
        <v>47</v>
      </c>
      <c r="B98" s="112" t="s">
        <v>163</v>
      </c>
      <c r="C98" s="112" t="s">
        <v>208</v>
      </c>
      <c r="D98" s="112" t="str">
        <f>'Instrumento CIDEA'!D388</f>
        <v>JHON ALEJANDRO OTÁLORA BOGOTÁ</v>
      </c>
      <c r="E98" s="112">
        <f>'Instrumento CIDEA'!E388</f>
        <v>3183382382</v>
      </c>
      <c r="F98" s="122" t="str">
        <f>'Instrumento CIDEA'!F388</f>
        <v>jotalorab@car.gov.co</v>
      </c>
      <c r="G98" s="113" t="str">
        <f>'Instrumento CIDEA'!G388</f>
        <v>DORA LILIA GAMBA LOZANO</v>
      </c>
      <c r="H98" s="122">
        <f>'Instrumento CIDEA'!H388</f>
        <v>3133925964</v>
      </c>
      <c r="I98" s="122" t="str">
        <f>'Instrumento CIDEA'!I388</f>
        <v>dgambal@car.gov.co</v>
      </c>
      <c r="J98" s="113" t="str">
        <f>'Instrumento CIDEA'!J388</f>
        <v>LUISA FERNANDA GAONA GARCÍA</v>
      </c>
      <c r="K98" s="112">
        <f>'Instrumento CIDEA'!K388</f>
        <v>3115430380</v>
      </c>
      <c r="L98" s="123" t="str">
        <f>'Instrumento CIDEA'!L388</f>
        <v>odama@tena-cundinamarca.gov.co</v>
      </c>
      <c r="M98" s="113"/>
      <c r="N98" s="112" t="s">
        <v>335</v>
      </c>
      <c r="O98" s="112" t="s">
        <v>335</v>
      </c>
      <c r="P98" s="112" t="s">
        <v>335</v>
      </c>
      <c r="Q98" s="112"/>
      <c r="R98" s="112"/>
      <c r="S98" s="112"/>
      <c r="T98" s="112" t="s">
        <v>335</v>
      </c>
      <c r="U98" s="112" t="s">
        <v>335</v>
      </c>
      <c r="V98" s="112" t="s">
        <v>335</v>
      </c>
      <c r="W98" s="112" t="s">
        <v>427</v>
      </c>
      <c r="X98" s="112" t="s">
        <v>427</v>
      </c>
      <c r="Y98" s="112" t="s">
        <v>335</v>
      </c>
      <c r="Z98" s="112" t="s">
        <v>427</v>
      </c>
      <c r="AA98" s="112" t="s">
        <v>427</v>
      </c>
      <c r="AB98" s="112" t="s">
        <v>427</v>
      </c>
      <c r="AC98" s="112" t="s">
        <v>427</v>
      </c>
      <c r="AD98" s="112" t="s">
        <v>427</v>
      </c>
      <c r="AE98" s="112" t="s">
        <v>427</v>
      </c>
      <c r="AF98" s="112" t="s">
        <v>427</v>
      </c>
      <c r="AG98" s="112" t="s">
        <v>427</v>
      </c>
      <c r="AH98" s="112" t="s">
        <v>427</v>
      </c>
      <c r="AI98" s="112" t="s">
        <v>335</v>
      </c>
      <c r="AJ98" s="112" t="s">
        <v>427</v>
      </c>
      <c r="AK98" s="112" t="s">
        <v>427</v>
      </c>
      <c r="AL98" s="112" t="s">
        <v>335</v>
      </c>
      <c r="AM98" s="112" t="s">
        <v>428</v>
      </c>
      <c r="AN98" s="112" t="s">
        <v>335</v>
      </c>
      <c r="AO98" s="112" t="s">
        <v>335</v>
      </c>
      <c r="AP98" s="112" t="s">
        <v>335</v>
      </c>
      <c r="AQ98" s="112" t="s">
        <v>428</v>
      </c>
      <c r="AR98" s="112">
        <f t="shared" ref="AR98:AT98" si="113">COUNTIF(N98,"SI")</f>
        <v>1</v>
      </c>
      <c r="AS98" s="112">
        <f t="shared" si="113"/>
        <v>1</v>
      </c>
      <c r="AT98" s="112">
        <f t="shared" si="113"/>
        <v>1</v>
      </c>
      <c r="AU98" s="112">
        <f t="shared" si="97"/>
        <v>4</v>
      </c>
      <c r="AV98" s="112">
        <f t="shared" si="100"/>
        <v>5</v>
      </c>
      <c r="AW98" s="112">
        <f t="shared" si="82"/>
        <v>12</v>
      </c>
      <c r="AX98" s="167">
        <f t="shared" si="83"/>
        <v>0.8571428571428571</v>
      </c>
      <c r="AY98" s="261"/>
      <c r="AZ98" s="262"/>
      <c r="BA98" s="263"/>
      <c r="BB98" s="171"/>
      <c r="BC98" s="171"/>
      <c r="BD98" s="171"/>
      <c r="BE98" s="171"/>
      <c r="BF98" s="171"/>
      <c r="BG98" s="171"/>
      <c r="BH98" s="171"/>
      <c r="BI98" s="171"/>
      <c r="BJ98" s="171"/>
      <c r="BK98" s="171"/>
      <c r="BL98" s="171"/>
      <c r="BM98" s="171"/>
      <c r="BN98" s="171"/>
      <c r="BO98" s="171"/>
      <c r="BP98" s="171"/>
      <c r="BQ98" s="171"/>
      <c r="BR98" s="171"/>
      <c r="BS98" s="171"/>
      <c r="BT98" s="171"/>
      <c r="BU98" s="171"/>
    </row>
    <row r="99" spans="1:96" ht="15.75" customHeight="1" x14ac:dyDescent="0.25">
      <c r="A99" s="112" t="s">
        <v>47</v>
      </c>
      <c r="B99" s="112" t="s">
        <v>163</v>
      </c>
      <c r="C99" s="112" t="s">
        <v>211</v>
      </c>
      <c r="D99" s="112" t="str">
        <f>'Instrumento CIDEA'!D392</f>
        <v>JHON ALEJANDRO OTÁLORA BOGOTÁ</v>
      </c>
      <c r="E99" s="112">
        <f>'Instrumento CIDEA'!E392</f>
        <v>3183382382</v>
      </c>
      <c r="F99" s="122" t="str">
        <f>'Instrumento CIDEA'!F392</f>
        <v>jotalorab@car.gov.co</v>
      </c>
      <c r="G99" s="112" t="str">
        <f>'Instrumento CIDEA'!G392</f>
        <v>DORA LILIA GAMBA LOZANO</v>
      </c>
      <c r="H99" s="122">
        <f>'Instrumento CIDEA'!H392</f>
        <v>3133925964</v>
      </c>
      <c r="I99" s="122" t="str">
        <f>'Instrumento CIDEA'!I392</f>
        <v>dgambal@car.gov.co</v>
      </c>
      <c r="J99" s="113" t="str">
        <f>'Instrumento CIDEA'!J392</f>
        <v>PAOLA ANDREA MUÑOZ OBANDO</v>
      </c>
      <c r="K99" s="112">
        <f>'Instrumento CIDEA'!K392</f>
        <v>3143878876</v>
      </c>
      <c r="L99" s="123" t="str">
        <f>'Instrumento CIDEA'!L392</f>
        <v>coordinadormambienteviota@gmail.com</v>
      </c>
      <c r="M99" s="216">
        <v>44175</v>
      </c>
      <c r="N99" s="112" t="s">
        <v>335</v>
      </c>
      <c r="O99" s="112" t="s">
        <v>335</v>
      </c>
      <c r="P99" s="112" t="s">
        <v>335</v>
      </c>
      <c r="Q99" s="112"/>
      <c r="R99" s="112"/>
      <c r="S99" s="112"/>
      <c r="T99" s="112" t="s">
        <v>335</v>
      </c>
      <c r="U99" s="112" t="s">
        <v>335</v>
      </c>
      <c r="V99" s="112" t="s">
        <v>335</v>
      </c>
      <c r="W99" s="112" t="s">
        <v>427</v>
      </c>
      <c r="X99" s="112" t="s">
        <v>427</v>
      </c>
      <c r="Y99" s="112" t="s">
        <v>335</v>
      </c>
      <c r="Z99" s="112" t="s">
        <v>427</v>
      </c>
      <c r="AA99" s="112" t="s">
        <v>427</v>
      </c>
      <c r="AB99" s="112" t="s">
        <v>427</v>
      </c>
      <c r="AC99" s="112" t="s">
        <v>427</v>
      </c>
      <c r="AD99" s="112" t="s">
        <v>427</v>
      </c>
      <c r="AE99" s="112" t="s">
        <v>427</v>
      </c>
      <c r="AF99" s="112" t="s">
        <v>427</v>
      </c>
      <c r="AG99" s="112" t="s">
        <v>427</v>
      </c>
      <c r="AH99" s="112" t="s">
        <v>427</v>
      </c>
      <c r="AI99" s="112" t="s">
        <v>335</v>
      </c>
      <c r="AJ99" s="112" t="s">
        <v>427</v>
      </c>
      <c r="AK99" s="112" t="s">
        <v>427</v>
      </c>
      <c r="AL99" s="112" t="s">
        <v>335</v>
      </c>
      <c r="AM99" s="112" t="s">
        <v>335</v>
      </c>
      <c r="AN99" s="112" t="s">
        <v>428</v>
      </c>
      <c r="AO99" s="112" t="s">
        <v>335</v>
      </c>
      <c r="AP99" s="112" t="s">
        <v>428</v>
      </c>
      <c r="AQ99" s="112" t="s">
        <v>428</v>
      </c>
      <c r="AR99" s="112">
        <f t="shared" ref="AR99:AT99" si="114">COUNTIF(N99,"SI")</f>
        <v>1</v>
      </c>
      <c r="AS99" s="112">
        <f t="shared" si="114"/>
        <v>1</v>
      </c>
      <c r="AT99" s="112">
        <f t="shared" si="114"/>
        <v>1</v>
      </c>
      <c r="AU99" s="112">
        <f t="shared" si="97"/>
        <v>4</v>
      </c>
      <c r="AV99" s="112">
        <f t="shared" si="100"/>
        <v>4</v>
      </c>
      <c r="AW99" s="112">
        <f t="shared" si="82"/>
        <v>11</v>
      </c>
      <c r="AX99" s="167">
        <f t="shared" si="83"/>
        <v>0.7857142857142857</v>
      </c>
      <c r="AY99" s="265"/>
      <c r="AZ99" s="266"/>
      <c r="BA99" s="267"/>
      <c r="BB99" s="171"/>
      <c r="BC99" s="171"/>
      <c r="BD99" s="171"/>
      <c r="BE99" s="171"/>
      <c r="BF99" s="171"/>
      <c r="BG99" s="171"/>
      <c r="BH99" s="171"/>
      <c r="BI99" s="171"/>
      <c r="BJ99" s="171"/>
      <c r="BK99" s="171"/>
      <c r="BL99" s="171"/>
      <c r="BM99" s="171"/>
      <c r="BN99" s="171"/>
      <c r="BO99" s="171"/>
      <c r="BP99" s="171"/>
      <c r="BQ99" s="171"/>
      <c r="BR99" s="171"/>
      <c r="BS99" s="171"/>
      <c r="BT99" s="171"/>
      <c r="BU99" s="171"/>
    </row>
    <row r="100" spans="1:96" ht="15.75" customHeight="1" x14ac:dyDescent="0.25">
      <c r="A100" s="112" t="s">
        <v>47</v>
      </c>
      <c r="B100" s="112" t="s">
        <v>224</v>
      </c>
      <c r="C100" s="112" t="s">
        <v>215</v>
      </c>
      <c r="D100" s="112" t="s">
        <v>479</v>
      </c>
      <c r="E100" s="112">
        <v>3106977526</v>
      </c>
      <c r="F100" s="112" t="s">
        <v>480</v>
      </c>
      <c r="G100" s="112" t="s">
        <v>643</v>
      </c>
      <c r="H100" s="112">
        <v>3506912630</v>
      </c>
      <c r="I100" s="112" t="s">
        <v>644</v>
      </c>
      <c r="J100" s="112" t="s">
        <v>645</v>
      </c>
      <c r="K100" s="112">
        <v>3202466696</v>
      </c>
      <c r="L100" s="112" t="s">
        <v>646</v>
      </c>
      <c r="M100" s="216">
        <v>44187</v>
      </c>
      <c r="N100" s="112" t="s">
        <v>335</v>
      </c>
      <c r="O100" s="112" t="s">
        <v>335</v>
      </c>
      <c r="P100" s="112" t="s">
        <v>335</v>
      </c>
      <c r="Q100" s="112"/>
      <c r="R100" s="112"/>
      <c r="S100" s="112"/>
      <c r="T100" s="112" t="s">
        <v>335</v>
      </c>
      <c r="U100" s="112" t="s">
        <v>335</v>
      </c>
      <c r="V100" s="112" t="s">
        <v>335</v>
      </c>
      <c r="W100" s="112" t="s">
        <v>427</v>
      </c>
      <c r="X100" s="112" t="s">
        <v>427</v>
      </c>
      <c r="Y100" s="112" t="s">
        <v>427</v>
      </c>
      <c r="Z100" s="112" t="s">
        <v>427</v>
      </c>
      <c r="AA100" s="112" t="s">
        <v>427</v>
      </c>
      <c r="AB100" s="112" t="s">
        <v>427</v>
      </c>
      <c r="AC100" s="112" t="s">
        <v>335</v>
      </c>
      <c r="AD100" s="112" t="s">
        <v>427</v>
      </c>
      <c r="AE100" s="112" t="s">
        <v>427</v>
      </c>
      <c r="AF100" s="112" t="s">
        <v>427</v>
      </c>
      <c r="AG100" s="112" t="s">
        <v>427</v>
      </c>
      <c r="AH100" s="112" t="s">
        <v>427</v>
      </c>
      <c r="AI100" s="112" t="s">
        <v>335</v>
      </c>
      <c r="AJ100" s="112" t="s">
        <v>427</v>
      </c>
      <c r="AK100" s="112" t="s">
        <v>427</v>
      </c>
      <c r="AL100" s="112" t="s">
        <v>335</v>
      </c>
      <c r="AM100" s="112" t="s">
        <v>335</v>
      </c>
      <c r="AN100" s="112" t="s">
        <v>335</v>
      </c>
      <c r="AO100" s="112" t="s">
        <v>335</v>
      </c>
      <c r="AP100" s="112" t="s">
        <v>335</v>
      </c>
      <c r="AQ100" s="112" t="s">
        <v>428</v>
      </c>
      <c r="AR100" s="112">
        <f t="shared" ref="AR100:AT100" si="115">COUNTIF(N100,"SI")</f>
        <v>1</v>
      </c>
      <c r="AS100" s="112">
        <f t="shared" si="115"/>
        <v>1</v>
      </c>
      <c r="AT100" s="112">
        <f t="shared" si="115"/>
        <v>1</v>
      </c>
      <c r="AU100" s="112">
        <f t="shared" si="97"/>
        <v>4</v>
      </c>
      <c r="AV100" s="112">
        <f t="shared" si="100"/>
        <v>6</v>
      </c>
      <c r="AW100" s="112">
        <f t="shared" si="82"/>
        <v>13</v>
      </c>
      <c r="AX100" s="167">
        <f t="shared" si="83"/>
        <v>0.9285714285714286</v>
      </c>
      <c r="AY100" s="268">
        <f>AVERAGE(AX100:AX109)</f>
        <v>0.85714285714285732</v>
      </c>
      <c r="AZ100" s="269"/>
      <c r="BA100" s="269"/>
      <c r="BB100" s="171"/>
      <c r="BC100" s="171"/>
      <c r="BD100" s="171"/>
      <c r="BE100" s="171"/>
      <c r="BF100" s="171"/>
      <c r="BG100" s="171"/>
      <c r="BH100" s="171"/>
      <c r="BI100" s="171"/>
      <c r="BJ100" s="171"/>
      <c r="BK100" s="171"/>
      <c r="BL100" s="171"/>
      <c r="BM100" s="171"/>
      <c r="BN100" s="171"/>
      <c r="BO100" s="171"/>
      <c r="BP100" s="171"/>
      <c r="BQ100" s="171"/>
      <c r="BR100" s="171"/>
      <c r="BS100" s="171"/>
      <c r="BT100" s="171"/>
      <c r="BU100" s="171"/>
    </row>
    <row r="101" spans="1:96" ht="15.75" customHeight="1" x14ac:dyDescent="0.25">
      <c r="A101" s="112" t="s">
        <v>47</v>
      </c>
      <c r="B101" s="112" t="s">
        <v>224</v>
      </c>
      <c r="C101" s="112" t="s">
        <v>216</v>
      </c>
      <c r="D101" s="112" t="s">
        <v>529</v>
      </c>
      <c r="E101" s="112">
        <v>3192924332</v>
      </c>
      <c r="F101" s="112" t="s">
        <v>530</v>
      </c>
      <c r="G101" s="112" t="s">
        <v>643</v>
      </c>
      <c r="H101" s="112">
        <v>3506912630</v>
      </c>
      <c r="I101" s="112" t="s">
        <v>644</v>
      </c>
      <c r="J101" s="112" t="s">
        <v>647</v>
      </c>
      <c r="K101" s="112">
        <v>3204001255</v>
      </c>
      <c r="L101" s="112" t="s">
        <v>648</v>
      </c>
      <c r="M101" s="216">
        <v>44188</v>
      </c>
      <c r="N101" s="112" t="s">
        <v>335</v>
      </c>
      <c r="O101" s="112" t="s">
        <v>335</v>
      </c>
      <c r="P101" s="112" t="s">
        <v>335</v>
      </c>
      <c r="Q101" s="112"/>
      <c r="R101" s="112"/>
      <c r="S101" s="112"/>
      <c r="T101" s="112" t="s">
        <v>335</v>
      </c>
      <c r="U101" s="112" t="s">
        <v>335</v>
      </c>
      <c r="V101" s="112" t="s">
        <v>335</v>
      </c>
      <c r="W101" s="112" t="s">
        <v>427</v>
      </c>
      <c r="X101" s="112" t="s">
        <v>335</v>
      </c>
      <c r="Y101" s="112" t="s">
        <v>427</v>
      </c>
      <c r="Z101" s="112" t="s">
        <v>427</v>
      </c>
      <c r="AA101" s="112" t="s">
        <v>427</v>
      </c>
      <c r="AB101" s="112" t="s">
        <v>427</v>
      </c>
      <c r="AC101" s="112" t="s">
        <v>335</v>
      </c>
      <c r="AD101" s="112" t="s">
        <v>427</v>
      </c>
      <c r="AE101" s="112" t="s">
        <v>427</v>
      </c>
      <c r="AF101" s="112" t="s">
        <v>427</v>
      </c>
      <c r="AG101" s="112" t="s">
        <v>427</v>
      </c>
      <c r="AH101" s="112" t="s">
        <v>427</v>
      </c>
      <c r="AI101" s="112" t="s">
        <v>335</v>
      </c>
      <c r="AJ101" s="112" t="s">
        <v>427</v>
      </c>
      <c r="AK101" s="112" t="s">
        <v>427</v>
      </c>
      <c r="AL101" s="112" t="s">
        <v>335</v>
      </c>
      <c r="AM101" s="112" t="s">
        <v>428</v>
      </c>
      <c r="AN101" s="112" t="s">
        <v>335</v>
      </c>
      <c r="AO101" s="112" t="s">
        <v>335</v>
      </c>
      <c r="AP101" s="112" t="s">
        <v>335</v>
      </c>
      <c r="AQ101" s="112" t="s">
        <v>428</v>
      </c>
      <c r="AR101" s="112">
        <f t="shared" ref="AR101:AT101" si="116">COUNTIF(N101,"SI")</f>
        <v>1</v>
      </c>
      <c r="AS101" s="112">
        <f t="shared" si="116"/>
        <v>1</v>
      </c>
      <c r="AT101" s="112">
        <f t="shared" si="116"/>
        <v>1</v>
      </c>
      <c r="AU101" s="112">
        <f t="shared" si="97"/>
        <v>5</v>
      </c>
      <c r="AV101" s="112">
        <f t="shared" si="100"/>
        <v>5</v>
      </c>
      <c r="AW101" s="112">
        <f t="shared" si="82"/>
        <v>13</v>
      </c>
      <c r="AX101" s="167">
        <f t="shared" si="83"/>
        <v>0.9285714285714286</v>
      </c>
      <c r="AY101" s="269"/>
      <c r="AZ101" s="269"/>
      <c r="BA101" s="269"/>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row>
    <row r="102" spans="1:96" ht="15.75" customHeight="1" x14ac:dyDescent="0.25">
      <c r="A102" s="112" t="s">
        <v>47</v>
      </c>
      <c r="B102" s="112" t="s">
        <v>224</v>
      </c>
      <c r="C102" s="112" t="s">
        <v>217</v>
      </c>
      <c r="D102" s="112" t="s">
        <v>479</v>
      </c>
      <c r="E102" s="112">
        <v>3106977526</v>
      </c>
      <c r="F102" s="112" t="s">
        <v>480</v>
      </c>
      <c r="G102" s="112" t="s">
        <v>649</v>
      </c>
      <c r="H102" s="112">
        <v>3506912630</v>
      </c>
      <c r="I102" s="112" t="s">
        <v>644</v>
      </c>
      <c r="J102" s="112" t="s">
        <v>650</v>
      </c>
      <c r="K102" s="112">
        <v>3228886165</v>
      </c>
      <c r="L102" s="112" t="s">
        <v>651</v>
      </c>
      <c r="M102" s="113"/>
      <c r="N102" s="112" t="s">
        <v>335</v>
      </c>
      <c r="O102" s="112" t="s">
        <v>335</v>
      </c>
      <c r="P102" s="112" t="s">
        <v>335</v>
      </c>
      <c r="Q102" s="112"/>
      <c r="R102" s="112"/>
      <c r="S102" s="112"/>
      <c r="T102" s="112" t="s">
        <v>335</v>
      </c>
      <c r="U102" s="112" t="s">
        <v>335</v>
      </c>
      <c r="V102" s="112" t="s">
        <v>335</v>
      </c>
      <c r="W102" s="112" t="s">
        <v>427</v>
      </c>
      <c r="X102" s="112" t="s">
        <v>427</v>
      </c>
      <c r="Y102" s="112" t="s">
        <v>427</v>
      </c>
      <c r="Z102" s="112" t="s">
        <v>427</v>
      </c>
      <c r="AA102" s="112" t="s">
        <v>427</v>
      </c>
      <c r="AB102" s="112" t="s">
        <v>427</v>
      </c>
      <c r="AC102" s="112" t="s">
        <v>335</v>
      </c>
      <c r="AD102" s="112" t="s">
        <v>427</v>
      </c>
      <c r="AE102" s="112" t="s">
        <v>427</v>
      </c>
      <c r="AF102" s="112" t="s">
        <v>427</v>
      </c>
      <c r="AG102" s="112" t="s">
        <v>427</v>
      </c>
      <c r="AH102" s="112" t="s">
        <v>427</v>
      </c>
      <c r="AI102" s="112" t="s">
        <v>335</v>
      </c>
      <c r="AJ102" s="112" t="s">
        <v>427</v>
      </c>
      <c r="AK102" s="112" t="s">
        <v>427</v>
      </c>
      <c r="AL102" s="112" t="s">
        <v>335</v>
      </c>
      <c r="AM102" s="112" t="s">
        <v>335</v>
      </c>
      <c r="AN102" s="112" t="s">
        <v>335</v>
      </c>
      <c r="AO102" s="112" t="s">
        <v>335</v>
      </c>
      <c r="AP102" s="112" t="s">
        <v>335</v>
      </c>
      <c r="AQ102" s="112" t="s">
        <v>428</v>
      </c>
      <c r="AR102" s="112">
        <f t="shared" ref="AR102:AT102" si="117">COUNTIF(N102,"SI")</f>
        <v>1</v>
      </c>
      <c r="AS102" s="112">
        <f t="shared" si="117"/>
        <v>1</v>
      </c>
      <c r="AT102" s="112">
        <f t="shared" si="117"/>
        <v>1</v>
      </c>
      <c r="AU102" s="112">
        <f t="shared" si="97"/>
        <v>4</v>
      </c>
      <c r="AV102" s="112">
        <f t="shared" si="100"/>
        <v>6</v>
      </c>
      <c r="AW102" s="112">
        <f t="shared" si="82"/>
        <v>13</v>
      </c>
      <c r="AX102" s="167">
        <f t="shared" si="83"/>
        <v>0.9285714285714286</v>
      </c>
      <c r="AY102" s="269"/>
      <c r="AZ102" s="269"/>
      <c r="BA102" s="269"/>
      <c r="BB102" s="171"/>
      <c r="BC102" s="171"/>
      <c r="BD102" s="171"/>
      <c r="BE102" s="171"/>
      <c r="BF102" s="171"/>
      <c r="BG102" s="171"/>
      <c r="BH102" s="171"/>
      <c r="BI102" s="171"/>
      <c r="BJ102" s="171"/>
      <c r="BK102" s="171"/>
      <c r="BL102" s="171"/>
      <c r="BM102" s="171"/>
      <c r="BN102" s="171"/>
      <c r="BO102" s="171"/>
      <c r="BP102" s="171"/>
      <c r="BQ102" s="171"/>
      <c r="BR102" s="171"/>
      <c r="BS102" s="171"/>
      <c r="BT102" s="171"/>
      <c r="BU102" s="171"/>
    </row>
    <row r="103" spans="1:96" ht="15.75" customHeight="1" x14ac:dyDescent="0.25">
      <c r="A103" s="112" t="s">
        <v>47</v>
      </c>
      <c r="B103" s="112" t="s">
        <v>224</v>
      </c>
      <c r="C103" s="112" t="s">
        <v>218</v>
      </c>
      <c r="D103" s="112" t="s">
        <v>479</v>
      </c>
      <c r="E103" s="112">
        <v>3106977526</v>
      </c>
      <c r="F103" s="112" t="s">
        <v>480</v>
      </c>
      <c r="G103" s="112" t="s">
        <v>649</v>
      </c>
      <c r="H103" s="112">
        <v>3506912630</v>
      </c>
      <c r="I103" s="112" t="s">
        <v>644</v>
      </c>
      <c r="J103" s="112" t="s">
        <v>652</v>
      </c>
      <c r="K103" s="112">
        <v>3118853539</v>
      </c>
      <c r="L103" s="112" t="s">
        <v>653</v>
      </c>
      <c r="M103" s="220">
        <v>43979</v>
      </c>
      <c r="N103" s="112" t="s">
        <v>335</v>
      </c>
      <c r="O103" s="112" t="s">
        <v>335</v>
      </c>
      <c r="P103" s="112" t="s">
        <v>335</v>
      </c>
      <c r="Q103" s="112"/>
      <c r="R103" s="112"/>
      <c r="S103" s="112"/>
      <c r="T103" s="112" t="s">
        <v>335</v>
      </c>
      <c r="U103" s="112" t="s">
        <v>335</v>
      </c>
      <c r="V103" s="112" t="s">
        <v>335</v>
      </c>
      <c r="W103" s="112" t="s">
        <v>427</v>
      </c>
      <c r="X103" s="112" t="s">
        <v>427</v>
      </c>
      <c r="Y103" s="112" t="s">
        <v>427</v>
      </c>
      <c r="Z103" s="112" t="s">
        <v>427</v>
      </c>
      <c r="AA103" s="112" t="s">
        <v>427</v>
      </c>
      <c r="AB103" s="112" t="s">
        <v>427</v>
      </c>
      <c r="AC103" s="112" t="s">
        <v>335</v>
      </c>
      <c r="AD103" s="112" t="s">
        <v>427</v>
      </c>
      <c r="AE103" s="112" t="s">
        <v>427</v>
      </c>
      <c r="AF103" s="112" t="s">
        <v>427</v>
      </c>
      <c r="AG103" s="112" t="s">
        <v>427</v>
      </c>
      <c r="AH103" s="112" t="s">
        <v>427</v>
      </c>
      <c r="AI103" s="112" t="s">
        <v>335</v>
      </c>
      <c r="AJ103" s="112" t="s">
        <v>427</v>
      </c>
      <c r="AK103" s="112" t="s">
        <v>427</v>
      </c>
      <c r="AL103" s="112" t="s">
        <v>335</v>
      </c>
      <c r="AM103" s="112" t="s">
        <v>335</v>
      </c>
      <c r="AN103" s="112" t="s">
        <v>428</v>
      </c>
      <c r="AO103" s="112" t="s">
        <v>335</v>
      </c>
      <c r="AP103" s="112" t="s">
        <v>335</v>
      </c>
      <c r="AQ103" s="112" t="s">
        <v>335</v>
      </c>
      <c r="AR103" s="112">
        <f t="shared" ref="AR103:AT103" si="118">COUNTIF(N103,"SI")</f>
        <v>1</v>
      </c>
      <c r="AS103" s="112">
        <f t="shared" si="118"/>
        <v>1</v>
      </c>
      <c r="AT103" s="112">
        <f t="shared" si="118"/>
        <v>1</v>
      </c>
      <c r="AU103" s="112">
        <f t="shared" si="97"/>
        <v>4</v>
      </c>
      <c r="AV103" s="112">
        <f t="shared" si="100"/>
        <v>6</v>
      </c>
      <c r="AW103" s="112">
        <f t="shared" si="82"/>
        <v>13</v>
      </c>
      <c r="AX103" s="167">
        <f t="shared" si="83"/>
        <v>0.9285714285714286</v>
      </c>
      <c r="AY103" s="269"/>
      <c r="AZ103" s="269"/>
      <c r="BA103" s="269"/>
      <c r="BB103" s="171"/>
      <c r="BC103" s="171"/>
      <c r="BD103" s="171"/>
      <c r="BE103" s="171"/>
      <c r="BF103" s="171"/>
      <c r="BG103" s="171"/>
      <c r="BH103" s="171"/>
      <c r="BI103" s="171"/>
      <c r="BJ103" s="171"/>
      <c r="BK103" s="171"/>
      <c r="BL103" s="171"/>
      <c r="BM103" s="171"/>
      <c r="BN103" s="171"/>
      <c r="BO103" s="171"/>
      <c r="BP103" s="171"/>
      <c r="BQ103" s="171"/>
      <c r="BR103" s="171"/>
      <c r="BS103" s="171"/>
      <c r="BT103" s="171"/>
      <c r="BU103" s="171"/>
    </row>
    <row r="104" spans="1:96" ht="15.75" customHeight="1" x14ac:dyDescent="0.25">
      <c r="A104" s="112" t="s">
        <v>47</v>
      </c>
      <c r="B104" s="112" t="s">
        <v>224</v>
      </c>
      <c r="C104" s="112" t="s">
        <v>219</v>
      </c>
      <c r="D104" s="112" t="s">
        <v>529</v>
      </c>
      <c r="E104" s="204">
        <v>3192924332</v>
      </c>
      <c r="F104" s="112" t="s">
        <v>530</v>
      </c>
      <c r="G104" s="112" t="s">
        <v>649</v>
      </c>
      <c r="H104" s="112">
        <v>3506912630</v>
      </c>
      <c r="I104" s="112" t="s">
        <v>644</v>
      </c>
      <c r="J104" s="112" t="s">
        <v>654</v>
      </c>
      <c r="K104" s="112" t="s">
        <v>655</v>
      </c>
      <c r="L104" s="113" t="s">
        <v>656</v>
      </c>
      <c r="M104" s="220" t="s">
        <v>657</v>
      </c>
      <c r="N104" s="112" t="s">
        <v>335</v>
      </c>
      <c r="O104" s="112" t="s">
        <v>335</v>
      </c>
      <c r="P104" s="112" t="s">
        <v>335</v>
      </c>
      <c r="Q104" s="112"/>
      <c r="R104" s="112"/>
      <c r="S104" s="112"/>
      <c r="T104" s="112" t="s">
        <v>335</v>
      </c>
      <c r="U104" s="112" t="s">
        <v>335</v>
      </c>
      <c r="V104" s="112" t="s">
        <v>335</v>
      </c>
      <c r="W104" s="112" t="s">
        <v>427</v>
      </c>
      <c r="X104" s="112" t="s">
        <v>427</v>
      </c>
      <c r="Y104" s="112" t="s">
        <v>427</v>
      </c>
      <c r="Z104" s="112" t="s">
        <v>427</v>
      </c>
      <c r="AA104" s="112" t="s">
        <v>427</v>
      </c>
      <c r="AB104" s="112" t="s">
        <v>427</v>
      </c>
      <c r="AC104" s="112" t="s">
        <v>335</v>
      </c>
      <c r="AD104" s="112" t="s">
        <v>427</v>
      </c>
      <c r="AE104" s="112" t="s">
        <v>427</v>
      </c>
      <c r="AF104" s="112" t="s">
        <v>427</v>
      </c>
      <c r="AG104" s="112" t="s">
        <v>427</v>
      </c>
      <c r="AH104" s="112" t="s">
        <v>427</v>
      </c>
      <c r="AI104" s="112" t="s">
        <v>335</v>
      </c>
      <c r="AJ104" s="112" t="s">
        <v>427</v>
      </c>
      <c r="AK104" s="112" t="s">
        <v>427</v>
      </c>
      <c r="AL104" s="112" t="s">
        <v>335</v>
      </c>
      <c r="AM104" s="112" t="s">
        <v>428</v>
      </c>
      <c r="AN104" s="112" t="s">
        <v>335</v>
      </c>
      <c r="AO104" s="112" t="s">
        <v>335</v>
      </c>
      <c r="AP104" s="112" t="s">
        <v>428</v>
      </c>
      <c r="AQ104" s="112" t="s">
        <v>428</v>
      </c>
      <c r="AR104" s="112">
        <f t="shared" ref="AR104:AT104" si="119">COUNTIF(N104,"SI")</f>
        <v>1</v>
      </c>
      <c r="AS104" s="112">
        <f t="shared" si="119"/>
        <v>1</v>
      </c>
      <c r="AT104" s="112">
        <f t="shared" si="119"/>
        <v>1</v>
      </c>
      <c r="AU104" s="112">
        <f t="shared" si="97"/>
        <v>4</v>
      </c>
      <c r="AV104" s="112">
        <f t="shared" si="100"/>
        <v>4</v>
      </c>
      <c r="AW104" s="112">
        <f t="shared" si="82"/>
        <v>11</v>
      </c>
      <c r="AX104" s="167">
        <f t="shared" si="83"/>
        <v>0.7857142857142857</v>
      </c>
      <c r="AY104" s="269"/>
      <c r="AZ104" s="269"/>
      <c r="BA104" s="269"/>
      <c r="BB104" s="171"/>
      <c r="BC104" s="171"/>
      <c r="BD104" s="171"/>
      <c r="BE104" s="171"/>
      <c r="BF104" s="171"/>
      <c r="BG104" s="171"/>
      <c r="BH104" s="171"/>
      <c r="BI104" s="171"/>
      <c r="BJ104" s="171"/>
      <c r="BK104" s="171"/>
      <c r="BL104" s="171"/>
      <c r="BM104" s="171"/>
      <c r="BN104" s="171"/>
      <c r="BO104" s="171"/>
      <c r="BP104" s="171"/>
      <c r="BQ104" s="171"/>
      <c r="BR104" s="171"/>
      <c r="BS104" s="171"/>
      <c r="BT104" s="171"/>
      <c r="BU104" s="171"/>
    </row>
    <row r="105" spans="1:96" ht="15.75" customHeight="1" x14ac:dyDescent="0.25">
      <c r="A105" s="112" t="s">
        <v>47</v>
      </c>
      <c r="B105" s="112" t="s">
        <v>224</v>
      </c>
      <c r="C105" s="112" t="s">
        <v>220</v>
      </c>
      <c r="D105" s="112" t="s">
        <v>479</v>
      </c>
      <c r="E105" s="112">
        <v>3106977526</v>
      </c>
      <c r="F105" s="112" t="s">
        <v>480</v>
      </c>
      <c r="G105" s="112" t="s">
        <v>649</v>
      </c>
      <c r="H105" s="112">
        <v>3506912630</v>
      </c>
      <c r="I105" s="112" t="s">
        <v>644</v>
      </c>
      <c r="J105" s="112" t="s">
        <v>658</v>
      </c>
      <c r="K105" s="112">
        <v>3143375557</v>
      </c>
      <c r="L105" s="112" t="s">
        <v>659</v>
      </c>
      <c r="M105" s="220">
        <v>44007</v>
      </c>
      <c r="N105" s="112" t="s">
        <v>335</v>
      </c>
      <c r="O105" s="112" t="s">
        <v>335</v>
      </c>
      <c r="P105" s="112" t="s">
        <v>335</v>
      </c>
      <c r="Q105" s="112"/>
      <c r="R105" s="112"/>
      <c r="S105" s="112"/>
      <c r="T105" s="112" t="s">
        <v>335</v>
      </c>
      <c r="U105" s="112" t="s">
        <v>335</v>
      </c>
      <c r="V105" s="112" t="s">
        <v>335</v>
      </c>
      <c r="W105" s="112" t="s">
        <v>427</v>
      </c>
      <c r="X105" s="112" t="s">
        <v>427</v>
      </c>
      <c r="Y105" s="112" t="s">
        <v>427</v>
      </c>
      <c r="Z105" s="112" t="s">
        <v>427</v>
      </c>
      <c r="AA105" s="112" t="s">
        <v>427</v>
      </c>
      <c r="AB105" s="112" t="s">
        <v>427</v>
      </c>
      <c r="AC105" s="112" t="s">
        <v>335</v>
      </c>
      <c r="AD105" s="112" t="s">
        <v>427</v>
      </c>
      <c r="AE105" s="112" t="s">
        <v>427</v>
      </c>
      <c r="AF105" s="112" t="s">
        <v>427</v>
      </c>
      <c r="AG105" s="112" t="s">
        <v>427</v>
      </c>
      <c r="AH105" s="112" t="s">
        <v>427</v>
      </c>
      <c r="AI105" s="112" t="s">
        <v>335</v>
      </c>
      <c r="AJ105" s="112" t="s">
        <v>427</v>
      </c>
      <c r="AK105" s="112" t="s">
        <v>427</v>
      </c>
      <c r="AL105" s="112" t="s">
        <v>335</v>
      </c>
      <c r="AM105" s="112" t="s">
        <v>428</v>
      </c>
      <c r="AN105" s="112" t="s">
        <v>428</v>
      </c>
      <c r="AO105" s="112" t="s">
        <v>428</v>
      </c>
      <c r="AP105" s="112" t="s">
        <v>428</v>
      </c>
      <c r="AQ105" s="112" t="s">
        <v>428</v>
      </c>
      <c r="AR105" s="112">
        <f t="shared" ref="AR105:AT105" si="120">COUNTIF(N105,"SI")</f>
        <v>1</v>
      </c>
      <c r="AS105" s="112">
        <f t="shared" si="120"/>
        <v>1</v>
      </c>
      <c r="AT105" s="112">
        <f t="shared" si="120"/>
        <v>1</v>
      </c>
      <c r="AU105" s="112">
        <f t="shared" si="97"/>
        <v>4</v>
      </c>
      <c r="AV105" s="112">
        <f t="shared" si="100"/>
        <v>2</v>
      </c>
      <c r="AW105" s="112">
        <f t="shared" si="82"/>
        <v>9</v>
      </c>
      <c r="AX105" s="167">
        <f t="shared" si="83"/>
        <v>0.6428571428571429</v>
      </c>
      <c r="AY105" s="269"/>
      <c r="AZ105" s="269"/>
      <c r="BA105" s="269"/>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19"/>
      <c r="CD105" s="119"/>
      <c r="CE105" s="119"/>
      <c r="CF105" s="119"/>
      <c r="CG105" s="119"/>
      <c r="CH105" s="119"/>
      <c r="CI105" s="119"/>
      <c r="CJ105" s="119"/>
      <c r="CK105" s="119"/>
      <c r="CL105" s="119"/>
      <c r="CM105" s="119"/>
      <c r="CN105" s="119"/>
      <c r="CO105" s="119"/>
      <c r="CP105" s="119"/>
      <c r="CQ105" s="119"/>
      <c r="CR105" s="119"/>
    </row>
    <row r="106" spans="1:96" ht="15.75" customHeight="1" x14ac:dyDescent="0.25">
      <c r="A106" s="112" t="s">
        <v>47</v>
      </c>
      <c r="B106" s="112" t="s">
        <v>224</v>
      </c>
      <c r="C106" s="112" t="s">
        <v>221</v>
      </c>
      <c r="D106" s="112" t="s">
        <v>479</v>
      </c>
      <c r="E106" s="112">
        <v>3106977526</v>
      </c>
      <c r="F106" s="112" t="s">
        <v>480</v>
      </c>
      <c r="G106" s="112" t="s">
        <v>649</v>
      </c>
      <c r="H106" s="112">
        <v>3506912630</v>
      </c>
      <c r="I106" s="112" t="s">
        <v>644</v>
      </c>
      <c r="J106" s="112" t="s">
        <v>660</v>
      </c>
      <c r="K106" s="112">
        <v>3105777677</v>
      </c>
      <c r="L106" s="112" t="s">
        <v>661</v>
      </c>
      <c r="M106" s="216">
        <v>44183</v>
      </c>
      <c r="N106" s="112" t="s">
        <v>335</v>
      </c>
      <c r="O106" s="112" t="s">
        <v>335</v>
      </c>
      <c r="P106" s="112" t="s">
        <v>335</v>
      </c>
      <c r="Q106" s="112"/>
      <c r="R106" s="112"/>
      <c r="S106" s="112"/>
      <c r="T106" s="112" t="s">
        <v>335</v>
      </c>
      <c r="U106" s="112" t="s">
        <v>335</v>
      </c>
      <c r="V106" s="112" t="s">
        <v>335</v>
      </c>
      <c r="W106" s="112" t="s">
        <v>427</v>
      </c>
      <c r="X106" s="112" t="s">
        <v>427</v>
      </c>
      <c r="Y106" s="112" t="s">
        <v>427</v>
      </c>
      <c r="Z106" s="112" t="s">
        <v>427</v>
      </c>
      <c r="AA106" s="112" t="s">
        <v>427</v>
      </c>
      <c r="AB106" s="112" t="s">
        <v>427</v>
      </c>
      <c r="AC106" s="112" t="s">
        <v>335</v>
      </c>
      <c r="AD106" s="112" t="s">
        <v>427</v>
      </c>
      <c r="AE106" s="112" t="s">
        <v>427</v>
      </c>
      <c r="AF106" s="112" t="s">
        <v>427</v>
      </c>
      <c r="AG106" s="112" t="s">
        <v>427</v>
      </c>
      <c r="AH106" s="112" t="s">
        <v>427</v>
      </c>
      <c r="AI106" s="112" t="s">
        <v>335</v>
      </c>
      <c r="AJ106" s="112" t="s">
        <v>427</v>
      </c>
      <c r="AK106" s="112" t="s">
        <v>427</v>
      </c>
      <c r="AL106" s="112" t="s">
        <v>335</v>
      </c>
      <c r="AM106" s="112" t="s">
        <v>428</v>
      </c>
      <c r="AN106" s="112" t="s">
        <v>335</v>
      </c>
      <c r="AO106" s="112" t="s">
        <v>335</v>
      </c>
      <c r="AP106" s="112" t="s">
        <v>335</v>
      </c>
      <c r="AQ106" s="112" t="s">
        <v>335</v>
      </c>
      <c r="AR106" s="112">
        <f t="shared" ref="AR106:AT106" si="121">COUNTIF(N106,"SI")</f>
        <v>1</v>
      </c>
      <c r="AS106" s="112">
        <f t="shared" si="121"/>
        <v>1</v>
      </c>
      <c r="AT106" s="112">
        <f t="shared" si="121"/>
        <v>1</v>
      </c>
      <c r="AU106" s="112">
        <f t="shared" si="97"/>
        <v>4</v>
      </c>
      <c r="AV106" s="112">
        <f t="shared" si="100"/>
        <v>6</v>
      </c>
      <c r="AW106" s="112">
        <f t="shared" si="82"/>
        <v>13</v>
      </c>
      <c r="AX106" s="167">
        <f t="shared" si="83"/>
        <v>0.9285714285714286</v>
      </c>
      <c r="AY106" s="269"/>
      <c r="AZ106" s="269"/>
      <c r="BA106" s="269"/>
      <c r="BB106" s="171"/>
      <c r="BC106" s="171"/>
      <c r="BD106" s="171"/>
      <c r="BE106" s="171"/>
      <c r="BF106" s="171"/>
      <c r="BG106" s="171"/>
      <c r="BH106" s="171"/>
      <c r="BI106" s="171"/>
      <c r="BJ106" s="171"/>
      <c r="BK106" s="171"/>
      <c r="BL106" s="171"/>
      <c r="BM106" s="171"/>
      <c r="BN106" s="171"/>
      <c r="BO106" s="171"/>
      <c r="BP106" s="171"/>
      <c r="BQ106" s="171"/>
      <c r="BR106" s="171"/>
      <c r="BS106" s="171"/>
      <c r="BT106" s="171"/>
      <c r="BU106" s="171"/>
      <c r="BV106" s="171"/>
      <c r="BW106" s="171"/>
      <c r="BX106" s="171"/>
      <c r="BY106" s="171"/>
      <c r="BZ106" s="171"/>
      <c r="CA106" s="171"/>
      <c r="CB106" s="171"/>
      <c r="CC106" s="119"/>
      <c r="CD106" s="119"/>
      <c r="CE106" s="119"/>
      <c r="CF106" s="119"/>
      <c r="CG106" s="119"/>
      <c r="CH106" s="119"/>
      <c r="CI106" s="119"/>
      <c r="CJ106" s="119"/>
      <c r="CK106" s="119"/>
      <c r="CL106" s="119"/>
      <c r="CM106" s="119"/>
      <c r="CN106" s="119"/>
      <c r="CO106" s="119"/>
      <c r="CP106" s="119"/>
      <c r="CQ106" s="119"/>
      <c r="CR106" s="119"/>
    </row>
    <row r="107" spans="1:96" ht="15.75" customHeight="1" x14ac:dyDescent="0.25">
      <c r="A107" s="112" t="s">
        <v>47</v>
      </c>
      <c r="B107" s="112" t="s">
        <v>224</v>
      </c>
      <c r="C107" s="112" t="s">
        <v>222</v>
      </c>
      <c r="D107" s="112" t="s">
        <v>529</v>
      </c>
      <c r="E107" s="204">
        <v>3192924332</v>
      </c>
      <c r="F107" s="112" t="s">
        <v>530</v>
      </c>
      <c r="G107" s="112" t="s">
        <v>649</v>
      </c>
      <c r="H107" s="112">
        <v>3506912630</v>
      </c>
      <c r="I107" s="112" t="s">
        <v>644</v>
      </c>
      <c r="J107" s="112" t="s">
        <v>662</v>
      </c>
      <c r="K107" s="112" t="s">
        <v>663</v>
      </c>
      <c r="L107" s="112" t="s">
        <v>664</v>
      </c>
      <c r="M107" s="113"/>
      <c r="N107" s="112" t="s">
        <v>335</v>
      </c>
      <c r="O107" s="112" t="s">
        <v>335</v>
      </c>
      <c r="P107" s="112" t="s">
        <v>335</v>
      </c>
      <c r="Q107" s="112"/>
      <c r="R107" s="112"/>
      <c r="S107" s="112"/>
      <c r="T107" s="112" t="s">
        <v>335</v>
      </c>
      <c r="U107" s="112" t="s">
        <v>335</v>
      </c>
      <c r="V107" s="112" t="s">
        <v>335</v>
      </c>
      <c r="W107" s="112" t="s">
        <v>427</v>
      </c>
      <c r="X107" s="112" t="s">
        <v>427</v>
      </c>
      <c r="Y107" s="112" t="s">
        <v>427</v>
      </c>
      <c r="Z107" s="112" t="s">
        <v>427</v>
      </c>
      <c r="AA107" s="112" t="s">
        <v>427</v>
      </c>
      <c r="AB107" s="112" t="s">
        <v>427</v>
      </c>
      <c r="AC107" s="112" t="s">
        <v>335</v>
      </c>
      <c r="AD107" s="112" t="s">
        <v>427</v>
      </c>
      <c r="AE107" s="112" t="s">
        <v>427</v>
      </c>
      <c r="AF107" s="112" t="s">
        <v>427</v>
      </c>
      <c r="AG107" s="112" t="s">
        <v>427</v>
      </c>
      <c r="AH107" s="112" t="s">
        <v>427</v>
      </c>
      <c r="AI107" s="112" t="s">
        <v>428</v>
      </c>
      <c r="AJ107" s="112" t="s">
        <v>427</v>
      </c>
      <c r="AK107" s="112" t="s">
        <v>427</v>
      </c>
      <c r="AL107" s="112" t="s">
        <v>335</v>
      </c>
      <c r="AM107" s="112" t="s">
        <v>428</v>
      </c>
      <c r="AN107" s="112" t="s">
        <v>335</v>
      </c>
      <c r="AO107" s="112" t="s">
        <v>335</v>
      </c>
      <c r="AP107" s="112" t="s">
        <v>335</v>
      </c>
      <c r="AQ107" s="112" t="s">
        <v>428</v>
      </c>
      <c r="AR107" s="112">
        <f t="shared" ref="AR107:AT107" si="122">COUNTIF(N107,"SI")</f>
        <v>1</v>
      </c>
      <c r="AS107" s="112">
        <f t="shared" si="122"/>
        <v>1</v>
      </c>
      <c r="AT107" s="112">
        <f t="shared" si="122"/>
        <v>1</v>
      </c>
      <c r="AU107" s="112">
        <f t="shared" si="97"/>
        <v>4</v>
      </c>
      <c r="AV107" s="112">
        <f t="shared" si="100"/>
        <v>4</v>
      </c>
      <c r="AW107" s="112">
        <f t="shared" si="82"/>
        <v>11</v>
      </c>
      <c r="AX107" s="167">
        <f t="shared" si="83"/>
        <v>0.7857142857142857</v>
      </c>
      <c r="AY107" s="269"/>
      <c r="AZ107" s="269"/>
      <c r="BA107" s="269"/>
      <c r="BB107" s="171"/>
      <c r="BC107" s="171"/>
      <c r="BD107" s="171"/>
      <c r="BE107" s="171"/>
      <c r="BF107" s="171"/>
      <c r="BG107" s="171"/>
      <c r="BH107" s="171"/>
      <c r="BI107" s="171"/>
      <c r="BJ107" s="171"/>
      <c r="BK107" s="171"/>
      <c r="BL107" s="171"/>
      <c r="BM107" s="171"/>
      <c r="BN107" s="171"/>
      <c r="BO107" s="171"/>
      <c r="BP107" s="171"/>
      <c r="BQ107" s="171"/>
      <c r="BR107" s="171"/>
      <c r="BS107" s="171"/>
      <c r="BT107" s="171"/>
      <c r="BU107" s="171"/>
      <c r="BV107" s="171"/>
      <c r="BW107" s="171"/>
      <c r="BX107" s="171"/>
      <c r="BY107" s="171"/>
      <c r="BZ107" s="171"/>
      <c r="CA107" s="171"/>
      <c r="CB107" s="171"/>
      <c r="CC107" s="119"/>
      <c r="CD107" s="119"/>
      <c r="CE107" s="119"/>
      <c r="CF107" s="119"/>
      <c r="CG107" s="119"/>
      <c r="CH107" s="119"/>
      <c r="CI107" s="119"/>
      <c r="CJ107" s="119"/>
      <c r="CK107" s="119"/>
      <c r="CL107" s="119"/>
      <c r="CM107" s="119"/>
      <c r="CN107" s="119"/>
      <c r="CO107" s="119"/>
      <c r="CP107" s="119"/>
      <c r="CQ107" s="119"/>
      <c r="CR107" s="119"/>
    </row>
    <row r="108" spans="1:96" ht="15.75" customHeight="1" x14ac:dyDescent="0.25">
      <c r="A108" s="112" t="s">
        <v>47</v>
      </c>
      <c r="B108" s="112" t="s">
        <v>224</v>
      </c>
      <c r="C108" s="112" t="s">
        <v>223</v>
      </c>
      <c r="D108" s="112" t="s">
        <v>529</v>
      </c>
      <c r="E108" s="112">
        <v>3192924332</v>
      </c>
      <c r="F108" s="112" t="s">
        <v>530</v>
      </c>
      <c r="G108" s="112" t="s">
        <v>649</v>
      </c>
      <c r="H108" s="112">
        <v>3506912630</v>
      </c>
      <c r="I108" s="112" t="s">
        <v>644</v>
      </c>
      <c r="J108" s="112" t="s">
        <v>665</v>
      </c>
      <c r="K108" s="112">
        <v>3104844805</v>
      </c>
      <c r="L108" s="112" t="s">
        <v>666</v>
      </c>
      <c r="M108" s="113"/>
      <c r="N108" s="112" t="s">
        <v>335</v>
      </c>
      <c r="O108" s="112" t="s">
        <v>335</v>
      </c>
      <c r="P108" s="112" t="s">
        <v>335</v>
      </c>
      <c r="Q108" s="112"/>
      <c r="R108" s="112"/>
      <c r="S108" s="112"/>
      <c r="T108" s="112" t="s">
        <v>335</v>
      </c>
      <c r="U108" s="112" t="s">
        <v>335</v>
      </c>
      <c r="V108" s="112" t="s">
        <v>335</v>
      </c>
      <c r="W108" s="112" t="s">
        <v>427</v>
      </c>
      <c r="X108" s="112" t="s">
        <v>427</v>
      </c>
      <c r="Y108" s="112" t="s">
        <v>335</v>
      </c>
      <c r="Z108" s="112" t="s">
        <v>427</v>
      </c>
      <c r="AA108" s="112" t="s">
        <v>427</v>
      </c>
      <c r="AB108" s="112" t="s">
        <v>427</v>
      </c>
      <c r="AC108" s="112" t="s">
        <v>335</v>
      </c>
      <c r="AD108" s="112" t="s">
        <v>427</v>
      </c>
      <c r="AE108" s="112" t="s">
        <v>427</v>
      </c>
      <c r="AF108" s="112" t="s">
        <v>427</v>
      </c>
      <c r="AG108" s="112" t="s">
        <v>427</v>
      </c>
      <c r="AH108" s="112" t="s">
        <v>427</v>
      </c>
      <c r="AI108" s="112" t="s">
        <v>335</v>
      </c>
      <c r="AJ108" s="112" t="s">
        <v>427</v>
      </c>
      <c r="AK108" s="112" t="s">
        <v>427</v>
      </c>
      <c r="AL108" s="112" t="s">
        <v>335</v>
      </c>
      <c r="AM108" s="112" t="s">
        <v>428</v>
      </c>
      <c r="AN108" s="112" t="s">
        <v>335</v>
      </c>
      <c r="AO108" s="112" t="s">
        <v>335</v>
      </c>
      <c r="AP108" s="112" t="s">
        <v>335</v>
      </c>
      <c r="AQ108" s="112" t="s">
        <v>428</v>
      </c>
      <c r="AR108" s="112">
        <f t="shared" ref="AR108:AT108" si="123">COUNTIF(N108,"SI")</f>
        <v>1</v>
      </c>
      <c r="AS108" s="112">
        <f t="shared" si="123"/>
        <v>1</v>
      </c>
      <c r="AT108" s="112">
        <f t="shared" si="123"/>
        <v>1</v>
      </c>
      <c r="AU108" s="112">
        <f t="shared" si="97"/>
        <v>5</v>
      </c>
      <c r="AV108" s="112">
        <f t="shared" si="100"/>
        <v>5</v>
      </c>
      <c r="AW108" s="112">
        <f t="shared" si="82"/>
        <v>13</v>
      </c>
      <c r="AX108" s="167">
        <f t="shared" si="83"/>
        <v>0.9285714285714286</v>
      </c>
      <c r="AY108" s="269"/>
      <c r="AZ108" s="269"/>
      <c r="BA108" s="269"/>
      <c r="BB108" s="171"/>
      <c r="BC108" s="171"/>
      <c r="BD108" s="171"/>
      <c r="BE108" s="171"/>
      <c r="BF108" s="171"/>
      <c r="BG108" s="171"/>
      <c r="BH108" s="171"/>
      <c r="BI108" s="171"/>
      <c r="BJ108" s="171"/>
      <c r="BK108" s="171"/>
      <c r="BL108" s="171"/>
      <c r="BM108" s="171"/>
      <c r="BN108" s="171"/>
      <c r="BO108" s="171"/>
      <c r="BP108" s="171"/>
      <c r="BQ108" s="171"/>
      <c r="BR108" s="171"/>
      <c r="BS108" s="171"/>
      <c r="BT108" s="171"/>
      <c r="BU108" s="171"/>
      <c r="BV108" s="171"/>
      <c r="BW108" s="171"/>
      <c r="BX108" s="171"/>
      <c r="BY108" s="171"/>
      <c r="BZ108" s="171"/>
      <c r="CA108" s="171"/>
      <c r="CB108" s="171"/>
      <c r="CC108" s="119"/>
      <c r="CD108" s="119"/>
      <c r="CE108" s="119"/>
      <c r="CF108" s="119"/>
      <c r="CG108" s="119"/>
      <c r="CH108" s="119"/>
      <c r="CI108" s="119"/>
      <c r="CJ108" s="119"/>
      <c r="CK108" s="119"/>
      <c r="CL108" s="119"/>
      <c r="CM108" s="119"/>
      <c r="CN108" s="119"/>
      <c r="CO108" s="119"/>
      <c r="CP108" s="119"/>
      <c r="CQ108" s="119"/>
      <c r="CR108" s="119"/>
    </row>
    <row r="109" spans="1:96" ht="15.75" customHeight="1" x14ac:dyDescent="0.25">
      <c r="A109" s="112" t="s">
        <v>47</v>
      </c>
      <c r="B109" s="112" t="s">
        <v>224</v>
      </c>
      <c r="C109" s="112" t="s">
        <v>224</v>
      </c>
      <c r="D109" s="112" t="s">
        <v>529</v>
      </c>
      <c r="E109" s="112">
        <v>3192924332</v>
      </c>
      <c r="F109" s="112" t="s">
        <v>530</v>
      </c>
      <c r="G109" s="112" t="s">
        <v>649</v>
      </c>
      <c r="H109" s="112">
        <v>3506912630</v>
      </c>
      <c r="I109" s="112" t="s">
        <v>644</v>
      </c>
      <c r="J109" s="112" t="s">
        <v>667</v>
      </c>
      <c r="K109" s="112">
        <v>3134183591</v>
      </c>
      <c r="L109" s="112" t="s">
        <v>668</v>
      </c>
      <c r="M109" s="216">
        <v>44165</v>
      </c>
      <c r="N109" s="112" t="s">
        <v>335</v>
      </c>
      <c r="O109" s="112" t="s">
        <v>335</v>
      </c>
      <c r="P109" s="112" t="s">
        <v>335</v>
      </c>
      <c r="Q109" s="112"/>
      <c r="R109" s="112"/>
      <c r="S109" s="112"/>
      <c r="T109" s="112" t="s">
        <v>335</v>
      </c>
      <c r="U109" s="112" t="s">
        <v>335</v>
      </c>
      <c r="V109" s="112" t="s">
        <v>335</v>
      </c>
      <c r="W109" s="112" t="s">
        <v>427</v>
      </c>
      <c r="X109" s="112" t="s">
        <v>427</v>
      </c>
      <c r="Y109" s="112" t="s">
        <v>427</v>
      </c>
      <c r="Z109" s="112" t="s">
        <v>427</v>
      </c>
      <c r="AA109" s="112" t="s">
        <v>427</v>
      </c>
      <c r="AB109" s="112" t="s">
        <v>427</v>
      </c>
      <c r="AC109" s="112" t="s">
        <v>335</v>
      </c>
      <c r="AD109" s="112" t="s">
        <v>427</v>
      </c>
      <c r="AE109" s="112" t="s">
        <v>427</v>
      </c>
      <c r="AF109" s="112" t="s">
        <v>427</v>
      </c>
      <c r="AG109" s="112" t="s">
        <v>427</v>
      </c>
      <c r="AH109" s="112" t="s">
        <v>427</v>
      </c>
      <c r="AI109" s="112" t="s">
        <v>335</v>
      </c>
      <c r="AJ109" s="112" t="s">
        <v>427</v>
      </c>
      <c r="AK109" s="112" t="s">
        <v>427</v>
      </c>
      <c r="AL109" s="112" t="s">
        <v>335</v>
      </c>
      <c r="AM109" s="112" t="s">
        <v>428</v>
      </c>
      <c r="AN109" s="112" t="s">
        <v>335</v>
      </c>
      <c r="AO109" s="112" t="s">
        <v>335</v>
      </c>
      <c r="AP109" s="112" t="s">
        <v>428</v>
      </c>
      <c r="AQ109" s="112" t="s">
        <v>428</v>
      </c>
      <c r="AR109" s="112">
        <f t="shared" ref="AR109:AT109" si="124">COUNTIF(N109,"SI")</f>
        <v>1</v>
      </c>
      <c r="AS109" s="112">
        <f t="shared" si="124"/>
        <v>1</v>
      </c>
      <c r="AT109" s="112">
        <f t="shared" si="124"/>
        <v>1</v>
      </c>
      <c r="AU109" s="112">
        <f t="shared" si="97"/>
        <v>4</v>
      </c>
      <c r="AV109" s="112">
        <f t="shared" si="100"/>
        <v>4</v>
      </c>
      <c r="AW109" s="112">
        <f t="shared" si="82"/>
        <v>11</v>
      </c>
      <c r="AX109" s="167">
        <f t="shared" si="83"/>
        <v>0.7857142857142857</v>
      </c>
      <c r="AY109" s="269"/>
      <c r="AZ109" s="269"/>
      <c r="BA109" s="269"/>
      <c r="BB109" s="171"/>
      <c r="BC109" s="171"/>
      <c r="BD109" s="171"/>
      <c r="BE109" s="171"/>
      <c r="BF109" s="171"/>
      <c r="BG109" s="171"/>
      <c r="BH109" s="171"/>
      <c r="BI109" s="171"/>
      <c r="BJ109" s="171"/>
      <c r="BK109" s="171"/>
      <c r="BL109" s="171"/>
      <c r="BM109" s="171"/>
      <c r="BN109" s="171"/>
      <c r="BO109" s="171"/>
      <c r="BP109" s="171"/>
      <c r="BQ109" s="171"/>
      <c r="BR109" s="171"/>
      <c r="BS109" s="171"/>
      <c r="BT109" s="171"/>
      <c r="BU109" s="171"/>
      <c r="BV109" s="171"/>
      <c r="BW109" s="171"/>
      <c r="BX109" s="171"/>
      <c r="BY109" s="171"/>
      <c r="BZ109" s="171"/>
      <c r="CA109" s="171"/>
      <c r="CB109" s="171"/>
      <c r="CC109" s="119"/>
      <c r="CD109" s="119"/>
      <c r="CE109" s="119"/>
      <c r="CF109" s="119"/>
      <c r="CG109" s="119"/>
      <c r="CH109" s="119"/>
      <c r="CI109" s="119"/>
      <c r="CJ109" s="119"/>
      <c r="CK109" s="119"/>
      <c r="CL109" s="119"/>
      <c r="CM109" s="119"/>
      <c r="CN109" s="119"/>
      <c r="CO109" s="119"/>
      <c r="CP109" s="119"/>
      <c r="CQ109" s="119"/>
      <c r="CR109" s="119"/>
    </row>
    <row r="110" spans="1:96" ht="15.75" customHeight="1" x14ac:dyDescent="0.25"/>
    <row r="111" spans="1:96" ht="15.75" customHeight="1" x14ac:dyDescent="0.25"/>
    <row r="112" spans="1:9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87:87" ht="15.75" customHeight="1" x14ac:dyDescent="0.25"/>
    <row r="146" spans="87:87" ht="15.75" customHeight="1" x14ac:dyDescent="0.25"/>
    <row r="147" spans="87:87" ht="15.75" customHeight="1" x14ac:dyDescent="0.25"/>
    <row r="148" spans="87:87" ht="15.75" customHeight="1" x14ac:dyDescent="0.25"/>
    <row r="149" spans="87:87" ht="15.75" customHeight="1" x14ac:dyDescent="0.25"/>
    <row r="150" spans="87:87" ht="15.75" customHeight="1" x14ac:dyDescent="0.25"/>
    <row r="151" spans="87:87" ht="15.75" customHeight="1" x14ac:dyDescent="0.25"/>
    <row r="152" spans="87:87" ht="15.75" customHeight="1" x14ac:dyDescent="0.25">
      <c r="CI152" s="119" t="s">
        <v>335</v>
      </c>
    </row>
    <row r="153" spans="87:87" ht="15.75" customHeight="1" x14ac:dyDescent="0.25">
      <c r="CI153" s="119" t="s">
        <v>428</v>
      </c>
    </row>
    <row r="154" spans="87:87" ht="15.75" customHeight="1" x14ac:dyDescent="0.25">
      <c r="CI154" s="119" t="s">
        <v>427</v>
      </c>
    </row>
    <row r="155" spans="87:87" ht="15.75" customHeight="1" x14ac:dyDescent="0.25"/>
    <row r="156" spans="87:87" ht="15.75" customHeight="1" x14ac:dyDescent="0.25"/>
    <row r="157" spans="87:87" ht="15.75" customHeight="1" x14ac:dyDescent="0.25"/>
    <row r="158" spans="87:87" ht="15.75" customHeight="1" x14ac:dyDescent="0.25"/>
    <row r="159" spans="87:87" ht="15.75" customHeight="1" x14ac:dyDescent="0.25"/>
    <row r="160" spans="87:87"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sheetData>
  <autoFilter ref="A4:CR109" xr:uid="{00000000-0009-0000-0000-000008000000}"/>
  <mergeCells count="6">
    <mergeCell ref="A2:AQ2"/>
    <mergeCell ref="AR2:AX3"/>
    <mergeCell ref="AY2:BA3"/>
    <mergeCell ref="A3:M3"/>
    <mergeCell ref="T3:AH3"/>
    <mergeCell ref="AI3:AQ3"/>
  </mergeCells>
  <conditionalFormatting sqref="AW5:AW34 AW37:AW38 AW40:AW41 AW43:AW45 AW47 AW49:AW50 AW52:AW53 AW55 AW57:AW58 AW60:AW68 AW70:AW89 AW98">
    <cfRule type="cellIs" dxfId="8" priority="8" operator="between">
      <formula>9</formula>
      <formula>11</formula>
    </cfRule>
  </conditionalFormatting>
  <conditionalFormatting sqref="AW5:AW34 AW37:AW38 AW40:AW41 AW43:AW45 AW47 AW49:AW50 AW52:AW53 AW55 AW57:AW58 AW60:AW68">
    <cfRule type="cellIs" dxfId="7" priority="9" operator="lessThanOrEqual">
      <formula>8</formula>
    </cfRule>
  </conditionalFormatting>
  <conditionalFormatting sqref="AW70:AW109">
    <cfRule type="cellIs" dxfId="6" priority="3" operator="lessThanOrEqual">
      <formula>8</formula>
    </cfRule>
  </conditionalFormatting>
  <conditionalFormatting sqref="AW90:AW109">
    <cfRule type="cellIs" dxfId="5" priority="1" operator="greaterThanOrEqual">
      <formula>13</formula>
    </cfRule>
    <cfRule type="cellIs" dxfId="4" priority="2" operator="between">
      <formula>9</formula>
      <formula>12</formula>
    </cfRule>
  </conditionalFormatting>
  <conditionalFormatting sqref="AW98 AW5:AW34 AW37:AW38 AW40:AW41 AW43:AW45 AW47 AW49:AW50 AW52:AW53 AW55 AW57:AW58 AW60:AW68 AW70:AW89">
    <cfRule type="cellIs" dxfId="3" priority="7" operator="greaterThanOrEqual">
      <formula>12</formula>
    </cfRule>
  </conditionalFormatting>
  <conditionalFormatting sqref="AX5:AX34 AX37:AX38 AX40:AX41 AX43:AX45 AX47 AX49:AX50 AX52:AX53 AX55 AX57:AX58 AX60:AX68 AX70:AX109">
    <cfRule type="cellIs" dxfId="2" priority="10" operator="greaterThanOrEqual">
      <formula>0.81</formula>
    </cfRule>
    <cfRule type="cellIs" dxfId="1" priority="11" operator="between">
      <formula>0.54</formula>
      <formula>0.8</formula>
    </cfRule>
    <cfRule type="cellIs" dxfId="0" priority="12" operator="lessThanOrEqual">
      <formula>0.53</formula>
    </cfRule>
  </conditionalFormatting>
  <dataValidations count="2">
    <dataValidation type="list" allowBlank="1" showErrorMessage="1" sqref="N5:U12 AI5:AI13 AI14:AJ14 N13:V20 N21:U34 AI15:AI34 AM5:AQ34 N37:U38 AI37:AI38 AM37:AQ38 N40:U41 AI40:AI41 AM40:AQ41 N43:U45 AI43:AI45 AM43:AQ45 N47:U47 AI47 AM47:AQ47 N49:U50 AI49:AI50 AM49:AQ50 N52:U53 AI52:AI53 AM52:AQ53 N55:U55 AI55 AM55:AQ55 N57:U58 AI57:AI58 AM57:AQ58 N60:U68 AI60:AI68 AM60:AQ68 N70:U72 N73:V76 N77:U77 N78:V79 N80:U80 N81:V81 N82:U87 N88:V92 N93:U109 AI70:AI109 AM70:AQ109" xr:uid="{00000000-0002-0000-0800-000000000000}">
      <formula1>$CI$152:$CI$153</formula1>
    </dataValidation>
    <dataValidation type="list" allowBlank="1" showErrorMessage="1" sqref="V5:AH12 AJ5:AL13 AK14:AL14 W13:AH20 V21:AH34 AJ15:AL34 V37:AH38 AJ37:AL38 V40:AH41 AJ40:AL41 V43:AH45 AJ43:AL45 V47:AH47 AJ47:AL47 V49:AH50 AJ49:AL50 V52:AH53 AJ52:AL53 V55:AH55 AJ55:AL55 V57:AH58 AJ57:AL58 V60:AH68 AJ60:AL68 V70:AH72 W73:AH76 V77:AH77 W78:AH79 V80:AH80 W81:AH81 V82:AH87 W88:AH92 V93:AH109 AJ70:AL109" xr:uid="{00000000-0002-0000-0800-000001000000}">
      <formula1>$CI$152:$CI$154</formula1>
    </dataValidation>
  </dataValidations>
  <hyperlinks>
    <hyperlink ref="L5" r:id="rId1" xr:uid="{00000000-0004-0000-0800-000000000000}"/>
    <hyperlink ref="L6" r:id="rId2" xr:uid="{00000000-0004-0000-0800-000001000000}"/>
    <hyperlink ref="L7" r:id="rId3" xr:uid="{00000000-0004-0000-0800-000002000000}"/>
    <hyperlink ref="L8" r:id="rId4" xr:uid="{00000000-0004-0000-0800-000003000000}"/>
    <hyperlink ref="L9" r:id="rId5" xr:uid="{00000000-0004-0000-0800-000004000000}"/>
    <hyperlink ref="L10" r:id="rId6" xr:uid="{00000000-0004-0000-0800-000005000000}"/>
    <hyperlink ref="L11" r:id="rId7" xr:uid="{00000000-0004-0000-0800-000006000000}"/>
    <hyperlink ref="L52" r:id="rId8" xr:uid="{00000000-0004-0000-0800-000007000000}"/>
    <hyperlink ref="L62" r:id="rId9" xr:uid="{00000000-0004-0000-0800-000008000000}"/>
    <hyperlink ref="L82" r:id="rId10" xr:uid="{00000000-0004-0000-0800-000009000000}"/>
    <hyperlink ref="L84" r:id="rId11" xr:uid="{00000000-0004-0000-0800-00000A000000}"/>
    <hyperlink ref="L86" r:id="rId12" xr:uid="{00000000-0004-0000-0800-00000B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Instrumento CIDEA</vt:lpstr>
      <vt:lpstr>Instrumento PTEA Municipal</vt:lpstr>
      <vt:lpstr>Instrumento PTEA Juris CAR</vt:lpstr>
      <vt:lpstr>DR Almeidas</vt:lpstr>
      <vt:lpstr>DR Alto Magdalena</vt:lpstr>
      <vt:lpstr>DR Bajo Magdalena</vt:lpstr>
      <vt:lpstr>DR Chiquinquirá</vt:lpstr>
      <vt:lpstr>DR Sumapaz</vt:lpstr>
      <vt:lpstr>Instrumento Armonización</vt:lpstr>
      <vt:lpstr>ARMONIZACIÓN </vt:lpstr>
      <vt:lpstr>DR Tequendama</vt:lpstr>
      <vt:lpstr>DR Ubaté</vt:lpstr>
      <vt:lpstr>DR Sabana Occidente</vt:lpstr>
      <vt:lpstr>DR Soacha</vt:lpstr>
      <vt:lpstr>DR Bogotá La Calera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Jose Octavio Arevalo Useche</cp:lastModifiedBy>
  <dcterms:created xsi:type="dcterms:W3CDTF">2019-05-21T20:40:11Z</dcterms:created>
  <dcterms:modified xsi:type="dcterms:W3CDTF">2023-10-17T13:57:18Z</dcterms:modified>
</cp:coreProperties>
</file>