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0" windowHeight="7755"/>
  </bookViews>
  <sheets>
    <sheet name="Matriz Seguimiento Viota" sheetId="3" r:id="rId1"/>
  </sheets>
  <calcPr calcId="145621"/>
  <fileRecoveryPr autoRecover="0"/>
</workbook>
</file>

<file path=xl/calcChain.xml><?xml version="1.0" encoding="utf-8"?>
<calcChain xmlns="http://schemas.openxmlformats.org/spreadsheetml/2006/main">
  <c r="F94" i="3" l="1"/>
  <c r="J96" i="3"/>
  <c r="J74" i="3"/>
  <c r="P94" i="3" l="1"/>
  <c r="Q94" i="3"/>
  <c r="R94" i="3" s="1"/>
  <c r="F29" i="3" l="1"/>
  <c r="J32" i="3"/>
  <c r="P30" i="3"/>
  <c r="Q30" i="3" s="1"/>
  <c r="R30" i="3" s="1"/>
  <c r="P29" i="3"/>
  <c r="Q29" i="3" s="1"/>
  <c r="R29" i="3" s="1"/>
  <c r="P72" i="3"/>
  <c r="P58" i="3"/>
  <c r="Q58" i="3" s="1"/>
  <c r="R58" i="3" s="1"/>
  <c r="P25" i="3" l="1"/>
  <c r="Q25" i="3" s="1"/>
  <c r="R25" i="3" s="1"/>
  <c r="P76" i="3" l="1"/>
  <c r="Q76" i="3"/>
  <c r="R76" i="3"/>
  <c r="P69" i="3"/>
  <c r="P70" i="3"/>
  <c r="Q70" i="3" s="1"/>
  <c r="R70" i="3" s="1"/>
  <c r="P71" i="3"/>
  <c r="P68" i="3"/>
  <c r="Q69" i="3"/>
  <c r="R69" i="3" s="1"/>
  <c r="Q71" i="3"/>
  <c r="R71" i="3"/>
  <c r="Q72" i="3"/>
  <c r="R72" i="3" s="1"/>
  <c r="Q56" i="3"/>
  <c r="R56" i="3"/>
  <c r="J49" i="3" l="1"/>
  <c r="D120" i="3" l="1"/>
  <c r="D118" i="3"/>
  <c r="D96" i="3"/>
  <c r="D93" i="3"/>
  <c r="D84" i="3"/>
  <c r="D74" i="3"/>
  <c r="D67" i="3"/>
  <c r="D63" i="3"/>
  <c r="D54" i="3"/>
  <c r="D46" i="3"/>
  <c r="D38" i="3"/>
  <c r="J120" i="3"/>
  <c r="J118" i="3"/>
  <c r="J115" i="3"/>
  <c r="J111" i="3"/>
  <c r="J107" i="3"/>
  <c r="J104" i="3"/>
  <c r="J100" i="3"/>
  <c r="J93" i="3"/>
  <c r="J89" i="3"/>
  <c r="J87" i="3"/>
  <c r="J84" i="3"/>
  <c r="J81" i="3"/>
  <c r="J78" i="3"/>
  <c r="J67" i="3"/>
  <c r="J63" i="3"/>
  <c r="J60" i="3"/>
  <c r="J54" i="3"/>
  <c r="J51" i="3"/>
  <c r="P119" i="3"/>
  <c r="Q119" i="3" s="1"/>
  <c r="R119" i="3" s="1"/>
  <c r="P50" i="3"/>
  <c r="Q50" i="3" s="1"/>
  <c r="R50" i="3" s="1"/>
  <c r="P48" i="3"/>
  <c r="Q48" i="3" s="1"/>
  <c r="R48" i="3" s="1"/>
  <c r="P47" i="3"/>
  <c r="Q47" i="3" s="1"/>
  <c r="R47" i="3" s="1"/>
  <c r="J46" i="3"/>
  <c r="J44" i="3"/>
  <c r="J42" i="3"/>
  <c r="P117" i="3"/>
  <c r="Q117" i="3" s="1"/>
  <c r="R117" i="3" s="1"/>
  <c r="P116" i="3"/>
  <c r="Q116" i="3" s="1"/>
  <c r="R116" i="3" s="1"/>
  <c r="P114" i="3"/>
  <c r="Q114" i="3" s="1"/>
  <c r="R114" i="3" s="1"/>
  <c r="P113" i="3"/>
  <c r="Q113" i="3" s="1"/>
  <c r="R113" i="3" s="1"/>
  <c r="P112" i="3"/>
  <c r="Q112" i="3" s="1"/>
  <c r="R112" i="3" s="1"/>
  <c r="P99" i="3"/>
  <c r="Q99" i="3" s="1"/>
  <c r="R99" i="3" s="1"/>
  <c r="P98" i="3"/>
  <c r="Q98" i="3" s="1"/>
  <c r="R98" i="3" s="1"/>
  <c r="P97" i="3"/>
  <c r="Q97" i="3" s="1"/>
  <c r="R97" i="3" s="1"/>
  <c r="P106" i="3"/>
  <c r="Q106" i="3" s="1"/>
  <c r="R106" i="3" s="1"/>
  <c r="P105" i="3"/>
  <c r="Q105" i="3" s="1"/>
  <c r="R105" i="3" s="1"/>
  <c r="P110" i="3"/>
  <c r="Q110" i="3" s="1"/>
  <c r="R110" i="3" s="1"/>
  <c r="P109" i="3"/>
  <c r="Q109" i="3" s="1"/>
  <c r="R109" i="3" s="1"/>
  <c r="P108" i="3"/>
  <c r="Q108" i="3" s="1"/>
  <c r="R108" i="3" s="1"/>
  <c r="P103" i="3"/>
  <c r="Q103" i="3" s="1"/>
  <c r="R103" i="3" s="1"/>
  <c r="P102" i="3"/>
  <c r="Q102" i="3" s="1"/>
  <c r="R102" i="3" s="1"/>
  <c r="P101" i="3"/>
  <c r="Q101" i="3" s="1"/>
  <c r="R101" i="3" s="1"/>
  <c r="P95" i="3"/>
  <c r="Q95" i="3" s="1"/>
  <c r="R95" i="3" s="1"/>
  <c r="P86" i="3"/>
  <c r="Q86" i="3" s="1"/>
  <c r="R86" i="3" s="1"/>
  <c r="P85" i="3"/>
  <c r="Q85" i="3" s="1"/>
  <c r="R85" i="3" s="1"/>
  <c r="P88" i="3"/>
  <c r="Q88" i="3" s="1"/>
  <c r="R88" i="3" s="1"/>
  <c r="P92" i="3"/>
  <c r="Q92" i="3" s="1"/>
  <c r="R92" i="3" s="1"/>
  <c r="P91" i="3"/>
  <c r="Q91" i="3" s="1"/>
  <c r="R91" i="3" s="1"/>
  <c r="P90" i="3"/>
  <c r="Q90" i="3" s="1"/>
  <c r="R90" i="3" s="1"/>
  <c r="P83" i="3"/>
  <c r="Q83" i="3" s="1"/>
  <c r="R83" i="3" s="1"/>
  <c r="P82" i="3"/>
  <c r="Q82" i="3" s="1"/>
  <c r="R82" i="3" s="1"/>
  <c r="P80" i="3"/>
  <c r="Q80" i="3" s="1"/>
  <c r="R80" i="3" s="1"/>
  <c r="P79" i="3"/>
  <c r="Q79" i="3" s="1"/>
  <c r="R79" i="3" s="1"/>
  <c r="P77" i="3"/>
  <c r="Q77" i="3" s="1"/>
  <c r="R77" i="3" s="1"/>
  <c r="P75" i="3"/>
  <c r="Q75" i="3" s="1"/>
  <c r="R75" i="3" s="1"/>
  <c r="P73" i="3"/>
  <c r="Q73" i="3" s="1"/>
  <c r="R73" i="3" s="1"/>
  <c r="Q68" i="3"/>
  <c r="R68" i="3" s="1"/>
  <c r="P66" i="3"/>
  <c r="Q66" i="3" s="1"/>
  <c r="R66" i="3" s="1"/>
  <c r="P65" i="3"/>
  <c r="Q65" i="3" s="1"/>
  <c r="R65" i="3" s="1"/>
  <c r="P64" i="3"/>
  <c r="Q64" i="3" s="1"/>
  <c r="R64" i="3" s="1"/>
  <c r="P59" i="3"/>
  <c r="Q59" i="3" s="1"/>
  <c r="R59" i="3" s="1"/>
  <c r="P57" i="3"/>
  <c r="Q57" i="3" s="1"/>
  <c r="R57" i="3" s="1"/>
  <c r="P55" i="3"/>
  <c r="Q55" i="3" s="1"/>
  <c r="R55" i="3" s="1"/>
  <c r="P62" i="3"/>
  <c r="Q62" i="3" s="1"/>
  <c r="R62" i="3" s="1"/>
  <c r="P61" i="3"/>
  <c r="Q61" i="3" s="1"/>
  <c r="R61" i="3" s="1"/>
  <c r="P53" i="3"/>
  <c r="Q53" i="3" s="1"/>
  <c r="R53" i="3" s="1"/>
  <c r="P52" i="3"/>
  <c r="Q52" i="3" s="1"/>
  <c r="R52" i="3" s="1"/>
  <c r="P45" i="3"/>
  <c r="Q45" i="3" s="1"/>
  <c r="R45" i="3" s="1"/>
  <c r="P43" i="3"/>
  <c r="Q43" i="3" s="1"/>
  <c r="R43" i="3" s="1"/>
  <c r="P41" i="3"/>
  <c r="Q41" i="3" s="1"/>
  <c r="R41" i="3" s="1"/>
  <c r="P40" i="3"/>
  <c r="Q40" i="3" s="1"/>
  <c r="R40" i="3" s="1"/>
  <c r="P39" i="3"/>
  <c r="Q39" i="3" s="1"/>
  <c r="R39" i="3" s="1"/>
  <c r="F119" i="3" l="1"/>
  <c r="F50" i="3"/>
  <c r="F43" i="3"/>
  <c r="F45" i="3"/>
  <c r="F116" i="3"/>
  <c r="F47" i="3"/>
  <c r="F39" i="3"/>
  <c r="D119" i="3"/>
  <c r="F85" i="3"/>
  <c r="F88" i="3"/>
  <c r="F90" i="3"/>
  <c r="F79" i="3"/>
  <c r="F61" i="3"/>
  <c r="F112" i="3"/>
  <c r="F108" i="3"/>
  <c r="F105" i="3"/>
  <c r="F101" i="3"/>
  <c r="F97" i="3"/>
  <c r="D94" i="3"/>
  <c r="F82" i="3"/>
  <c r="F75" i="3"/>
  <c r="F68" i="3"/>
  <c r="D68" i="3" s="1"/>
  <c r="F64" i="3"/>
  <c r="D64" i="3" s="1"/>
  <c r="F55" i="3"/>
  <c r="F52" i="3"/>
  <c r="P16" i="3"/>
  <c r="Q16" i="3" s="1"/>
  <c r="R16" i="3" s="1"/>
  <c r="D39" i="3" l="1"/>
  <c r="D45" i="3"/>
  <c r="D50" i="3"/>
  <c r="D88" i="3"/>
  <c r="D43" i="3"/>
  <c r="D90" i="3"/>
  <c r="D52" i="3"/>
  <c r="D47" i="3"/>
  <c r="D116" i="3"/>
  <c r="D105" i="3"/>
  <c r="D85" i="3"/>
  <c r="D75" i="3"/>
  <c r="D79" i="3"/>
  <c r="D61" i="3"/>
  <c r="D97" i="3"/>
  <c r="D112" i="3"/>
  <c r="D101" i="3"/>
  <c r="D108" i="3"/>
  <c r="D82" i="3"/>
  <c r="D55" i="3"/>
  <c r="J38" i="3"/>
  <c r="J35" i="3"/>
  <c r="J28" i="3"/>
  <c r="J23" i="3"/>
  <c r="P20" i="3"/>
  <c r="Q20" i="3" s="1"/>
  <c r="R20" i="3" s="1"/>
  <c r="P21" i="3"/>
  <c r="Q21" i="3" s="1"/>
  <c r="R21" i="3" s="1"/>
  <c r="P22" i="3"/>
  <c r="Q22" i="3" s="1"/>
  <c r="R22" i="3" s="1"/>
  <c r="P24" i="3"/>
  <c r="Q24" i="3" s="1"/>
  <c r="R24" i="3" s="1"/>
  <c r="P26" i="3"/>
  <c r="Q26" i="3" s="1"/>
  <c r="R26" i="3" s="1"/>
  <c r="P27" i="3"/>
  <c r="Q27" i="3" s="1"/>
  <c r="R27" i="3" s="1"/>
  <c r="P31" i="3"/>
  <c r="Q31" i="3" s="1"/>
  <c r="R31" i="3" s="1"/>
  <c r="P33" i="3"/>
  <c r="Q33" i="3" s="1"/>
  <c r="R33" i="3" s="1"/>
  <c r="P34" i="3"/>
  <c r="Q34" i="3" s="1"/>
  <c r="R34" i="3" s="1"/>
  <c r="P36" i="3"/>
  <c r="Q36" i="3" s="1"/>
  <c r="R36" i="3" s="1"/>
  <c r="P37" i="3"/>
  <c r="Q37" i="3" s="1"/>
  <c r="R37" i="3" s="1"/>
  <c r="F36" i="3" l="1"/>
  <c r="F33" i="3"/>
  <c r="F20" i="3"/>
  <c r="F24" i="3"/>
  <c r="P18" i="3"/>
  <c r="P17" i="3"/>
  <c r="P15" i="3"/>
  <c r="P14" i="3"/>
  <c r="P13" i="3"/>
  <c r="Q13" i="3" s="1"/>
  <c r="P11" i="3"/>
  <c r="Q11" i="3" s="1"/>
  <c r="P10" i="3"/>
  <c r="P9" i="3"/>
  <c r="Q9" i="3" s="1"/>
  <c r="P8" i="3"/>
  <c r="Q8" i="3" s="1"/>
  <c r="P7" i="3"/>
  <c r="J19" i="3"/>
  <c r="J12" i="3"/>
  <c r="Q10" i="3" l="1"/>
  <c r="R10" i="3" s="1"/>
  <c r="Q15" i="3"/>
  <c r="R15" i="3" s="1"/>
  <c r="Q17" i="3"/>
  <c r="R17" i="3" s="1"/>
  <c r="Q18" i="3"/>
  <c r="R18" i="3" s="1"/>
  <c r="Q14" i="3"/>
  <c r="R14" i="3" s="1"/>
  <c r="Q7" i="3"/>
  <c r="R7" i="3" s="1"/>
  <c r="R9" i="3"/>
  <c r="R11" i="3"/>
  <c r="R13" i="3"/>
  <c r="R8" i="3"/>
  <c r="F13" i="3" l="1"/>
  <c r="F7" i="3"/>
  <c r="D7" i="3" l="1"/>
  <c r="D33" i="3"/>
  <c r="D24" i="3"/>
  <c r="D13" i="3"/>
  <c r="D36" i="3"/>
  <c r="D29" i="3"/>
  <c r="D20" i="3"/>
</calcChain>
</file>

<file path=xl/sharedStrings.xml><?xml version="1.0" encoding="utf-8"?>
<sst xmlns="http://schemas.openxmlformats.org/spreadsheetml/2006/main" count="308" uniqueCount="281">
  <si>
    <t xml:space="preserve">PROGRAMA </t>
  </si>
  <si>
    <t xml:space="preserve">PROYECTO </t>
  </si>
  <si>
    <t>ACTIVIDADES</t>
  </si>
  <si>
    <t>META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</si>
  <si>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</si>
  <si>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</si>
  <si>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</si>
  <si>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</si>
  <si>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</si>
  <si>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</si>
  <si>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</si>
  <si>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</si>
  <si>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</si>
  <si>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</si>
  <si>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</si>
  <si>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</si>
  <si>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</si>
  <si>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</si>
  <si>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</si>
  <si>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</si>
  <si>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INDICADOR</t>
  </si>
  <si>
    <t>CANTIDAD DE ACTIVIDADES PROPUESTAS POR AÑO</t>
  </si>
  <si>
    <t>% DE AVANCE DEL PROGRAMA</t>
  </si>
  <si>
    <t>% AVANCE DEL PROYECTO</t>
  </si>
  <si>
    <t>% DE AVANCE ACTIVIDAD</t>
  </si>
  <si>
    <t>VALOR 
META</t>
  </si>
  <si>
    <t>G</t>
  </si>
  <si>
    <t>J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</si>
  <si>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</si>
  <si>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</si>
  <si>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</si>
  <si>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</si>
  <si>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</si>
  <si>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</si>
  <si>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</si>
  <si>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</si>
  <si>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</si>
  <si>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</si>
  <si>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ALCALDÍA MUNICIPAL DE VIOTÁ</t>
  </si>
  <si>
    <t>Implementación y desarrollo de un plan de aprovechamiento de los residuos sólidos del municipio</t>
  </si>
  <si>
    <t>Servicios públicos urbano y rural</t>
  </si>
  <si>
    <t>Crear y formalizar la asociación de recuperadores del municipio de Viotá</t>
  </si>
  <si>
    <t>Realizar campañas de separación en la fuente</t>
  </si>
  <si>
    <t>Realizar jornadas de reciclatón</t>
  </si>
  <si>
    <t>Contratación de la campaña de corresponsabilidad ambiental</t>
  </si>
  <si>
    <t>Número de planes planteados / número de planes implementados</t>
  </si>
  <si>
    <t>Disminuir la cantidad de residuos sólidos dispuestos en el relleno sanitario (Ton)</t>
  </si>
  <si>
    <t>Disposicion de residuos en espacios publicos, sacar los residuos en horarios no estipulados, desconocimiento de estrategias de reciclaje</t>
  </si>
  <si>
    <t>Inexistencia de un sistema de tratamiento de aguas residuales, las cuales se vierten directamente a los cuerpos de agua.</t>
  </si>
  <si>
    <t>Realizar la gestión para el estudio de factibilidad de la construcción del embalse</t>
  </si>
  <si>
    <t xml:space="preserve">Compra de predios </t>
  </si>
  <si>
    <t>Construcción del embalse</t>
  </si>
  <si>
    <t>Realizar la gestión para el estudio de factibilidad de la construcción de los reservorios</t>
  </si>
  <si>
    <t xml:space="preserve">Construcción de reservorios </t>
  </si>
  <si>
    <t>Planes de saneamiento y manejo de vertimientos</t>
  </si>
  <si>
    <t>Construcción del embalse Calandaima para asegurar el abastecimiento en época de sequia</t>
  </si>
  <si>
    <t>construir un porcentaje del embalse Calandaima en el municipio de Viotá</t>
  </si>
  <si>
    <t>Construcción de reservorios en fincas</t>
  </si>
  <si>
    <t>Realizar capacitaciones a la comunidad en general y   a la comunidad escolar sobre la concientización del uso eficiente y ahorro del agua</t>
  </si>
  <si>
    <t>Programa de uso eficiente y ahorro del agua</t>
  </si>
  <si>
    <t>Fortalecimiento, implementación y ajuste a  programas de control y mitigación de contaminación  por residuos sólidos y líquidos</t>
  </si>
  <si>
    <t>Realizar las actividades correspondientes en el cronograma del PGIRS</t>
  </si>
  <si>
    <t>Fortalecer el programa ciclo reciclo</t>
  </si>
  <si>
    <t>Realizar un diagnóstico de las posibles áreas para habilitarlas como sitio de disposición final de RCD</t>
  </si>
  <si>
    <t>Sitio de disposición final de RCD</t>
  </si>
  <si>
    <t>Elaborar un plan operativo para el funcionamiento del sitio de disposición final de RCD</t>
  </si>
  <si>
    <t>Mantenimiento y rehabilitación de pozos sépticos colmatados, sellados o perdidos</t>
  </si>
  <si>
    <t>Eliminación de vertimientos</t>
  </si>
  <si>
    <t>Construcción del colector principal</t>
  </si>
  <si>
    <t>Construcción de la PTAR</t>
  </si>
  <si>
    <t>Compra de predios para la instalación de la PTAR</t>
  </si>
  <si>
    <t>Compra de predios para la instalación de los STAR</t>
  </si>
  <si>
    <t>Racionamiento de agua potable constante en epocas se sequia</t>
  </si>
  <si>
    <t>Escases de agua en epocas de sequia</t>
  </si>
  <si>
    <t>Manejo inadecuado del recurso hidrico en la empresa de servicios publicos</t>
  </si>
  <si>
    <t>uso inadecuado de residuos solidos, desaprovechamiento de residuos reciclables</t>
  </si>
  <si>
    <t>Disposicion final de RCD en espacios publicos como rondas de rio sin ningun permiso</t>
  </si>
  <si>
    <t>número de construcciones realizadas/ número de construcciones programadas</t>
  </si>
  <si>
    <t>Dotar de reservorios a los habitantes de predios rurales del municipio de Viotá</t>
  </si>
  <si>
    <t>número de reservorios planteados/número de reservorios construidos</t>
  </si>
  <si>
    <t>Implementar al 100% el PGIRS</t>
  </si>
  <si>
    <t>Establecer un área para que funcione como sitio de disposición final de RCD</t>
  </si>
  <si>
    <t>Geología, geomorfología y suelos</t>
  </si>
  <si>
    <t>Actualización del EOT</t>
  </si>
  <si>
    <t>Diversificación de la producción agropecuaria con actividades ambientalmente sostenibles.</t>
  </si>
  <si>
    <t>PRAES</t>
  </si>
  <si>
    <t>PROCEDAS</t>
  </si>
  <si>
    <t>Actualización catastral</t>
  </si>
  <si>
    <t>Flora</t>
  </si>
  <si>
    <t xml:space="preserve">Fauna  </t>
  </si>
  <si>
    <t xml:space="preserve">Hidrografia  </t>
  </si>
  <si>
    <t>Aire</t>
  </si>
  <si>
    <t>Zonas de Manejo Especial</t>
  </si>
  <si>
    <t>Amenazas Naturales</t>
  </si>
  <si>
    <t>Amenazas Antropicas</t>
  </si>
  <si>
    <t>Cultura Local</t>
  </si>
  <si>
    <t>Definir y reforestar con especies nativas las rondas hídricas con participación de la comunidad</t>
  </si>
  <si>
    <t>Estudio para la identificación de especies endémicas en el municipio</t>
  </si>
  <si>
    <t>Asesoría y tramitología de procesos de aprovechamiento forestal</t>
  </si>
  <si>
    <t>Construcción del coso municipal</t>
  </si>
  <si>
    <t>Control y seguimiento a la caza indiscriminada de fauna silvestre en el municipio de Viotá</t>
  </si>
  <si>
    <t>Identificación y caracterización del inventario hídrico del municipio - nacederos-</t>
  </si>
  <si>
    <t>Estudio y control de la calidad del aire</t>
  </si>
  <si>
    <t>Adquisición de predios en zonas de protección y conservación ambiental</t>
  </si>
  <si>
    <t>Protección y conservación de áreas a través del pago por servicios ambientales</t>
  </si>
  <si>
    <t>Conservar y proteger áreas estratégicas ambientales (personas guardabosques)</t>
  </si>
  <si>
    <t>Subsidios de arriendo para reubicación de familias asentadas en zonas de riesgo en el municipio de Viotá</t>
  </si>
  <si>
    <t>Implementar y ajustar el plan del riesgo en el municipio de Viotá</t>
  </si>
  <si>
    <t>Diseño de obras de adecuación hidráulica para evitar procesos de inundación y socavación</t>
  </si>
  <si>
    <t>Control y seguimiento a licencias de construcción otorgadas</t>
  </si>
  <si>
    <t>Apoyar y fortalecer los programas de control y mitigación de la contaminación de las cuencas hídricas por agua residual (cuenca Rio Bogotá)</t>
  </si>
  <si>
    <t>Turismo ecológico con conciencia ambiental</t>
  </si>
  <si>
    <t>Adaptación al cambio climático, ajustado a la realidad del municipio de Viotá</t>
  </si>
  <si>
    <t>Promover uso de energías alternativas y/o limpias</t>
  </si>
  <si>
    <t>Actores ambientales</t>
  </si>
  <si>
    <t>Articulación ambiental de actores municipales</t>
  </si>
  <si>
    <t>Definir usos del suelo acordes a determinantes ambientales</t>
  </si>
  <si>
    <t>Establecer nuevas explotaciones agropecuarias sostenibles con el medio ambiente</t>
  </si>
  <si>
    <t>Actualizar la base de datos de los predios del municipio de Viotá</t>
  </si>
  <si>
    <t>Reducir procesos de tala ilegal</t>
  </si>
  <si>
    <t>Identificar y caracterizar las especies de flora endémicas del municipio</t>
  </si>
  <si>
    <t>Reforestar áreas de rondas hídricas</t>
  </si>
  <si>
    <t>Identificar y caracterizar las especies de fauna endémicas y foráneas del municipio</t>
  </si>
  <si>
    <t>Construir del coso municipal</t>
  </si>
  <si>
    <t>Identificar y caracterizar las fuentes hídricas del municipio de Viotá</t>
  </si>
  <si>
    <t>Establecer programas para medir y controlar la calidad del aire en el municipio</t>
  </si>
  <si>
    <t>Adquirir predios en zonas de protección y conservación hídrica</t>
  </si>
  <si>
    <t>Implementar el programa de pago por servicios ambientales en zonas de importancia estratégica para la protección y conservación del recurso hídrico</t>
  </si>
  <si>
    <t>Áreas estratégicas ambientales conservadas y protegidas</t>
  </si>
  <si>
    <t>Diseñar obras de adecuación hidráulica (dragados)</t>
  </si>
  <si>
    <t>Implementación y ajuste del plan del riesgo en el municipio de Viotá</t>
  </si>
  <si>
    <t>Reubicar familias en zonas de riesgo</t>
  </si>
  <si>
    <t>Reducción de asentamientos humanos en zonas de riesgo y ronda hídrica</t>
  </si>
  <si>
    <t>Promover el respeto por el medio ambiente</t>
  </si>
  <si>
    <t>Disminuir la contaminación de las fuentes hídricas de los ríos Bogotá, Calandaima y rio lindo</t>
  </si>
  <si>
    <t>Realizar actividades direccionadas a promover y apoyar proyectos ciudadanos de educación ambiental</t>
  </si>
  <si>
    <t>fortalecer un PRAES anualmente en el municipio de Viotá</t>
  </si>
  <si>
    <t>Implementar planes que disminuyan el impacto de las temporadas de lluvia y sequía en Viotá Cundinamarca</t>
  </si>
  <si>
    <t>Disminuir el consumo de energía tradicional e incentivar el uso de nuevas alternativas de energía</t>
  </si>
  <si>
    <t>Conformar una red de apoyo ambiental entre las diversas entidades municipales</t>
  </si>
  <si>
    <t>EOT actualizado / actualizaciones de EOT propuestas</t>
  </si>
  <si>
    <t>Número de predios actualizados / número de predios del municipio</t>
  </si>
  <si>
    <t>Número de hectáreas reforestadas/ número de hectáreas reforestadas planteadas</t>
  </si>
  <si>
    <t>Número de estudios realizados/número estudios planteados</t>
  </si>
  <si>
    <t>Número de cosos construidos/número de cosos planteados</t>
  </si>
  <si>
    <t>Número de programas implementados /número de programas planteados</t>
  </si>
  <si>
    <t>Número de hectáreas vinculadas en el programa de PSA/número de hectáreas propuestas en el programa de PSA</t>
  </si>
  <si>
    <t>Número de hectáreas planteadas susceptibles de vigilancia/total de hectáreas protegidas y conservadas</t>
  </si>
  <si>
    <t>Número de obras programadas / número de obras realizadas</t>
  </si>
  <si>
    <t>Número de planes programados /número de planes implementados y ajustados</t>
  </si>
  <si>
    <t>Número de familias reubicadas / número de familias afectadas</t>
  </si>
  <si>
    <t>Viviendas con licencia afectadas por riesgos naturales / número de licencias otorgadas</t>
  </si>
  <si>
    <t>Programas planteados / programas implementados</t>
  </si>
  <si>
    <t>Número de programas planteados /número de programas implementados</t>
  </si>
  <si>
    <t>Número de procedas aprobados/número de procedas presentados</t>
  </si>
  <si>
    <t>Número de PRAES implementados/ número de PRAES programados</t>
  </si>
  <si>
    <t>Número de planes planteados/número de planes implementados</t>
  </si>
  <si>
    <t>Entidades vinculadas / total de entidades presentes en el municipio</t>
  </si>
  <si>
    <t>Contratar la actualización del EOT</t>
  </si>
  <si>
    <t>Concertacion EOT ante la CAR</t>
  </si>
  <si>
    <t>Adopción del EOT</t>
  </si>
  <si>
    <t>Diseño de programas de producción agropecuaria limpios y sostenibles implementado prácticas como agricultura sostenible, labranza mínima y silvopastoreo</t>
  </si>
  <si>
    <t>Contratar la actualización catastral del municipio de Viotá</t>
  </si>
  <si>
    <t>Tramitar ante la CAR los procesos de aprovechamiento forestal</t>
  </si>
  <si>
    <t>Realizar seguimiento a las denuncias interpuestas</t>
  </si>
  <si>
    <t>Estudios de caracterización de flora endémica del municipio</t>
  </si>
  <si>
    <t>Realizar campañas de concientización para evitar la tala indiscriminada en zonas de protección</t>
  </si>
  <si>
    <t>realizar jornadas de reforestación en predios de importancia hídrica y ronda de fuentes hídricas (ríos, nacederos y DMI)</t>
  </si>
  <si>
    <t>Estudio de identificación y caracterización de fauna endémica y foránea del municipio</t>
  </si>
  <si>
    <t>Establecer prohibiciones de caza a nivel municipal mediante actos administrativos</t>
  </si>
  <si>
    <t>Capacitar a la comunidad en las prohibiciones del tráfico y tenencia de los animales silvestres</t>
  </si>
  <si>
    <t>Dotación y puesta en funcionamiento del COSO</t>
  </si>
  <si>
    <t>Realizar estudio de predio apto para la construcción del COSO</t>
  </si>
  <si>
    <t>Caracterización (localización, volumen, capacidad, ruta, potencialidades)</t>
  </si>
  <si>
    <t>Intervenciones y acciones en las fuentes hídricas y seguimiento</t>
  </si>
  <si>
    <t>Realizar mediciones para determinar la calidad del aire en el municipio</t>
  </si>
  <si>
    <t>Identificación y clasificación de los predios de acuerdo a las características ambientales</t>
  </si>
  <si>
    <t>Delimitar áreas de protección ambiental implementando el pago por servicios ambientales en el municipio de Viotá</t>
  </si>
  <si>
    <t>Contratación de guardabosques ejerciendo control en zonas de importancia estratégica</t>
  </si>
  <si>
    <t>Realizar un diagnóstico para identificar áreas de riesgo por procesos de socavación e inundación</t>
  </si>
  <si>
    <t>Implementar obras de adecuación y recuperación en áreas afectadas por procesos de socavación e inundación</t>
  </si>
  <si>
    <t>Realizar la estructuración del plan de gestión del riesgo  acorde a la normatividad vigente</t>
  </si>
  <si>
    <t>Realizar el censo de afectados en zonas de riesgo</t>
  </si>
  <si>
    <t>Realizar campañas de concientización para no construir en zonas de riesgo</t>
  </si>
  <si>
    <t>Entrega de ayudas humanitarias (subsidio - víveres y elementos)</t>
  </si>
  <si>
    <t>Visitas de verificación a solicitudes de licencias de construcción</t>
  </si>
  <si>
    <t xml:space="preserve">Campañas para promover el eco y agroturismo </t>
  </si>
  <si>
    <t>Identificar las zonas aptas para el eco y agroturismo</t>
  </si>
  <si>
    <t xml:space="preserve">Capacitar a los habitantes de Viotá en conservación de ecosistemas </t>
  </si>
  <si>
    <t>Realizar campañas educativas con la comunidad y las instituciones educativas</t>
  </si>
  <si>
    <t>Incentivar y apoyar la celebración de fechas ambientales</t>
  </si>
  <si>
    <t>Involucrar a la comunidad mediante actividades pedagógicas para que conozcan de los planes de ordenamiento y manejo de la cuenca del rio Bogotá.</t>
  </si>
  <si>
    <t>Adelantar jornadas de capacitación dirigidas a la comunidad en general acerca de la implementación de los procedas</t>
  </si>
  <si>
    <t>Apoyo en la formulación de los procedas</t>
  </si>
  <si>
    <t>Integrar a toda la comunidad educativa (pública y privada)</t>
  </si>
  <si>
    <t xml:space="preserve">Apoyo en la formulación de PRAES </t>
  </si>
  <si>
    <t>Seguimiento y evaluación de las actividades planteadas</t>
  </si>
  <si>
    <t xml:space="preserve">Realizar jornadas de capacitación   sobre el cambio climático dirigido a los productores agropecuarios del municipio de Viotá </t>
  </si>
  <si>
    <t>Realizar jornadas de capacitación por sectores sobre el cambio climático</t>
  </si>
  <si>
    <t>Capacitar a la comunidad en nuevas alternativas de energía limpia</t>
  </si>
  <si>
    <t>Poner en marcha un proyecto piloto utilizando una alternativa de energía limpia</t>
  </si>
  <si>
    <t>Articular entidades municipales</t>
  </si>
  <si>
    <t>Identificar los predios de importancia estratégica que pertenecen al municipio y necesitan de vigilancia permanente</t>
  </si>
  <si>
    <t>Entrega de Tanques para el almacenamiento de aguas lluvias</t>
  </si>
  <si>
    <t>Incorporar proyecto en M.G.A y radicacion de proyecto</t>
  </si>
  <si>
    <t>Identificar las fuentes de contaminación del aire en el municipio</t>
  </si>
  <si>
    <t>Solicitud de visitas para mediciones</t>
  </si>
  <si>
    <t>Campañas de calidad del aire</t>
  </si>
  <si>
    <t>Control y seguimiento</t>
  </si>
  <si>
    <t>Localizacion y georeferenciacion de las fuentes hidricas - registros fotograficos</t>
  </si>
  <si>
    <t xml:space="preserve">Solicitud de evaluacion de los predios de acuerdo a las características ambientales </t>
  </si>
  <si>
    <t>Compra de los predios (Resoluciones de compra y certificados de tradicion y libertad)</t>
  </si>
  <si>
    <t>Localizacion y georeferenciacion, Registros fotograficos</t>
  </si>
  <si>
    <t>Talleres de sensibilización a la comunidad</t>
  </si>
  <si>
    <t>Informe de viabilidad proyecto reservorios</t>
  </si>
  <si>
    <t>Visitas tecnicas a los predios beneficiados</t>
  </si>
  <si>
    <t>El EOT actual no contempla la tematica de gestion del riesgo y el POMCA</t>
  </si>
  <si>
    <t>Metodos de produccion agropecuaria mecanicos poco amigables con el medio ambiente</t>
  </si>
  <si>
    <t>Un plan de manejo</t>
  </si>
  <si>
    <t>Seguimiento y control a los talleres</t>
  </si>
  <si>
    <t>Un Programa</t>
  </si>
  <si>
    <t>Un Inventario</t>
  </si>
  <si>
    <t>número de programas implementados/ número de programas planteados</t>
  </si>
  <si>
    <t>Tres Predios</t>
  </si>
  <si>
    <t>número de predios adquiridos / Número de predios con características ambientales Evaluados</t>
  </si>
  <si>
    <t>Reforestación de Dies (10) Ha. del municipio</t>
  </si>
  <si>
    <t>Reforestar 10 Ha</t>
  </si>
  <si>
    <t>No. Ha. Reforestadas / No. de Ha. Propuestas</t>
  </si>
  <si>
    <t>Una Construccion</t>
  </si>
  <si>
    <t>8 Reservorios</t>
  </si>
  <si>
    <t>Elaborar el PUEAA</t>
  </si>
  <si>
    <t>Radicar el PUEAA ante la CAR</t>
  </si>
  <si>
    <t>Formular el PUEAA</t>
  </si>
  <si>
    <t>PUEAA aprobado / PUEAA formulado</t>
  </si>
  <si>
    <t>Un PGIRS Ejecutado</t>
  </si>
  <si>
    <t>número de actividades realizadas del PGIRS /número de actividades propuestas del PGIRS</t>
  </si>
  <si>
    <t>Un EOT Actualizado</t>
  </si>
  <si>
    <t>numero deprogramas establecidos / número de programas planteados</t>
  </si>
  <si>
    <t>8699 Predios Actualiados</t>
  </si>
  <si>
    <t>procesos de aprovechamiento tramitados / Número de quejas o denuncias por tala ilegal</t>
  </si>
  <si>
    <t>Tramitar 1 proceso mensualmente</t>
  </si>
  <si>
    <t>Un Estudio</t>
  </si>
  <si>
    <t>Una hectarea por año</t>
  </si>
  <si>
    <t>Un Coso Construido</t>
  </si>
  <si>
    <t>Un Programa de PSA</t>
  </si>
  <si>
    <t>80 Hectareas</t>
  </si>
  <si>
    <t>Un Plan de Gestion del Riesgo</t>
  </si>
  <si>
    <t>5 Familias Reubicadas</t>
  </si>
  <si>
    <t>Expedicion de Licencias</t>
  </si>
  <si>
    <t>0  Viviendas Afectadas</t>
  </si>
  <si>
    <t>1 PRAES</t>
  </si>
  <si>
    <t>1 PROCEDA Implementado</t>
  </si>
  <si>
    <t>Un Plan</t>
  </si>
  <si>
    <t>Número de alternativas implementadas / número de alternativas planteadas</t>
  </si>
  <si>
    <t>Un Proyecto</t>
  </si>
  <si>
    <t>Un Acuerdo</t>
  </si>
  <si>
    <t>Un Plan de Manejo</t>
  </si>
  <si>
    <t>Plan de manejo establecido / Plan de manejo planteado</t>
  </si>
  <si>
    <t>La base de datos del municipio no tiene asociada las afectaciones ambientales de los predios</t>
  </si>
  <si>
    <t>Desconocimiento de las especies de flora endemicas del municipio</t>
  </si>
  <si>
    <t>Tala indiscriminada de arboles sin permiso debido al desconocimiento del tramite</t>
  </si>
  <si>
    <t>Rondas hidricas deforestadas</t>
  </si>
  <si>
    <t>Caza indiscriminada sin permiso de fauna</t>
  </si>
  <si>
    <t>Presencia de caninos en las calles sin dueño o responsable de ellos, lo cual genera un problema de salud publica</t>
  </si>
  <si>
    <t>Desconocimiento del nacimiento de las principales fuentes de agua de las cuales se abastecen los acueductos municipales</t>
  </si>
  <si>
    <t>Presencia de olores ofensivos en sectores del municipio</t>
  </si>
  <si>
    <t>Uso inadecuado de suelos de proteccion ambiental</t>
  </si>
  <si>
    <t>Falta de incentivos a los propietarios de predios de importancia hidrica para que conserven en optimas condiciones los predios</t>
  </si>
  <si>
    <t>Poco control y seguimiento de los predios adquiridos por el municipio</t>
  </si>
  <si>
    <t>Socavacion en los rios lo cual ha reducido la distancia entre el borde del rio y las obras de infraestructura</t>
  </si>
  <si>
    <t xml:space="preserve">4 Obras </t>
  </si>
  <si>
    <t>Desconocimiento del procedimiento a seguir ante determinada accion de riesgo</t>
  </si>
  <si>
    <t>Riesgo inminente contra la integridad fisica de las familias afectadas por riesgos naturales o antropicos</t>
  </si>
  <si>
    <t>Construcciones de viviendas en zonas de riesgo por una mala planificación</t>
  </si>
  <si>
    <t>No existe un sector turistico fuertemente planificado en el municipio</t>
  </si>
  <si>
    <t>Baja postulacion de PROCEDA presentatados por la comunidad del municipio</t>
  </si>
  <si>
    <t>Poca participacion de la alcaldia municipal en los proyectos ambientales de las instituciones educativas</t>
  </si>
  <si>
    <t>Mal manejo del recurso hidrico en el sector urbano</t>
  </si>
  <si>
    <t>Escasez del recurso hidrico en epoca de sequia</t>
  </si>
  <si>
    <t>Fallas en las redes electricas del municipio</t>
  </si>
  <si>
    <t>Desarticulacion de las entidades presentes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</si>
</sst>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Arial"/>
      <family val="2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2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9" fontId="12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9" fontId="12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1" fillId="2" borderId="1" xfId="1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justify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0" fillId="0" borderId="2" xfId="1" applyFont="1" applyFill="1" applyBorder="1" applyAlignment="1">
      <alignment horizontal="center" vertical="center" wrapText="1"/>
    </xf>
    <xf numFmtId="9" fontId="10" fillId="0" borderId="4" xfId="1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justify" vertical="center" wrapText="1"/>
    </xf>
    <xf numFmtId="0" fontId="20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9" fontId="11" fillId="5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5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9" fontId="10" fillId="5" borderId="1" xfId="1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9" fontId="10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9" fontId="10" fillId="5" borderId="3" xfId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9" fontId="12" fillId="5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 wrapText="1"/>
    </xf>
    <xf numFmtId="9" fontId="18" fillId="5" borderId="1" xfId="1" applyFont="1" applyFill="1" applyBorder="1" applyAlignment="1">
      <alignment horizontal="center" vertical="center" wrapText="1"/>
    </xf>
    <xf numFmtId="9" fontId="10" fillId="5" borderId="4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8" fillId="5" borderId="2" xfId="3" applyFont="1" applyFill="1" applyBorder="1" applyAlignment="1">
      <alignment horizontal="center" vertical="center" wrapText="1"/>
    </xf>
    <xf numFmtId="0" fontId="10" fillId="5" borderId="2" xfId="3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8" fillId="5" borderId="3" xfId="3" applyFont="1" applyFill="1" applyBorder="1" applyAlignment="1">
      <alignment horizontal="center" vertical="center" wrapText="1"/>
    </xf>
    <xf numFmtId="0" fontId="10" fillId="5" borderId="3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8" fillId="5" borderId="1" xfId="3" applyFont="1" applyFill="1" applyBorder="1" applyAlignment="1">
      <alignment horizontal="center" vertical="center" wrapText="1"/>
    </xf>
  </cellXfs>
  <cellStyles count="5">
    <cellStyle name="Hipervínculo" xfId="2" builtinId="8"/>
    <cellStyle name="Moneda 2" xfId="4"/>
    <cellStyle name="Normal" xfId="0" builtinId="0"/>
    <cellStyle name="Normal 2" xfId="3"/>
    <cellStyle name="Porcentaje" xfId="1" builtinId="5"/>
  </cellStyles>
  <dxfs count="111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tabSelected="1" topLeftCell="A5" zoomScale="90" zoomScaleNormal="90" workbookViewId="0">
      <pane xSplit="1" ySplit="2" topLeftCell="F10" activePane="bottomRight" state="frozen"/>
      <selection activeCell="A5" sqref="A5"/>
      <selection pane="topRight" activeCell="B5" sqref="B5"/>
      <selection pane="bottomLeft" activeCell="A7" sqref="A7"/>
      <selection pane="bottomRight" activeCell="M11" sqref="M11"/>
    </sheetView>
  </sheetViews>
  <sheetFormatPr baseColWidth="10" defaultColWidth="11.42578125" defaultRowHeight="15" x14ac:dyDescent="0.25"/>
  <cols>
    <col min="1" max="1" width="15" style="44" bestFit="1" customWidth="1"/>
    <col min="2" max="2" width="11.5703125" style="45" customWidth="1"/>
    <col min="3" max="3" width="11.7109375" style="44" customWidth="1"/>
    <col min="4" max="4" width="8.85546875" style="45" customWidth="1"/>
    <col min="5" max="5" width="24.28515625" style="45" customWidth="1"/>
    <col min="6" max="6" width="8.5703125" style="47" customWidth="1"/>
    <col min="7" max="7" width="20.28515625" style="48" customWidth="1"/>
    <col min="8" max="8" width="13.5703125" style="48" bestFit="1" customWidth="1"/>
    <col min="9" max="9" width="15.7109375" style="48" customWidth="1"/>
    <col min="10" max="10" width="29.42578125" style="47" customWidth="1"/>
    <col min="11" max="11" width="12" style="49" customWidth="1"/>
    <col min="12" max="15" width="10.42578125" style="49" bestFit="1" customWidth="1"/>
    <col min="16" max="16" width="11.85546875" style="49" bestFit="1" customWidth="1"/>
    <col min="17" max="17" width="9.85546875" style="50" customWidth="1"/>
    <col min="18" max="18" width="13.7109375" style="49" bestFit="1" customWidth="1"/>
    <col min="19" max="16384" width="11.42578125" style="2"/>
  </cols>
  <sheetData>
    <row r="1" spans="1:18" ht="15" hidden="1" customHeight="1" x14ac:dyDescent="0.25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15.75" hidden="1" x14ac:dyDescent="0.25">
      <c r="A2" s="81" t="s">
        <v>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15.75" hidden="1" x14ac:dyDescent="0.25">
      <c r="A3" s="81">
        <v>2017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s="4" customFormat="1" hidden="1" x14ac:dyDescent="0.2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26</v>
      </c>
      <c r="H4" s="3" t="s">
        <v>10</v>
      </c>
      <c r="I4" s="3" t="s">
        <v>11</v>
      </c>
      <c r="J4" s="3" t="s">
        <v>27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spans="1:18" s="5" customFormat="1" ht="30" customHeight="1" x14ac:dyDescent="0.25">
      <c r="A5" s="77" t="s">
        <v>29</v>
      </c>
      <c r="B5" s="83" t="s">
        <v>30</v>
      </c>
      <c r="C5" s="77" t="s">
        <v>0</v>
      </c>
      <c r="D5" s="83" t="s">
        <v>22</v>
      </c>
      <c r="E5" s="77" t="s">
        <v>1</v>
      </c>
      <c r="F5" s="83" t="s">
        <v>23</v>
      </c>
      <c r="G5" s="77" t="s">
        <v>3</v>
      </c>
      <c r="H5" s="77" t="s">
        <v>25</v>
      </c>
      <c r="I5" s="77" t="s">
        <v>20</v>
      </c>
      <c r="J5" s="77" t="s">
        <v>2</v>
      </c>
      <c r="K5" s="77" t="s">
        <v>21</v>
      </c>
      <c r="L5" s="77" t="s">
        <v>36</v>
      </c>
      <c r="M5" s="77"/>
      <c r="N5" s="77"/>
      <c r="O5" s="77"/>
      <c r="P5" s="77" t="s">
        <v>37</v>
      </c>
      <c r="Q5" s="82" t="s">
        <v>24</v>
      </c>
      <c r="R5" s="77" t="s">
        <v>35</v>
      </c>
    </row>
    <row r="6" spans="1:18" s="5" customFormat="1" ht="30" customHeight="1" x14ac:dyDescent="0.25">
      <c r="A6" s="77"/>
      <c r="B6" s="83"/>
      <c r="C6" s="77"/>
      <c r="D6" s="83"/>
      <c r="E6" s="77"/>
      <c r="F6" s="83"/>
      <c r="G6" s="77"/>
      <c r="H6" s="77"/>
      <c r="I6" s="77"/>
      <c r="J6" s="77"/>
      <c r="K6" s="77"/>
      <c r="L6" s="6" t="s">
        <v>28</v>
      </c>
      <c r="M6" s="6" t="s">
        <v>31</v>
      </c>
      <c r="N6" s="6" t="s">
        <v>32</v>
      </c>
      <c r="O6" s="6" t="s">
        <v>33</v>
      </c>
      <c r="P6" s="77"/>
      <c r="Q6" s="82"/>
      <c r="R6" s="77"/>
    </row>
    <row r="7" spans="1:18" s="11" customFormat="1" ht="27.75" customHeight="1" x14ac:dyDescent="0.25">
      <c r="A7" s="79" t="s">
        <v>47</v>
      </c>
      <c r="B7" s="67">
        <v>1</v>
      </c>
      <c r="C7" s="67" t="s">
        <v>40</v>
      </c>
      <c r="D7" s="70">
        <f>SUM(F7:F37)/D38</f>
        <v>0.45396825396825397</v>
      </c>
      <c r="E7" s="69" t="s">
        <v>39</v>
      </c>
      <c r="F7" s="70">
        <f>SUM(Q7:Q11)/J12</f>
        <v>0.23333333333333334</v>
      </c>
      <c r="G7" s="67" t="s">
        <v>46</v>
      </c>
      <c r="H7" s="67" t="s">
        <v>218</v>
      </c>
      <c r="I7" s="67" t="s">
        <v>45</v>
      </c>
      <c r="J7" s="7" t="s">
        <v>41</v>
      </c>
      <c r="K7" s="8">
        <v>1</v>
      </c>
      <c r="L7" s="8"/>
      <c r="M7" s="8"/>
      <c r="N7" s="8"/>
      <c r="O7" s="8"/>
      <c r="P7" s="8">
        <f>SUM(L7:O7)</f>
        <v>0</v>
      </c>
      <c r="Q7" s="9">
        <f>P7/K7</f>
        <v>0</v>
      </c>
      <c r="R7" s="10" t="str">
        <f>IF(Q7&lt;=0.49,"BAJO",IF(Q7&lt;=0.79,"MEDIO","ALTO"))</f>
        <v>BAJO</v>
      </c>
    </row>
    <row r="8" spans="1:18" s="11" customFormat="1" ht="24.75" customHeight="1" x14ac:dyDescent="0.25">
      <c r="A8" s="79"/>
      <c r="B8" s="67"/>
      <c r="C8" s="67"/>
      <c r="D8" s="70"/>
      <c r="E8" s="67"/>
      <c r="F8" s="70"/>
      <c r="G8" s="67"/>
      <c r="H8" s="67"/>
      <c r="I8" s="67"/>
      <c r="J8" s="7" t="s">
        <v>42</v>
      </c>
      <c r="K8" s="8">
        <v>1</v>
      </c>
      <c r="L8" s="8"/>
      <c r="M8" s="8"/>
      <c r="N8" s="8">
        <v>1</v>
      </c>
      <c r="O8" s="8"/>
      <c r="P8" s="8">
        <f t="shared" ref="P8:P37" si="0">SUM(L8:O8)</f>
        <v>1</v>
      </c>
      <c r="Q8" s="9">
        <f t="shared" ref="Q8:Q11" si="1">P8/K8</f>
        <v>1</v>
      </c>
      <c r="R8" s="10" t="str">
        <f>IF(Q8&lt;=0.49,"BAJO",IF(Q8&lt;=0.79,"MEDIO","ALTO"))</f>
        <v>ALTO</v>
      </c>
    </row>
    <row r="9" spans="1:18" s="11" customFormat="1" ht="18" customHeight="1" x14ac:dyDescent="0.25">
      <c r="A9" s="79"/>
      <c r="B9" s="67"/>
      <c r="C9" s="67"/>
      <c r="D9" s="70"/>
      <c r="E9" s="67"/>
      <c r="F9" s="70"/>
      <c r="G9" s="67"/>
      <c r="H9" s="67"/>
      <c r="I9" s="67"/>
      <c r="J9" s="7" t="s">
        <v>43</v>
      </c>
      <c r="K9" s="8">
        <v>6</v>
      </c>
      <c r="L9" s="8"/>
      <c r="M9" s="8"/>
      <c r="N9" s="8">
        <v>1</v>
      </c>
      <c r="O9" s="8"/>
      <c r="P9" s="8">
        <f t="shared" si="0"/>
        <v>1</v>
      </c>
      <c r="Q9" s="9">
        <f t="shared" si="1"/>
        <v>0.16666666666666666</v>
      </c>
      <c r="R9" s="10" t="str">
        <f>IF(Q9&lt;=0.49,"BAJO",IF(Q9&lt;=0.79,"MEDIO","ALTO"))</f>
        <v>BAJO</v>
      </c>
    </row>
    <row r="10" spans="1:18" s="11" customFormat="1" ht="22.5" x14ac:dyDescent="0.25">
      <c r="A10" s="79"/>
      <c r="B10" s="67"/>
      <c r="C10" s="67"/>
      <c r="D10" s="70"/>
      <c r="E10" s="67"/>
      <c r="F10" s="70"/>
      <c r="G10" s="67"/>
      <c r="H10" s="67"/>
      <c r="I10" s="67"/>
      <c r="J10" s="7" t="s">
        <v>44</v>
      </c>
      <c r="K10" s="8">
        <v>1</v>
      </c>
      <c r="L10" s="8"/>
      <c r="M10" s="8"/>
      <c r="N10" s="8"/>
      <c r="O10" s="8"/>
      <c r="P10" s="8">
        <f t="shared" si="0"/>
        <v>0</v>
      </c>
      <c r="Q10" s="9">
        <f t="shared" si="1"/>
        <v>0</v>
      </c>
      <c r="R10" s="10" t="str">
        <f>IF(Q10&lt;=0.49,"BAJO",IF(Q10&lt;=0.79,"MEDIO","ALTO"))</f>
        <v>BAJO</v>
      </c>
    </row>
    <row r="11" spans="1:18" s="11" customFormat="1" ht="21.75" customHeight="1" x14ac:dyDescent="0.25">
      <c r="A11" s="79"/>
      <c r="B11" s="67"/>
      <c r="C11" s="67"/>
      <c r="D11" s="70"/>
      <c r="E11" s="67"/>
      <c r="F11" s="70"/>
      <c r="G11" s="67"/>
      <c r="H11" s="67"/>
      <c r="I11" s="67"/>
      <c r="J11" s="7" t="s">
        <v>213</v>
      </c>
      <c r="K11" s="8">
        <v>4</v>
      </c>
      <c r="L11" s="8"/>
      <c r="M11" s="8"/>
      <c r="N11" s="8"/>
      <c r="O11" s="8"/>
      <c r="P11" s="8">
        <f t="shared" si="0"/>
        <v>0</v>
      </c>
      <c r="Q11" s="9">
        <f t="shared" si="1"/>
        <v>0</v>
      </c>
      <c r="R11" s="10" t="str">
        <f>IF(Q11&lt;=0.49,"BAJO",IF(Q11&lt;=0.79,"MEDIO","ALTO"))</f>
        <v>BAJO</v>
      </c>
    </row>
    <row r="12" spans="1:18" x14ac:dyDescent="0.25">
      <c r="A12" s="12"/>
      <c r="B12" s="13"/>
      <c r="C12" s="14"/>
      <c r="D12" s="14"/>
      <c r="E12" s="14"/>
      <c r="F12" s="15"/>
      <c r="G12" s="16"/>
      <c r="H12" s="16"/>
      <c r="I12" s="17"/>
      <c r="J12" s="18">
        <f>COUNTA(J7:J11)</f>
        <v>5</v>
      </c>
      <c r="K12" s="13"/>
      <c r="L12" s="13"/>
      <c r="M12" s="13"/>
      <c r="N12" s="13"/>
      <c r="O12" s="13"/>
      <c r="P12" s="13"/>
      <c r="Q12" s="19"/>
      <c r="R12" s="14"/>
    </row>
    <row r="13" spans="1:18" s="11" customFormat="1" ht="22.5" x14ac:dyDescent="0.25">
      <c r="A13" s="78" t="s">
        <v>48</v>
      </c>
      <c r="B13" s="67">
        <v>2</v>
      </c>
      <c r="C13" s="67" t="s">
        <v>40</v>
      </c>
      <c r="D13" s="70">
        <f>SUM(F7:F37)/D38</f>
        <v>0.45396825396825397</v>
      </c>
      <c r="E13" s="67" t="s">
        <v>54</v>
      </c>
      <c r="F13" s="70">
        <f>SUM(Q13:Q18)/J19</f>
        <v>0.33333333333333331</v>
      </c>
      <c r="G13" s="67" t="s">
        <v>225</v>
      </c>
      <c r="H13" s="67" t="s">
        <v>226</v>
      </c>
      <c r="I13" s="67" t="s">
        <v>227</v>
      </c>
      <c r="J13" s="7" t="s">
        <v>66</v>
      </c>
      <c r="K13" s="8">
        <v>1</v>
      </c>
      <c r="L13" s="8"/>
      <c r="M13" s="8"/>
      <c r="N13" s="8">
        <v>1</v>
      </c>
      <c r="O13" s="8"/>
      <c r="P13" s="8">
        <f t="shared" si="0"/>
        <v>1</v>
      </c>
      <c r="Q13" s="9">
        <f t="shared" ref="Q13:Q37" si="2">P13/K13</f>
        <v>1</v>
      </c>
      <c r="R13" s="10" t="str">
        <f t="shared" ref="R13:R34" si="3">IF(Q13&lt;=0.49,"BAJO",IF(Q13&lt;=0.79,"MEDIO","ALTO"))</f>
        <v>ALTO</v>
      </c>
    </row>
    <row r="14" spans="1:18" s="11" customFormat="1" x14ac:dyDescent="0.25">
      <c r="A14" s="78"/>
      <c r="B14" s="67"/>
      <c r="C14" s="67"/>
      <c r="D14" s="70"/>
      <c r="E14" s="67"/>
      <c r="F14" s="70"/>
      <c r="G14" s="67"/>
      <c r="H14" s="67"/>
      <c r="I14" s="67"/>
      <c r="J14" s="7" t="s">
        <v>67</v>
      </c>
      <c r="K14" s="8">
        <v>24</v>
      </c>
      <c r="L14" s="8"/>
      <c r="M14" s="8"/>
      <c r="N14" s="8"/>
      <c r="O14" s="8"/>
      <c r="P14" s="8">
        <f t="shared" si="0"/>
        <v>0</v>
      </c>
      <c r="Q14" s="9">
        <f t="shared" si="2"/>
        <v>0</v>
      </c>
      <c r="R14" s="10" t="str">
        <f t="shared" si="3"/>
        <v>BAJO</v>
      </c>
    </row>
    <row r="15" spans="1:18" s="11" customFormat="1" x14ac:dyDescent="0.25">
      <c r="A15" s="78"/>
      <c r="B15" s="67"/>
      <c r="C15" s="67"/>
      <c r="D15" s="70"/>
      <c r="E15" s="67"/>
      <c r="F15" s="70"/>
      <c r="G15" s="67"/>
      <c r="H15" s="67"/>
      <c r="I15" s="67"/>
      <c r="J15" s="7" t="s">
        <v>68</v>
      </c>
      <c r="K15" s="8">
        <v>1</v>
      </c>
      <c r="L15" s="8"/>
      <c r="M15" s="8"/>
      <c r="N15" s="8"/>
      <c r="O15" s="8"/>
      <c r="P15" s="8">
        <f t="shared" si="0"/>
        <v>0</v>
      </c>
      <c r="Q15" s="9">
        <f t="shared" si="2"/>
        <v>0</v>
      </c>
      <c r="R15" s="10" t="str">
        <f t="shared" si="3"/>
        <v>BAJO</v>
      </c>
    </row>
    <row r="16" spans="1:18" s="11" customFormat="1" ht="22.5" x14ac:dyDescent="0.25">
      <c r="A16" s="78"/>
      <c r="B16" s="67"/>
      <c r="C16" s="67"/>
      <c r="D16" s="70"/>
      <c r="E16" s="67"/>
      <c r="F16" s="70"/>
      <c r="G16" s="67"/>
      <c r="H16" s="67"/>
      <c r="I16" s="67"/>
      <c r="J16" s="7" t="s">
        <v>70</v>
      </c>
      <c r="K16" s="8">
        <v>1</v>
      </c>
      <c r="L16" s="8">
        <v>1</v>
      </c>
      <c r="M16" s="8"/>
      <c r="N16" s="8"/>
      <c r="O16" s="8"/>
      <c r="P16" s="8">
        <f t="shared" si="0"/>
        <v>1</v>
      </c>
      <c r="Q16" s="9">
        <f t="shared" si="2"/>
        <v>1</v>
      </c>
      <c r="R16" s="10" t="str">
        <f t="shared" si="3"/>
        <v>ALTO</v>
      </c>
    </row>
    <row r="17" spans="1:18" s="11" customFormat="1" ht="24" customHeight="1" x14ac:dyDescent="0.25">
      <c r="A17" s="78"/>
      <c r="B17" s="67"/>
      <c r="C17" s="67"/>
      <c r="D17" s="70"/>
      <c r="E17" s="67"/>
      <c r="F17" s="70"/>
      <c r="G17" s="67"/>
      <c r="H17" s="67"/>
      <c r="I17" s="67"/>
      <c r="J17" s="7" t="s">
        <v>71</v>
      </c>
      <c r="K17" s="8">
        <v>2</v>
      </c>
      <c r="L17" s="8"/>
      <c r="M17" s="8"/>
      <c r="N17" s="8"/>
      <c r="O17" s="8"/>
      <c r="P17" s="8">
        <f t="shared" si="0"/>
        <v>0</v>
      </c>
      <c r="Q17" s="9">
        <f t="shared" si="2"/>
        <v>0</v>
      </c>
      <c r="R17" s="10" t="str">
        <f t="shared" si="3"/>
        <v>BAJO</v>
      </c>
    </row>
    <row r="18" spans="1:18" s="11" customFormat="1" x14ac:dyDescent="0.25">
      <c r="A18" s="78"/>
      <c r="B18" s="67"/>
      <c r="C18" s="67"/>
      <c r="D18" s="70"/>
      <c r="E18" s="67"/>
      <c r="F18" s="70"/>
      <c r="G18" s="67"/>
      <c r="H18" s="67"/>
      <c r="I18" s="67"/>
      <c r="J18" s="7" t="s">
        <v>69</v>
      </c>
      <c r="K18" s="8">
        <v>1</v>
      </c>
      <c r="L18" s="8"/>
      <c r="M18" s="8"/>
      <c r="N18" s="8"/>
      <c r="O18" s="8"/>
      <c r="P18" s="8">
        <f t="shared" si="0"/>
        <v>0</v>
      </c>
      <c r="Q18" s="9">
        <f t="shared" si="2"/>
        <v>0</v>
      </c>
      <c r="R18" s="10" t="str">
        <f t="shared" si="3"/>
        <v>BAJO</v>
      </c>
    </row>
    <row r="19" spans="1:18" x14ac:dyDescent="0.25">
      <c r="A19" s="12"/>
      <c r="B19" s="13"/>
      <c r="C19" s="14"/>
      <c r="D19" s="14"/>
      <c r="E19" s="14"/>
      <c r="F19" s="15"/>
      <c r="G19" s="16"/>
      <c r="H19" s="16"/>
      <c r="I19" s="17"/>
      <c r="J19" s="18">
        <f>COUNTA(J13:J18)</f>
        <v>6</v>
      </c>
      <c r="K19" s="20"/>
      <c r="L19" s="20"/>
      <c r="M19" s="20"/>
      <c r="N19" s="20"/>
      <c r="O19" s="20"/>
      <c r="P19" s="14"/>
      <c r="Q19" s="19"/>
      <c r="R19" s="14"/>
    </row>
    <row r="20" spans="1:18" ht="33.75" x14ac:dyDescent="0.25">
      <c r="A20" s="67" t="s">
        <v>72</v>
      </c>
      <c r="B20" s="67">
        <v>3</v>
      </c>
      <c r="C20" s="67" t="s">
        <v>40</v>
      </c>
      <c r="D20" s="70">
        <f>SUM(F7:F37)/D38</f>
        <v>0.45396825396825397</v>
      </c>
      <c r="E20" s="76" t="s">
        <v>55</v>
      </c>
      <c r="F20" s="75">
        <f>SUM(Q20:Q22)/J23</f>
        <v>0.33333333333333331</v>
      </c>
      <c r="G20" s="74" t="s">
        <v>56</v>
      </c>
      <c r="H20" s="74" t="s">
        <v>228</v>
      </c>
      <c r="I20" s="71" t="s">
        <v>77</v>
      </c>
      <c r="J20" s="21" t="s">
        <v>49</v>
      </c>
      <c r="K20" s="22">
        <v>1</v>
      </c>
      <c r="L20" s="23">
        <v>1</v>
      </c>
      <c r="M20" s="23"/>
      <c r="N20" s="23"/>
      <c r="O20" s="23"/>
      <c r="P20" s="22">
        <f t="shared" si="0"/>
        <v>1</v>
      </c>
      <c r="Q20" s="9">
        <f t="shared" si="2"/>
        <v>1</v>
      </c>
      <c r="R20" s="10" t="str">
        <f t="shared" si="3"/>
        <v>ALTO</v>
      </c>
    </row>
    <row r="21" spans="1:18" ht="23.25" customHeight="1" x14ac:dyDescent="0.25">
      <c r="A21" s="67"/>
      <c r="B21" s="67"/>
      <c r="C21" s="67"/>
      <c r="D21" s="70"/>
      <c r="E21" s="76"/>
      <c r="F21" s="75"/>
      <c r="G21" s="74"/>
      <c r="H21" s="74"/>
      <c r="I21" s="71"/>
      <c r="J21" s="21" t="s">
        <v>50</v>
      </c>
      <c r="K21" s="22">
        <v>1</v>
      </c>
      <c r="L21" s="23"/>
      <c r="M21" s="23"/>
      <c r="N21" s="23"/>
      <c r="O21" s="23"/>
      <c r="P21" s="22">
        <f t="shared" si="0"/>
        <v>0</v>
      </c>
      <c r="Q21" s="9">
        <f t="shared" si="2"/>
        <v>0</v>
      </c>
      <c r="R21" s="10" t="str">
        <f t="shared" si="3"/>
        <v>BAJO</v>
      </c>
    </row>
    <row r="22" spans="1:18" ht="21" customHeight="1" x14ac:dyDescent="0.25">
      <c r="A22" s="67"/>
      <c r="B22" s="67"/>
      <c r="C22" s="67"/>
      <c r="D22" s="70"/>
      <c r="E22" s="76"/>
      <c r="F22" s="75"/>
      <c r="G22" s="74"/>
      <c r="H22" s="74"/>
      <c r="I22" s="71"/>
      <c r="J22" s="21" t="s">
        <v>51</v>
      </c>
      <c r="K22" s="22">
        <v>1</v>
      </c>
      <c r="L22" s="23"/>
      <c r="M22" s="23"/>
      <c r="N22" s="23"/>
      <c r="O22" s="23"/>
      <c r="P22" s="22">
        <f t="shared" si="0"/>
        <v>0</v>
      </c>
      <c r="Q22" s="9">
        <f t="shared" si="2"/>
        <v>0</v>
      </c>
      <c r="R22" s="10" t="str">
        <f t="shared" si="3"/>
        <v>BAJO</v>
      </c>
    </row>
    <row r="23" spans="1:18" x14ac:dyDescent="0.25">
      <c r="A23" s="12"/>
      <c r="B23" s="13"/>
      <c r="C23" s="14"/>
      <c r="D23" s="17"/>
      <c r="E23" s="14"/>
      <c r="F23" s="15"/>
      <c r="G23" s="16"/>
      <c r="H23" s="16"/>
      <c r="I23" s="17"/>
      <c r="J23" s="18">
        <f>COUNTA(J20:J22)</f>
        <v>3</v>
      </c>
      <c r="K23" s="24"/>
      <c r="L23" s="24"/>
      <c r="M23" s="24"/>
      <c r="N23" s="24"/>
      <c r="O23" s="24"/>
      <c r="P23" s="24"/>
      <c r="Q23" s="19"/>
      <c r="R23" s="14"/>
    </row>
    <row r="24" spans="1:18" ht="33.75" x14ac:dyDescent="0.25">
      <c r="A24" s="67" t="s">
        <v>73</v>
      </c>
      <c r="B24" s="67">
        <v>4</v>
      </c>
      <c r="C24" s="67" t="s">
        <v>40</v>
      </c>
      <c r="D24" s="70">
        <f>SUM(F7:F37)/D38</f>
        <v>0.45396825396825397</v>
      </c>
      <c r="E24" s="67" t="s">
        <v>57</v>
      </c>
      <c r="F24" s="75">
        <f>SUM(Q24:Q27)/J28</f>
        <v>0.75</v>
      </c>
      <c r="G24" s="67" t="s">
        <v>78</v>
      </c>
      <c r="H24" s="67" t="s">
        <v>229</v>
      </c>
      <c r="I24" s="67" t="s">
        <v>79</v>
      </c>
      <c r="J24" s="21" t="s">
        <v>52</v>
      </c>
      <c r="K24" s="25">
        <v>1</v>
      </c>
      <c r="L24" s="23"/>
      <c r="M24" s="23">
        <v>1</v>
      </c>
      <c r="N24" s="23"/>
      <c r="O24" s="23"/>
      <c r="P24" s="22">
        <f t="shared" si="0"/>
        <v>1</v>
      </c>
      <c r="Q24" s="9">
        <f t="shared" si="2"/>
        <v>1</v>
      </c>
      <c r="R24" s="10" t="str">
        <f t="shared" si="3"/>
        <v>ALTO</v>
      </c>
    </row>
    <row r="25" spans="1:18" ht="22.5" x14ac:dyDescent="0.25">
      <c r="A25" s="67"/>
      <c r="B25" s="67"/>
      <c r="C25" s="67"/>
      <c r="D25" s="70"/>
      <c r="E25" s="67"/>
      <c r="F25" s="75"/>
      <c r="G25" s="67"/>
      <c r="H25" s="67"/>
      <c r="I25" s="67"/>
      <c r="J25" s="21" t="s">
        <v>215</v>
      </c>
      <c r="K25" s="25">
        <v>8</v>
      </c>
      <c r="L25" s="23"/>
      <c r="M25" s="23">
        <v>8</v>
      </c>
      <c r="N25" s="23"/>
      <c r="O25" s="23"/>
      <c r="P25" s="22">
        <f t="shared" ref="P25" si="4">SUM(L25:O25)</f>
        <v>8</v>
      </c>
      <c r="Q25" s="9">
        <f t="shared" ref="Q25" si="5">P25/K25</f>
        <v>1</v>
      </c>
      <c r="R25" s="10" t="str">
        <f t="shared" ref="R25" si="6">IF(Q25&lt;=0.49,"BAJO",IF(Q25&lt;=0.79,"MEDIO","ALTO"))</f>
        <v>ALTO</v>
      </c>
    </row>
    <row r="26" spans="1:18" ht="22.5" x14ac:dyDescent="0.25">
      <c r="A26" s="67"/>
      <c r="B26" s="67"/>
      <c r="C26" s="67"/>
      <c r="D26" s="70"/>
      <c r="E26" s="67"/>
      <c r="F26" s="75"/>
      <c r="G26" s="67"/>
      <c r="H26" s="67"/>
      <c r="I26" s="67"/>
      <c r="J26" s="21" t="s">
        <v>214</v>
      </c>
      <c r="K26" s="25">
        <v>1</v>
      </c>
      <c r="L26" s="23"/>
      <c r="M26" s="23">
        <v>1</v>
      </c>
      <c r="N26" s="23"/>
      <c r="O26" s="23"/>
      <c r="P26" s="22">
        <f t="shared" si="0"/>
        <v>1</v>
      </c>
      <c r="Q26" s="9">
        <f t="shared" si="2"/>
        <v>1</v>
      </c>
      <c r="R26" s="10" t="str">
        <f t="shared" si="3"/>
        <v>ALTO</v>
      </c>
    </row>
    <row r="27" spans="1:18" x14ac:dyDescent="0.25">
      <c r="A27" s="67"/>
      <c r="B27" s="67"/>
      <c r="C27" s="67"/>
      <c r="D27" s="70"/>
      <c r="E27" s="67"/>
      <c r="F27" s="75"/>
      <c r="G27" s="67"/>
      <c r="H27" s="67"/>
      <c r="I27" s="67"/>
      <c r="J27" s="21" t="s">
        <v>53</v>
      </c>
      <c r="K27" s="25">
        <v>8</v>
      </c>
      <c r="L27" s="23"/>
      <c r="M27" s="23"/>
      <c r="N27" s="23"/>
      <c r="O27" s="23"/>
      <c r="P27" s="22">
        <f t="shared" si="0"/>
        <v>0</v>
      </c>
      <c r="Q27" s="9">
        <f t="shared" si="2"/>
        <v>0</v>
      </c>
      <c r="R27" s="10" t="str">
        <f t="shared" si="3"/>
        <v>BAJO</v>
      </c>
    </row>
    <row r="28" spans="1:18" x14ac:dyDescent="0.25">
      <c r="A28" s="12"/>
      <c r="B28" s="13"/>
      <c r="C28" s="14"/>
      <c r="D28" s="17"/>
      <c r="E28" s="14"/>
      <c r="F28" s="15"/>
      <c r="G28" s="16"/>
      <c r="H28" s="16"/>
      <c r="I28" s="17"/>
      <c r="J28" s="18">
        <f>COUNTA(J24:J27)</f>
        <v>4</v>
      </c>
      <c r="K28" s="24"/>
      <c r="L28" s="24"/>
      <c r="M28" s="24"/>
      <c r="N28" s="24"/>
      <c r="O28" s="24"/>
      <c r="P28" s="24"/>
      <c r="Q28" s="19"/>
      <c r="R28" s="14"/>
    </row>
    <row r="29" spans="1:18" x14ac:dyDescent="0.25">
      <c r="A29" s="54" t="s">
        <v>74</v>
      </c>
      <c r="B29" s="54">
        <v>5</v>
      </c>
      <c r="C29" s="54" t="s">
        <v>40</v>
      </c>
      <c r="D29" s="57">
        <f>SUM(F7:F37)/D38</f>
        <v>0.45396825396825397</v>
      </c>
      <c r="E29" s="60" t="s">
        <v>59</v>
      </c>
      <c r="F29" s="57">
        <f>SUM(Q29:Q31)/J32</f>
        <v>0.66666666666666663</v>
      </c>
      <c r="G29" s="54" t="s">
        <v>232</v>
      </c>
      <c r="H29" s="63" t="s">
        <v>220</v>
      </c>
      <c r="I29" s="54" t="s">
        <v>233</v>
      </c>
      <c r="J29" s="1" t="s">
        <v>230</v>
      </c>
      <c r="K29" s="22">
        <v>1</v>
      </c>
      <c r="L29" s="22"/>
      <c r="M29" s="22">
        <v>1</v>
      </c>
      <c r="N29" s="22"/>
      <c r="O29" s="22"/>
      <c r="P29" s="22">
        <f t="shared" ref="P29" si="7">SUM(L29:O29)</f>
        <v>1</v>
      </c>
      <c r="Q29" s="9">
        <f t="shared" ref="Q29" si="8">P29/K29</f>
        <v>1</v>
      </c>
      <c r="R29" s="10" t="str">
        <f t="shared" ref="R29" si="9">IF(Q29&lt;=0.49,"BAJO",IF(Q29&lt;=0.79,"MEDIO","ALTO"))</f>
        <v>ALTO</v>
      </c>
    </row>
    <row r="30" spans="1:18" x14ac:dyDescent="0.25">
      <c r="A30" s="55"/>
      <c r="B30" s="55"/>
      <c r="C30" s="55"/>
      <c r="D30" s="58"/>
      <c r="E30" s="61"/>
      <c r="F30" s="58"/>
      <c r="G30" s="55"/>
      <c r="H30" s="55"/>
      <c r="I30" s="55"/>
      <c r="J30" s="1" t="s">
        <v>231</v>
      </c>
      <c r="K30" s="22">
        <v>1</v>
      </c>
      <c r="L30" s="22"/>
      <c r="M30" s="22">
        <v>1</v>
      </c>
      <c r="N30" s="22"/>
      <c r="O30" s="22"/>
      <c r="P30" s="22">
        <f t="shared" ref="P30" si="10">SUM(L30:O30)</f>
        <v>1</v>
      </c>
      <c r="Q30" s="9">
        <f t="shared" ref="Q30" si="11">P30/K30</f>
        <v>1</v>
      </c>
      <c r="R30" s="10" t="str">
        <f t="shared" ref="R30" si="12">IF(Q30&lt;=0.49,"BAJO",IF(Q30&lt;=0.79,"MEDIO","ALTO"))</f>
        <v>ALTO</v>
      </c>
    </row>
    <row r="31" spans="1:18" ht="70.5" customHeight="1" x14ac:dyDescent="0.25">
      <c r="A31" s="56"/>
      <c r="B31" s="56"/>
      <c r="C31" s="56"/>
      <c r="D31" s="59"/>
      <c r="E31" s="62"/>
      <c r="F31" s="59"/>
      <c r="G31" s="56"/>
      <c r="H31" s="56"/>
      <c r="I31" s="56"/>
      <c r="J31" s="26" t="s">
        <v>58</v>
      </c>
      <c r="K31" s="25">
        <v>2</v>
      </c>
      <c r="L31" s="23"/>
      <c r="M31" s="23"/>
      <c r="N31" s="23"/>
      <c r="O31" s="23"/>
      <c r="P31" s="22">
        <f t="shared" si="0"/>
        <v>0</v>
      </c>
      <c r="Q31" s="9">
        <f t="shared" si="2"/>
        <v>0</v>
      </c>
      <c r="R31" s="10" t="str">
        <f t="shared" si="3"/>
        <v>BAJO</v>
      </c>
    </row>
    <row r="32" spans="1:18" ht="15" customHeight="1" x14ac:dyDescent="0.25">
      <c r="A32" s="27"/>
      <c r="B32" s="13"/>
      <c r="C32" s="14"/>
      <c r="D32" s="17"/>
      <c r="E32" s="14"/>
      <c r="F32" s="15"/>
      <c r="G32" s="16"/>
      <c r="H32" s="16"/>
      <c r="I32" s="17"/>
      <c r="J32" s="18">
        <f>COUNTA(J29:J31)</f>
        <v>3</v>
      </c>
      <c r="K32" s="24"/>
      <c r="L32" s="24"/>
      <c r="M32" s="24"/>
      <c r="N32" s="24"/>
      <c r="O32" s="24"/>
      <c r="P32" s="24"/>
      <c r="Q32" s="19"/>
      <c r="R32" s="14"/>
    </row>
    <row r="33" spans="1:18" ht="56.25" customHeight="1" x14ac:dyDescent="0.25">
      <c r="A33" s="67" t="s">
        <v>75</v>
      </c>
      <c r="B33" s="67">
        <v>6</v>
      </c>
      <c r="C33" s="67" t="s">
        <v>40</v>
      </c>
      <c r="D33" s="70">
        <f>SUM(F7:F37)/D38</f>
        <v>0.45396825396825397</v>
      </c>
      <c r="E33" s="73" t="s">
        <v>60</v>
      </c>
      <c r="F33" s="70">
        <f>SUM(Q33:Q34)/J35</f>
        <v>0.3611111111111111</v>
      </c>
      <c r="G33" s="67" t="s">
        <v>80</v>
      </c>
      <c r="H33" s="67" t="s">
        <v>234</v>
      </c>
      <c r="I33" s="67" t="s">
        <v>235</v>
      </c>
      <c r="J33" s="28" t="s">
        <v>61</v>
      </c>
      <c r="K33" s="25">
        <v>45</v>
      </c>
      <c r="L33" s="23">
        <v>1</v>
      </c>
      <c r="M33" s="23">
        <v>1</v>
      </c>
      <c r="N33" s="23">
        <v>4</v>
      </c>
      <c r="O33" s="23">
        <v>4</v>
      </c>
      <c r="P33" s="22">
        <f t="shared" si="0"/>
        <v>10</v>
      </c>
      <c r="Q33" s="9">
        <f t="shared" si="2"/>
        <v>0.22222222222222221</v>
      </c>
      <c r="R33" s="10" t="str">
        <f t="shared" si="3"/>
        <v>BAJO</v>
      </c>
    </row>
    <row r="34" spans="1:18" ht="25.5" customHeight="1" x14ac:dyDescent="0.25">
      <c r="A34" s="67"/>
      <c r="B34" s="67"/>
      <c r="C34" s="67"/>
      <c r="D34" s="70"/>
      <c r="E34" s="73"/>
      <c r="F34" s="70"/>
      <c r="G34" s="67"/>
      <c r="H34" s="67"/>
      <c r="I34" s="67"/>
      <c r="J34" s="28" t="s">
        <v>62</v>
      </c>
      <c r="K34" s="25">
        <v>4</v>
      </c>
      <c r="L34" s="23"/>
      <c r="M34" s="23"/>
      <c r="N34" s="23">
        <v>1</v>
      </c>
      <c r="O34" s="23">
        <v>1</v>
      </c>
      <c r="P34" s="22">
        <f t="shared" si="0"/>
        <v>2</v>
      </c>
      <c r="Q34" s="9">
        <f t="shared" si="2"/>
        <v>0.5</v>
      </c>
      <c r="R34" s="10" t="str">
        <f t="shared" si="3"/>
        <v>MEDIO</v>
      </c>
    </row>
    <row r="35" spans="1:18" ht="15" customHeight="1" x14ac:dyDescent="0.25">
      <c r="A35" s="27"/>
      <c r="B35" s="13"/>
      <c r="C35" s="14"/>
      <c r="D35" s="17"/>
      <c r="E35" s="14"/>
      <c r="F35" s="15"/>
      <c r="G35" s="16"/>
      <c r="H35" s="16"/>
      <c r="I35" s="17"/>
      <c r="J35" s="18">
        <f>COUNTA(J33:J34)</f>
        <v>2</v>
      </c>
      <c r="K35" s="24"/>
      <c r="L35" s="24"/>
      <c r="M35" s="24"/>
      <c r="N35" s="24"/>
      <c r="O35" s="24"/>
      <c r="P35" s="24"/>
      <c r="Q35" s="19"/>
      <c r="R35" s="14"/>
    </row>
    <row r="36" spans="1:18" ht="33.75" x14ac:dyDescent="0.25">
      <c r="A36" s="72" t="s">
        <v>76</v>
      </c>
      <c r="B36" s="67">
        <v>7</v>
      </c>
      <c r="C36" s="67" t="s">
        <v>40</v>
      </c>
      <c r="D36" s="70">
        <f>SUM(F7:F37)/D38</f>
        <v>0.45396825396825397</v>
      </c>
      <c r="E36" s="73" t="s">
        <v>64</v>
      </c>
      <c r="F36" s="70">
        <f>SUM(Q36:Q37)/J38</f>
        <v>0.5</v>
      </c>
      <c r="G36" s="67" t="s">
        <v>81</v>
      </c>
      <c r="H36" s="69" t="s">
        <v>256</v>
      </c>
      <c r="I36" s="69" t="s">
        <v>257</v>
      </c>
      <c r="J36" s="28" t="s">
        <v>63</v>
      </c>
      <c r="K36" s="25">
        <v>1</v>
      </c>
      <c r="L36" s="23"/>
      <c r="M36" s="23"/>
      <c r="N36" s="23"/>
      <c r="O36" s="23">
        <v>1</v>
      </c>
      <c r="P36" s="22">
        <f t="shared" si="0"/>
        <v>1</v>
      </c>
      <c r="Q36" s="9">
        <f t="shared" si="2"/>
        <v>1</v>
      </c>
      <c r="R36" s="10" t="str">
        <f t="shared" ref="R36:R117" si="13">IF(Q36&lt;=0.49,"BAJO",IF(Q36&lt;=0.79,"MEDIO","ALTO"))</f>
        <v>ALTO</v>
      </c>
    </row>
    <row r="37" spans="1:18" ht="33.75" x14ac:dyDescent="0.25">
      <c r="A37" s="72"/>
      <c r="B37" s="67"/>
      <c r="C37" s="67"/>
      <c r="D37" s="70"/>
      <c r="E37" s="73"/>
      <c r="F37" s="70"/>
      <c r="G37" s="67"/>
      <c r="H37" s="67"/>
      <c r="I37" s="67"/>
      <c r="J37" s="29" t="s">
        <v>65</v>
      </c>
      <c r="K37" s="25">
        <v>1</v>
      </c>
      <c r="L37" s="23"/>
      <c r="M37" s="23"/>
      <c r="N37" s="23"/>
      <c r="O37" s="23"/>
      <c r="P37" s="22">
        <f t="shared" si="0"/>
        <v>0</v>
      </c>
      <c r="Q37" s="9">
        <f t="shared" si="2"/>
        <v>0</v>
      </c>
      <c r="R37" s="10" t="str">
        <f t="shared" si="13"/>
        <v>BAJO</v>
      </c>
    </row>
    <row r="38" spans="1:18" ht="15" customHeight="1" x14ac:dyDescent="0.25">
      <c r="A38" s="30"/>
      <c r="B38" s="31"/>
      <c r="C38" s="32"/>
      <c r="D38" s="33">
        <f>COUNTA(C7:C37)</f>
        <v>7</v>
      </c>
      <c r="E38" s="32"/>
      <c r="F38" s="34"/>
      <c r="G38" s="35"/>
      <c r="H38" s="35"/>
      <c r="I38" s="36"/>
      <c r="J38" s="33">
        <f>COUNTA(J36:J37)</f>
        <v>2</v>
      </c>
      <c r="K38" s="37"/>
      <c r="L38" s="37"/>
      <c r="M38" s="37"/>
      <c r="N38" s="37"/>
      <c r="O38" s="37"/>
      <c r="P38" s="32"/>
      <c r="Q38" s="38"/>
      <c r="R38" s="32"/>
    </row>
    <row r="39" spans="1:18" ht="33.75" customHeight="1" x14ac:dyDescent="0.25">
      <c r="A39" s="72" t="s">
        <v>216</v>
      </c>
      <c r="B39" s="67">
        <v>1</v>
      </c>
      <c r="C39" s="67" t="s">
        <v>82</v>
      </c>
      <c r="D39" s="70">
        <f>SUM(F39:F45)/D46</f>
        <v>0.1111111111111111</v>
      </c>
      <c r="E39" s="67" t="s">
        <v>83</v>
      </c>
      <c r="F39" s="70">
        <f>SUM(Q39:Q41)/J42</f>
        <v>0.33333333333333331</v>
      </c>
      <c r="G39" s="67" t="s">
        <v>116</v>
      </c>
      <c r="H39" s="67" t="s">
        <v>236</v>
      </c>
      <c r="I39" s="67" t="s">
        <v>140</v>
      </c>
      <c r="J39" s="29" t="s">
        <v>158</v>
      </c>
      <c r="K39" s="39">
        <v>1</v>
      </c>
      <c r="L39" s="40"/>
      <c r="M39" s="40">
        <v>1</v>
      </c>
      <c r="N39" s="40"/>
      <c r="O39" s="40"/>
      <c r="P39" s="22">
        <f t="shared" ref="P39:P41" si="14">SUM(L39:O39)</f>
        <v>1</v>
      </c>
      <c r="Q39" s="9">
        <f t="shared" ref="Q39:Q41" si="15">P39/K39</f>
        <v>1</v>
      </c>
      <c r="R39" s="10" t="str">
        <f t="shared" si="13"/>
        <v>ALTO</v>
      </c>
    </row>
    <row r="40" spans="1:18" x14ac:dyDescent="0.25">
      <c r="A40" s="72"/>
      <c r="B40" s="67"/>
      <c r="C40" s="67"/>
      <c r="D40" s="70"/>
      <c r="E40" s="67"/>
      <c r="F40" s="70"/>
      <c r="G40" s="67"/>
      <c r="H40" s="67"/>
      <c r="I40" s="67"/>
      <c r="J40" s="29" t="s">
        <v>159</v>
      </c>
      <c r="K40" s="39">
        <v>1</v>
      </c>
      <c r="L40" s="40"/>
      <c r="M40" s="40"/>
      <c r="N40" s="40"/>
      <c r="O40" s="40"/>
      <c r="P40" s="22">
        <f t="shared" si="14"/>
        <v>0</v>
      </c>
      <c r="Q40" s="9">
        <f t="shared" si="15"/>
        <v>0</v>
      </c>
      <c r="R40" s="10" t="str">
        <f t="shared" si="13"/>
        <v>BAJO</v>
      </c>
    </row>
    <row r="41" spans="1:18" x14ac:dyDescent="0.25">
      <c r="A41" s="72"/>
      <c r="B41" s="67"/>
      <c r="C41" s="67"/>
      <c r="D41" s="70"/>
      <c r="E41" s="67"/>
      <c r="F41" s="70"/>
      <c r="G41" s="67"/>
      <c r="H41" s="67"/>
      <c r="I41" s="67"/>
      <c r="J41" s="29" t="s">
        <v>160</v>
      </c>
      <c r="K41" s="39">
        <v>1</v>
      </c>
      <c r="L41" s="40"/>
      <c r="M41" s="40"/>
      <c r="N41" s="40"/>
      <c r="O41" s="40"/>
      <c r="P41" s="22">
        <f t="shared" si="14"/>
        <v>0</v>
      </c>
      <c r="Q41" s="9">
        <f t="shared" si="15"/>
        <v>0</v>
      </c>
      <c r="R41" s="10" t="str">
        <f t="shared" si="13"/>
        <v>BAJO</v>
      </c>
    </row>
    <row r="42" spans="1:18" x14ac:dyDescent="0.25">
      <c r="A42" s="27"/>
      <c r="B42" s="13"/>
      <c r="C42" s="14"/>
      <c r="D42" s="41"/>
      <c r="E42" s="14"/>
      <c r="F42" s="15"/>
      <c r="G42" s="16"/>
      <c r="H42" s="16"/>
      <c r="I42" s="17"/>
      <c r="J42" s="18">
        <f>COUNTA(J39:J41)</f>
        <v>3</v>
      </c>
      <c r="K42" s="20"/>
      <c r="L42" s="20"/>
      <c r="M42" s="20"/>
      <c r="N42" s="20"/>
      <c r="O42" s="20"/>
      <c r="P42" s="14"/>
      <c r="Q42" s="19"/>
      <c r="R42" s="14"/>
    </row>
    <row r="43" spans="1:18" s="92" customFormat="1" ht="67.5" x14ac:dyDescent="0.25">
      <c r="A43" s="84" t="s">
        <v>217</v>
      </c>
      <c r="B43" s="84">
        <v>2</v>
      </c>
      <c r="C43" s="84" t="s">
        <v>82</v>
      </c>
      <c r="D43" s="85">
        <f>SUM(F39:F45)/D46</f>
        <v>0.1111111111111111</v>
      </c>
      <c r="E43" s="84" t="s">
        <v>84</v>
      </c>
      <c r="F43" s="85">
        <f>SUM(Q43)/J44</f>
        <v>0</v>
      </c>
      <c r="G43" s="84" t="s">
        <v>117</v>
      </c>
      <c r="H43" s="84" t="s">
        <v>220</v>
      </c>
      <c r="I43" s="84" t="s">
        <v>237</v>
      </c>
      <c r="J43" s="86" t="s">
        <v>161</v>
      </c>
      <c r="K43" s="87">
        <v>1</v>
      </c>
      <c r="L43" s="88"/>
      <c r="M43" s="88"/>
      <c r="N43" s="88"/>
      <c r="O43" s="88"/>
      <c r="P43" s="89">
        <f t="shared" ref="P43" si="16">SUM(L43:O43)</f>
        <v>0</v>
      </c>
      <c r="Q43" s="90">
        <f t="shared" ref="Q43" si="17">P43/K43</f>
        <v>0</v>
      </c>
      <c r="R43" s="91" t="str">
        <f t="shared" si="13"/>
        <v>BAJO</v>
      </c>
    </row>
    <row r="44" spans="1:18" x14ac:dyDescent="0.25">
      <c r="A44" s="27"/>
      <c r="B44" s="13"/>
      <c r="C44" s="14"/>
      <c r="D44" s="42"/>
      <c r="E44" s="14"/>
      <c r="F44" s="15"/>
      <c r="G44" s="16"/>
      <c r="H44" s="16"/>
      <c r="I44" s="17"/>
      <c r="J44" s="18">
        <f>COUNTA(J43)</f>
        <v>1</v>
      </c>
      <c r="K44" s="20"/>
      <c r="L44" s="20"/>
      <c r="M44" s="20"/>
      <c r="N44" s="20"/>
      <c r="O44" s="20"/>
      <c r="P44" s="14"/>
      <c r="Q44" s="19"/>
      <c r="R44" s="14"/>
    </row>
    <row r="45" spans="1:18" s="92" customFormat="1" ht="67.5" x14ac:dyDescent="0.25">
      <c r="A45" s="93" t="s">
        <v>258</v>
      </c>
      <c r="B45" s="84">
        <v>3</v>
      </c>
      <c r="C45" s="84" t="s">
        <v>82</v>
      </c>
      <c r="D45" s="85">
        <f>SUM(F39:F45)/D46</f>
        <v>0.1111111111111111</v>
      </c>
      <c r="E45" s="84" t="s">
        <v>87</v>
      </c>
      <c r="F45" s="85">
        <f>SUM(Q45)/J46</f>
        <v>0</v>
      </c>
      <c r="G45" s="84" t="s">
        <v>118</v>
      </c>
      <c r="H45" s="84" t="s">
        <v>238</v>
      </c>
      <c r="I45" s="84" t="s">
        <v>141</v>
      </c>
      <c r="J45" s="86" t="s">
        <v>162</v>
      </c>
      <c r="K45" s="87">
        <v>1</v>
      </c>
      <c r="L45" s="88"/>
      <c r="M45" s="88"/>
      <c r="N45" s="88"/>
      <c r="O45" s="88"/>
      <c r="P45" s="89">
        <f t="shared" ref="P45" si="18">SUM(L45:O45)</f>
        <v>0</v>
      </c>
      <c r="Q45" s="90">
        <f t="shared" ref="Q45" si="19">P45/K45</f>
        <v>0</v>
      </c>
      <c r="R45" s="91" t="str">
        <f t="shared" si="13"/>
        <v>BAJO</v>
      </c>
    </row>
    <row r="46" spans="1:18" x14ac:dyDescent="0.25">
      <c r="A46" s="30"/>
      <c r="B46" s="31"/>
      <c r="C46" s="32"/>
      <c r="D46" s="33">
        <f>COUNTA(C39:C45)</f>
        <v>3</v>
      </c>
      <c r="E46" s="32"/>
      <c r="F46" s="34"/>
      <c r="G46" s="35"/>
      <c r="H46" s="35"/>
      <c r="I46" s="36"/>
      <c r="J46" s="33">
        <f>COUNTA(J45)</f>
        <v>1</v>
      </c>
      <c r="K46" s="37"/>
      <c r="L46" s="37"/>
      <c r="M46" s="37"/>
      <c r="N46" s="37"/>
      <c r="O46" s="37"/>
      <c r="P46" s="32"/>
      <c r="Q46" s="38"/>
      <c r="R46" s="32"/>
    </row>
    <row r="47" spans="1:18" s="92" customFormat="1" ht="41.25" customHeight="1" x14ac:dyDescent="0.25">
      <c r="A47" s="94" t="s">
        <v>260</v>
      </c>
      <c r="B47" s="95">
        <v>1</v>
      </c>
      <c r="C47" s="95" t="s">
        <v>88</v>
      </c>
      <c r="D47" s="96">
        <f>SUM(F47:F53)/D54</f>
        <v>0.125</v>
      </c>
      <c r="E47" s="97" t="s">
        <v>98</v>
      </c>
      <c r="F47" s="98">
        <f>SUM(Q47:Q48)/J49</f>
        <v>0</v>
      </c>
      <c r="G47" s="99" t="s">
        <v>119</v>
      </c>
      <c r="H47" s="100" t="s">
        <v>240</v>
      </c>
      <c r="I47" s="99" t="s">
        <v>239</v>
      </c>
      <c r="J47" s="86" t="s">
        <v>163</v>
      </c>
      <c r="K47" s="87">
        <v>12</v>
      </c>
      <c r="L47" s="88"/>
      <c r="M47" s="88"/>
      <c r="N47" s="88"/>
      <c r="O47" s="88"/>
      <c r="P47" s="89">
        <f t="shared" ref="P47:P48" si="20">SUM(L47:O47)</f>
        <v>0</v>
      </c>
      <c r="Q47" s="90">
        <f t="shared" ref="Q47:Q48" si="21">P47/K47</f>
        <v>0</v>
      </c>
      <c r="R47" s="91" t="str">
        <f t="shared" ref="R47:R48" si="22">IF(Q47&lt;=0.49,"BAJO",IF(Q47&lt;=0.79,"MEDIO","ALTO"))</f>
        <v>BAJO</v>
      </c>
    </row>
    <row r="48" spans="1:18" s="92" customFormat="1" ht="45" customHeight="1" x14ac:dyDescent="0.25">
      <c r="A48" s="94"/>
      <c r="B48" s="95"/>
      <c r="C48" s="95"/>
      <c r="D48" s="96"/>
      <c r="E48" s="97"/>
      <c r="F48" s="101"/>
      <c r="G48" s="102"/>
      <c r="H48" s="102"/>
      <c r="I48" s="102"/>
      <c r="J48" s="86" t="s">
        <v>164</v>
      </c>
      <c r="K48" s="87">
        <v>6</v>
      </c>
      <c r="L48" s="88"/>
      <c r="M48" s="88"/>
      <c r="N48" s="88"/>
      <c r="O48" s="88"/>
      <c r="P48" s="89">
        <f t="shared" si="20"/>
        <v>0</v>
      </c>
      <c r="Q48" s="90">
        <f t="shared" si="21"/>
        <v>0</v>
      </c>
      <c r="R48" s="91" t="str">
        <f t="shared" si="22"/>
        <v>BAJO</v>
      </c>
    </row>
    <row r="49" spans="1:18" s="92" customFormat="1" x14ac:dyDescent="0.25">
      <c r="A49" s="103"/>
      <c r="B49" s="84"/>
      <c r="C49" s="91"/>
      <c r="D49" s="90"/>
      <c r="E49" s="91"/>
      <c r="F49" s="85"/>
      <c r="G49" s="104"/>
      <c r="H49" s="104"/>
      <c r="I49" s="105"/>
      <c r="J49" s="106">
        <f>COUNTA(J47:J48)</f>
        <v>2</v>
      </c>
      <c r="K49" s="107"/>
      <c r="L49" s="107"/>
      <c r="M49" s="107"/>
      <c r="N49" s="107"/>
      <c r="O49" s="107"/>
      <c r="P49" s="91"/>
      <c r="Q49" s="108"/>
      <c r="R49" s="91"/>
    </row>
    <row r="50" spans="1:18" s="92" customFormat="1" ht="58.5" customHeight="1" x14ac:dyDescent="0.25">
      <c r="A50" s="93" t="s">
        <v>259</v>
      </c>
      <c r="B50" s="84">
        <v>2</v>
      </c>
      <c r="C50" s="84" t="s">
        <v>88</v>
      </c>
      <c r="D50" s="85">
        <f>SUM(F47:F53)/D54</f>
        <v>0.125</v>
      </c>
      <c r="E50" s="109" t="s">
        <v>97</v>
      </c>
      <c r="F50" s="85">
        <f>SUM(Q50)/J51</f>
        <v>0</v>
      </c>
      <c r="G50" s="84" t="s">
        <v>120</v>
      </c>
      <c r="H50" s="93" t="s">
        <v>241</v>
      </c>
      <c r="I50" s="84" t="s">
        <v>143</v>
      </c>
      <c r="J50" s="110" t="s">
        <v>165</v>
      </c>
      <c r="K50" s="87">
        <v>1</v>
      </c>
      <c r="L50" s="88"/>
      <c r="M50" s="88"/>
      <c r="N50" s="88"/>
      <c r="O50" s="88"/>
      <c r="P50" s="89">
        <f t="shared" ref="P50" si="23">SUM(L50:O50)</f>
        <v>0</v>
      </c>
      <c r="Q50" s="90">
        <f t="shared" ref="Q50" si="24">P50/K50</f>
        <v>0</v>
      </c>
      <c r="R50" s="91" t="str">
        <f t="shared" ref="R50" si="25">IF(Q50&lt;=0.49,"BAJO",IF(Q50&lt;=0.79,"MEDIO","ALTO"))</f>
        <v>BAJO</v>
      </c>
    </row>
    <row r="51" spans="1:18" x14ac:dyDescent="0.25">
      <c r="A51" s="51"/>
      <c r="B51" s="13"/>
      <c r="C51" s="14"/>
      <c r="D51" s="42"/>
      <c r="E51" s="14"/>
      <c r="F51" s="42"/>
      <c r="G51" s="16"/>
      <c r="H51" s="16"/>
      <c r="I51" s="17"/>
      <c r="J51" s="18">
        <f>COUNTA(J50)</f>
        <v>1</v>
      </c>
      <c r="K51" s="20"/>
      <c r="L51" s="20"/>
      <c r="M51" s="20"/>
      <c r="N51" s="20"/>
      <c r="O51" s="20"/>
      <c r="P51" s="14"/>
      <c r="Q51" s="19"/>
      <c r="R51" s="14"/>
    </row>
    <row r="52" spans="1:18" ht="33.75" x14ac:dyDescent="0.25">
      <c r="A52" s="69" t="s">
        <v>261</v>
      </c>
      <c r="B52" s="67">
        <v>3</v>
      </c>
      <c r="C52" s="67" t="s">
        <v>88</v>
      </c>
      <c r="D52" s="70">
        <f>SUM(F47:F53)/D54</f>
        <v>0.125</v>
      </c>
      <c r="E52" s="66" t="s">
        <v>96</v>
      </c>
      <c r="F52" s="57">
        <f>SUM(Q52:Q53)/J54</f>
        <v>0.375</v>
      </c>
      <c r="G52" s="54" t="s">
        <v>121</v>
      </c>
      <c r="H52" s="63" t="s">
        <v>242</v>
      </c>
      <c r="I52" s="54" t="s">
        <v>142</v>
      </c>
      <c r="J52" s="29" t="s">
        <v>166</v>
      </c>
      <c r="K52" s="39">
        <v>3</v>
      </c>
      <c r="L52" s="40"/>
      <c r="M52" s="40"/>
      <c r="N52" s="40"/>
      <c r="O52" s="40"/>
      <c r="P52" s="22">
        <f t="shared" ref="P52:P53" si="26">SUM(L52:O52)</f>
        <v>0</v>
      </c>
      <c r="Q52" s="9">
        <f t="shared" ref="Q52:Q53" si="27">P52/K52</f>
        <v>0</v>
      </c>
      <c r="R52" s="10" t="str">
        <f t="shared" si="13"/>
        <v>BAJO</v>
      </c>
    </row>
    <row r="53" spans="1:18" ht="47.25" customHeight="1" x14ac:dyDescent="0.25">
      <c r="A53" s="69"/>
      <c r="B53" s="67"/>
      <c r="C53" s="67"/>
      <c r="D53" s="70"/>
      <c r="E53" s="66"/>
      <c r="F53" s="59"/>
      <c r="G53" s="56"/>
      <c r="H53" s="56"/>
      <c r="I53" s="56"/>
      <c r="J53" s="29" t="s">
        <v>167</v>
      </c>
      <c r="K53" s="39">
        <v>4</v>
      </c>
      <c r="L53" s="40">
        <v>1</v>
      </c>
      <c r="M53" s="40">
        <v>1</v>
      </c>
      <c r="N53" s="40"/>
      <c r="O53" s="40">
        <v>1</v>
      </c>
      <c r="P53" s="22">
        <f t="shared" si="26"/>
        <v>3</v>
      </c>
      <c r="Q53" s="9">
        <f t="shared" si="27"/>
        <v>0.75</v>
      </c>
      <c r="R53" s="10" t="str">
        <f t="shared" si="13"/>
        <v>MEDIO</v>
      </c>
    </row>
    <row r="54" spans="1:18" x14ac:dyDescent="0.25">
      <c r="A54" s="52"/>
      <c r="B54" s="31"/>
      <c r="C54" s="31"/>
      <c r="D54" s="33">
        <f>COUNTA(C47:C53)</f>
        <v>3</v>
      </c>
      <c r="E54" s="33"/>
      <c r="F54" s="43"/>
      <c r="G54" s="35"/>
      <c r="H54" s="35"/>
      <c r="I54" s="36"/>
      <c r="J54" s="33">
        <f>COUNTA(J52:J53)</f>
        <v>2</v>
      </c>
      <c r="K54" s="37"/>
      <c r="L54" s="37"/>
      <c r="M54" s="37"/>
      <c r="N54" s="37"/>
      <c r="O54" s="37"/>
      <c r="P54" s="32"/>
      <c r="Q54" s="38"/>
      <c r="R54" s="32"/>
    </row>
    <row r="55" spans="1:18" s="92" customFormat="1" ht="33.75" x14ac:dyDescent="0.25">
      <c r="A55" s="111" t="s">
        <v>262</v>
      </c>
      <c r="B55" s="111">
        <v>1</v>
      </c>
      <c r="C55" s="112" t="s">
        <v>89</v>
      </c>
      <c r="D55" s="113">
        <f>SUM(F55:F62)/D63</f>
        <v>0</v>
      </c>
      <c r="E55" s="97" t="s">
        <v>100</v>
      </c>
      <c r="F55" s="98">
        <f>SUM(Q55:Q59)/J60</f>
        <v>0</v>
      </c>
      <c r="G55" s="99" t="s">
        <v>122</v>
      </c>
      <c r="H55" s="100" t="s">
        <v>241</v>
      </c>
      <c r="I55" s="99" t="s">
        <v>143</v>
      </c>
      <c r="J55" s="86" t="s">
        <v>168</v>
      </c>
      <c r="K55" s="87">
        <v>1</v>
      </c>
      <c r="L55" s="88"/>
      <c r="M55" s="88"/>
      <c r="N55" s="88"/>
      <c r="O55" s="88"/>
      <c r="P55" s="89">
        <f t="shared" ref="P55:P59" si="28">SUM(L55:O55)</f>
        <v>0</v>
      </c>
      <c r="Q55" s="90">
        <f t="shared" ref="Q55:Q59" si="29">P55/K55</f>
        <v>0</v>
      </c>
      <c r="R55" s="91" t="str">
        <f t="shared" si="13"/>
        <v>BAJO</v>
      </c>
    </row>
    <row r="56" spans="1:18" s="92" customFormat="1" ht="22.5" x14ac:dyDescent="0.25">
      <c r="A56" s="111"/>
      <c r="B56" s="111"/>
      <c r="C56" s="112"/>
      <c r="D56" s="113"/>
      <c r="E56" s="97"/>
      <c r="F56" s="114"/>
      <c r="G56" s="115"/>
      <c r="H56" s="115"/>
      <c r="I56" s="115"/>
      <c r="J56" s="86" t="s">
        <v>204</v>
      </c>
      <c r="K56" s="87">
        <v>1</v>
      </c>
      <c r="L56" s="88"/>
      <c r="M56" s="88"/>
      <c r="N56" s="88"/>
      <c r="O56" s="88"/>
      <c r="P56" s="89"/>
      <c r="Q56" s="90">
        <f t="shared" ref="Q56" si="30">P56/K56</f>
        <v>0</v>
      </c>
      <c r="R56" s="91" t="str">
        <f t="shared" ref="R56" si="31">IF(Q56&lt;=0.49,"BAJO",IF(Q56&lt;=0.79,"MEDIO","ALTO"))</f>
        <v>BAJO</v>
      </c>
    </row>
    <row r="57" spans="1:18" s="92" customFormat="1" ht="33.75" x14ac:dyDescent="0.25">
      <c r="A57" s="111"/>
      <c r="B57" s="111"/>
      <c r="C57" s="112"/>
      <c r="D57" s="113"/>
      <c r="E57" s="97"/>
      <c r="F57" s="114"/>
      <c r="G57" s="115"/>
      <c r="H57" s="115"/>
      <c r="I57" s="115"/>
      <c r="J57" s="86" t="s">
        <v>169</v>
      </c>
      <c r="K57" s="87">
        <v>1</v>
      </c>
      <c r="L57" s="88"/>
      <c r="M57" s="88"/>
      <c r="N57" s="88"/>
      <c r="O57" s="88"/>
      <c r="P57" s="89">
        <f t="shared" si="28"/>
        <v>0</v>
      </c>
      <c r="Q57" s="90">
        <f t="shared" si="29"/>
        <v>0</v>
      </c>
      <c r="R57" s="91" t="str">
        <f t="shared" si="13"/>
        <v>BAJO</v>
      </c>
    </row>
    <row r="58" spans="1:18" s="92" customFormat="1" ht="33.75" x14ac:dyDescent="0.25">
      <c r="A58" s="111"/>
      <c r="B58" s="111"/>
      <c r="C58" s="112"/>
      <c r="D58" s="113"/>
      <c r="E58" s="97"/>
      <c r="F58" s="114"/>
      <c r="G58" s="115"/>
      <c r="H58" s="115"/>
      <c r="I58" s="115"/>
      <c r="J58" s="86" t="s">
        <v>170</v>
      </c>
      <c r="K58" s="87">
        <v>4</v>
      </c>
      <c r="L58" s="88"/>
      <c r="M58" s="88"/>
      <c r="N58" s="88"/>
      <c r="O58" s="88"/>
      <c r="P58" s="89">
        <f t="shared" ref="P58" si="32">SUM(L58:O58)</f>
        <v>0</v>
      </c>
      <c r="Q58" s="90">
        <f t="shared" ref="Q58" si="33">P58/K58</f>
        <v>0</v>
      </c>
      <c r="R58" s="91" t="str">
        <f t="shared" ref="R58" si="34">IF(Q58&lt;=0.49,"BAJO",IF(Q58&lt;=0.79,"MEDIO","ALTO"))</f>
        <v>BAJO</v>
      </c>
    </row>
    <row r="59" spans="1:18" s="92" customFormat="1" x14ac:dyDescent="0.25">
      <c r="A59" s="111"/>
      <c r="B59" s="111"/>
      <c r="C59" s="112"/>
      <c r="D59" s="113"/>
      <c r="E59" s="97"/>
      <c r="F59" s="101"/>
      <c r="G59" s="102"/>
      <c r="H59" s="102"/>
      <c r="I59" s="102"/>
      <c r="J59" s="86" t="s">
        <v>219</v>
      </c>
      <c r="K59" s="87">
        <v>1</v>
      </c>
      <c r="L59" s="88"/>
      <c r="M59" s="88"/>
      <c r="N59" s="88"/>
      <c r="O59" s="88"/>
      <c r="P59" s="89">
        <f t="shared" si="28"/>
        <v>0</v>
      </c>
      <c r="Q59" s="90">
        <f t="shared" si="29"/>
        <v>0</v>
      </c>
      <c r="R59" s="91" t="str">
        <f t="shared" si="13"/>
        <v>BAJO</v>
      </c>
    </row>
    <row r="60" spans="1:18" s="92" customFormat="1" x14ac:dyDescent="0.25">
      <c r="A60" s="103"/>
      <c r="B60" s="84"/>
      <c r="C60" s="107"/>
      <c r="D60" s="85"/>
      <c r="E60" s="106"/>
      <c r="F60" s="85"/>
      <c r="G60" s="104"/>
      <c r="H60" s="104"/>
      <c r="I60" s="105"/>
      <c r="J60" s="106">
        <f>COUNTA(J55:J59)</f>
        <v>5</v>
      </c>
      <c r="K60" s="107"/>
      <c r="L60" s="107"/>
      <c r="M60" s="107"/>
      <c r="N60" s="107"/>
      <c r="O60" s="107"/>
      <c r="P60" s="91"/>
      <c r="Q60" s="108"/>
      <c r="R60" s="91"/>
    </row>
    <row r="61" spans="1:18" s="92" customFormat="1" ht="39" customHeight="1" x14ac:dyDescent="0.25">
      <c r="A61" s="94" t="s">
        <v>263</v>
      </c>
      <c r="B61" s="95">
        <v>2</v>
      </c>
      <c r="C61" s="97" t="s">
        <v>89</v>
      </c>
      <c r="D61" s="96">
        <f>SUM(F55:F62)/D63</f>
        <v>0</v>
      </c>
      <c r="E61" s="97" t="s">
        <v>99</v>
      </c>
      <c r="F61" s="98">
        <f>SUM(Q61:Q62)/J63</f>
        <v>0</v>
      </c>
      <c r="G61" s="99" t="s">
        <v>123</v>
      </c>
      <c r="H61" s="100" t="s">
        <v>243</v>
      </c>
      <c r="I61" s="99" t="s">
        <v>144</v>
      </c>
      <c r="J61" s="86" t="s">
        <v>172</v>
      </c>
      <c r="K61" s="87">
        <v>1</v>
      </c>
      <c r="L61" s="88"/>
      <c r="M61" s="88"/>
      <c r="N61" s="88"/>
      <c r="O61" s="88"/>
      <c r="P61" s="89">
        <f t="shared" ref="P61:P62" si="35">SUM(L61:O61)</f>
        <v>0</v>
      </c>
      <c r="Q61" s="90">
        <f t="shared" ref="Q61:Q62" si="36">P61/K61</f>
        <v>0</v>
      </c>
      <c r="R61" s="91" t="str">
        <f>IF(Q61&lt;=0.49,"BAJO",IF(Q61&lt;=0.79,"MEDIO","ALTO"))</f>
        <v>BAJO</v>
      </c>
    </row>
    <row r="62" spans="1:18" s="92" customFormat="1" ht="52.5" customHeight="1" x14ac:dyDescent="0.25">
      <c r="A62" s="94"/>
      <c r="B62" s="95"/>
      <c r="C62" s="97"/>
      <c r="D62" s="96"/>
      <c r="E62" s="97"/>
      <c r="F62" s="101"/>
      <c r="G62" s="102"/>
      <c r="H62" s="102"/>
      <c r="I62" s="102"/>
      <c r="J62" s="86" t="s">
        <v>171</v>
      </c>
      <c r="K62" s="87">
        <v>1</v>
      </c>
      <c r="L62" s="88"/>
      <c r="M62" s="88"/>
      <c r="N62" s="88"/>
      <c r="O62" s="88"/>
      <c r="P62" s="89">
        <f t="shared" si="35"/>
        <v>0</v>
      </c>
      <c r="Q62" s="90">
        <f t="shared" si="36"/>
        <v>0</v>
      </c>
      <c r="R62" s="91" t="str">
        <f>IF(Q62&lt;=0.49,"BAJO",IF(Q62&lt;=0.79,"MEDIO","ALTO"))</f>
        <v>BAJO</v>
      </c>
    </row>
    <row r="63" spans="1:18" s="92" customFormat="1" x14ac:dyDescent="0.25">
      <c r="A63" s="103"/>
      <c r="B63" s="84"/>
      <c r="C63" s="107"/>
      <c r="D63" s="106">
        <f>COUNTA(C55:C62)</f>
        <v>2</v>
      </c>
      <c r="E63" s="106"/>
      <c r="F63" s="85"/>
      <c r="G63" s="104"/>
      <c r="H63" s="104"/>
      <c r="I63" s="105"/>
      <c r="J63" s="106">
        <f>COUNTA(J61:J62)</f>
        <v>2</v>
      </c>
      <c r="K63" s="107"/>
      <c r="L63" s="107"/>
      <c r="M63" s="107"/>
      <c r="N63" s="107"/>
      <c r="O63" s="107"/>
      <c r="P63" s="91"/>
      <c r="Q63" s="108"/>
      <c r="R63" s="91"/>
    </row>
    <row r="64" spans="1:18" s="92" customFormat="1" ht="36" customHeight="1" x14ac:dyDescent="0.25">
      <c r="A64" s="100" t="s">
        <v>264</v>
      </c>
      <c r="B64" s="111">
        <v>1</v>
      </c>
      <c r="C64" s="111" t="s">
        <v>90</v>
      </c>
      <c r="D64" s="98">
        <f>SUM(F64)/D67</f>
        <v>0</v>
      </c>
      <c r="E64" s="97" t="s">
        <v>101</v>
      </c>
      <c r="F64" s="98">
        <f>SUM(Q64:Q66)/J67</f>
        <v>0</v>
      </c>
      <c r="G64" s="99" t="s">
        <v>124</v>
      </c>
      <c r="H64" s="99" t="s">
        <v>221</v>
      </c>
      <c r="I64" s="99" t="s">
        <v>222</v>
      </c>
      <c r="J64" s="86" t="s">
        <v>209</v>
      </c>
      <c r="K64" s="87">
        <v>1</v>
      </c>
      <c r="L64" s="88"/>
      <c r="M64" s="88"/>
      <c r="N64" s="88"/>
      <c r="O64" s="88"/>
      <c r="P64" s="89">
        <f t="shared" ref="P64:P66" si="37">SUM(L64:O64)</f>
        <v>0</v>
      </c>
      <c r="Q64" s="90">
        <f t="shared" ref="Q64:Q66" si="38">P64/K64</f>
        <v>0</v>
      </c>
      <c r="R64" s="91" t="str">
        <f t="shared" si="13"/>
        <v>BAJO</v>
      </c>
    </row>
    <row r="65" spans="1:18" s="92" customFormat="1" ht="36" customHeight="1" x14ac:dyDescent="0.25">
      <c r="A65" s="116"/>
      <c r="B65" s="111"/>
      <c r="C65" s="111"/>
      <c r="D65" s="114"/>
      <c r="E65" s="97"/>
      <c r="F65" s="114"/>
      <c r="G65" s="115"/>
      <c r="H65" s="115"/>
      <c r="I65" s="115"/>
      <c r="J65" s="86" t="s">
        <v>173</v>
      </c>
      <c r="K65" s="87">
        <v>1</v>
      </c>
      <c r="L65" s="88"/>
      <c r="M65" s="88"/>
      <c r="N65" s="88"/>
      <c r="O65" s="88"/>
      <c r="P65" s="89">
        <f t="shared" si="37"/>
        <v>0</v>
      </c>
      <c r="Q65" s="90">
        <f t="shared" si="38"/>
        <v>0</v>
      </c>
      <c r="R65" s="91" t="str">
        <f t="shared" si="13"/>
        <v>BAJO</v>
      </c>
    </row>
    <row r="66" spans="1:18" s="92" customFormat="1" ht="25.5" customHeight="1" x14ac:dyDescent="0.25">
      <c r="A66" s="118"/>
      <c r="B66" s="111"/>
      <c r="C66" s="111"/>
      <c r="D66" s="101"/>
      <c r="E66" s="97"/>
      <c r="F66" s="101"/>
      <c r="G66" s="102"/>
      <c r="H66" s="102"/>
      <c r="I66" s="102"/>
      <c r="J66" s="86" t="s">
        <v>174</v>
      </c>
      <c r="K66" s="87">
        <v>1</v>
      </c>
      <c r="L66" s="88"/>
      <c r="M66" s="88"/>
      <c r="N66" s="88"/>
      <c r="O66" s="88"/>
      <c r="P66" s="89">
        <f t="shared" si="37"/>
        <v>0</v>
      </c>
      <c r="Q66" s="90">
        <f t="shared" si="38"/>
        <v>0</v>
      </c>
      <c r="R66" s="91" t="str">
        <f t="shared" si="13"/>
        <v>BAJO</v>
      </c>
    </row>
    <row r="67" spans="1:18" s="92" customFormat="1" x14ac:dyDescent="0.25">
      <c r="A67" s="103"/>
      <c r="B67" s="84"/>
      <c r="C67" s="107"/>
      <c r="D67" s="106">
        <f>COUNTA(C64)</f>
        <v>1</v>
      </c>
      <c r="E67" s="106"/>
      <c r="F67" s="85"/>
      <c r="G67" s="104"/>
      <c r="H67" s="104"/>
      <c r="I67" s="105"/>
      <c r="J67" s="106">
        <f>COUNTA(J64:J66)</f>
        <v>3</v>
      </c>
      <c r="K67" s="107"/>
      <c r="L67" s="107"/>
      <c r="M67" s="107"/>
      <c r="N67" s="107"/>
      <c r="O67" s="107"/>
      <c r="P67" s="91"/>
      <c r="Q67" s="108"/>
      <c r="R67" s="91"/>
    </row>
    <row r="68" spans="1:18" s="92" customFormat="1" ht="22.5" x14ac:dyDescent="0.25">
      <c r="A68" s="100" t="s">
        <v>265</v>
      </c>
      <c r="B68" s="95">
        <v>1</v>
      </c>
      <c r="C68" s="111" t="s">
        <v>91</v>
      </c>
      <c r="D68" s="98">
        <f>SUM(F68)/D74</f>
        <v>0</v>
      </c>
      <c r="E68" s="97" t="s">
        <v>102</v>
      </c>
      <c r="F68" s="98">
        <f>SUM(Q68:Q73)/J74</f>
        <v>0</v>
      </c>
      <c r="G68" s="99" t="s">
        <v>125</v>
      </c>
      <c r="H68" s="99" t="s">
        <v>220</v>
      </c>
      <c r="I68" s="99" t="s">
        <v>145</v>
      </c>
      <c r="J68" s="86" t="s">
        <v>205</v>
      </c>
      <c r="K68" s="87">
        <v>1</v>
      </c>
      <c r="L68" s="88"/>
      <c r="M68" s="88"/>
      <c r="N68" s="88"/>
      <c r="O68" s="88"/>
      <c r="P68" s="89">
        <f t="shared" ref="P68:P73" si="39">SUM(L68:O68)</f>
        <v>0</v>
      </c>
      <c r="Q68" s="90">
        <f t="shared" ref="Q68:Q73" si="40">P68/K68</f>
        <v>0</v>
      </c>
      <c r="R68" s="91" t="str">
        <f t="shared" si="13"/>
        <v>BAJO</v>
      </c>
    </row>
    <row r="69" spans="1:18" s="92" customFormat="1" ht="22.5" x14ac:dyDescent="0.25">
      <c r="A69" s="116"/>
      <c r="B69" s="95"/>
      <c r="C69" s="111"/>
      <c r="D69" s="114"/>
      <c r="E69" s="97"/>
      <c r="F69" s="114"/>
      <c r="G69" s="115"/>
      <c r="H69" s="115"/>
      <c r="I69" s="115"/>
      <c r="J69" s="86" t="s">
        <v>204</v>
      </c>
      <c r="K69" s="87">
        <v>1</v>
      </c>
      <c r="L69" s="88"/>
      <c r="M69" s="88"/>
      <c r="N69" s="88"/>
      <c r="O69" s="88"/>
      <c r="P69" s="89">
        <f t="shared" si="39"/>
        <v>0</v>
      </c>
      <c r="Q69" s="90">
        <f t="shared" ref="Q69:Q72" si="41">P69/K69</f>
        <v>0</v>
      </c>
      <c r="R69" s="91" t="str">
        <f t="shared" ref="R69:R72" si="42">IF(Q69&lt;=0.49,"BAJO",IF(Q69&lt;=0.79,"MEDIO","ALTO"))</f>
        <v>BAJO</v>
      </c>
    </row>
    <row r="70" spans="1:18" s="92" customFormat="1" x14ac:dyDescent="0.25">
      <c r="A70" s="116"/>
      <c r="B70" s="95"/>
      <c r="C70" s="111"/>
      <c r="D70" s="114"/>
      <c r="E70" s="97"/>
      <c r="F70" s="114"/>
      <c r="G70" s="115"/>
      <c r="H70" s="115"/>
      <c r="I70" s="115"/>
      <c r="J70" s="117" t="s">
        <v>206</v>
      </c>
      <c r="K70" s="87">
        <v>1</v>
      </c>
      <c r="L70" s="88"/>
      <c r="M70" s="88"/>
      <c r="N70" s="88"/>
      <c r="O70" s="88"/>
      <c r="P70" s="89">
        <f t="shared" si="39"/>
        <v>0</v>
      </c>
      <c r="Q70" s="90">
        <f t="shared" si="41"/>
        <v>0</v>
      </c>
      <c r="R70" s="91" t="str">
        <f t="shared" si="42"/>
        <v>BAJO</v>
      </c>
    </row>
    <row r="71" spans="1:18" s="92" customFormat="1" ht="22.5" x14ac:dyDescent="0.25">
      <c r="A71" s="116"/>
      <c r="B71" s="95"/>
      <c r="C71" s="111"/>
      <c r="D71" s="114"/>
      <c r="E71" s="97"/>
      <c r="F71" s="114"/>
      <c r="G71" s="115"/>
      <c r="H71" s="115"/>
      <c r="I71" s="115"/>
      <c r="J71" s="86" t="s">
        <v>175</v>
      </c>
      <c r="K71" s="87">
        <v>4</v>
      </c>
      <c r="L71" s="88"/>
      <c r="M71" s="88"/>
      <c r="N71" s="88"/>
      <c r="O71" s="88"/>
      <c r="P71" s="89">
        <f t="shared" si="39"/>
        <v>0</v>
      </c>
      <c r="Q71" s="90">
        <f t="shared" si="41"/>
        <v>0</v>
      </c>
      <c r="R71" s="91" t="str">
        <f t="shared" si="42"/>
        <v>BAJO</v>
      </c>
    </row>
    <row r="72" spans="1:18" s="92" customFormat="1" x14ac:dyDescent="0.25">
      <c r="A72" s="116"/>
      <c r="B72" s="95"/>
      <c r="C72" s="111"/>
      <c r="D72" s="114"/>
      <c r="E72" s="97"/>
      <c r="F72" s="114"/>
      <c r="G72" s="115"/>
      <c r="H72" s="115"/>
      <c r="I72" s="115"/>
      <c r="J72" s="86" t="s">
        <v>207</v>
      </c>
      <c r="K72" s="87">
        <v>4</v>
      </c>
      <c r="L72" s="88"/>
      <c r="M72" s="88"/>
      <c r="N72" s="88"/>
      <c r="O72" s="88"/>
      <c r="P72" s="89">
        <f t="shared" si="39"/>
        <v>0</v>
      </c>
      <c r="Q72" s="90">
        <f t="shared" si="41"/>
        <v>0</v>
      </c>
      <c r="R72" s="91" t="str">
        <f t="shared" si="42"/>
        <v>BAJO</v>
      </c>
    </row>
    <row r="73" spans="1:18" s="92" customFormat="1" x14ac:dyDescent="0.25">
      <c r="A73" s="118"/>
      <c r="B73" s="95"/>
      <c r="C73" s="111"/>
      <c r="D73" s="101"/>
      <c r="E73" s="97"/>
      <c r="F73" s="101"/>
      <c r="G73" s="102"/>
      <c r="H73" s="102"/>
      <c r="I73" s="102"/>
      <c r="J73" s="86" t="s">
        <v>208</v>
      </c>
      <c r="K73" s="87">
        <v>1</v>
      </c>
      <c r="L73" s="88"/>
      <c r="M73" s="88"/>
      <c r="N73" s="88"/>
      <c r="O73" s="88"/>
      <c r="P73" s="89">
        <f t="shared" si="39"/>
        <v>0</v>
      </c>
      <c r="Q73" s="90">
        <f t="shared" si="40"/>
        <v>0</v>
      </c>
      <c r="R73" s="91" t="str">
        <f t="shared" si="13"/>
        <v>BAJO</v>
      </c>
    </row>
    <row r="74" spans="1:18" s="92" customFormat="1" x14ac:dyDescent="0.25">
      <c r="A74" s="103"/>
      <c r="B74" s="84"/>
      <c r="C74" s="107"/>
      <c r="D74" s="106">
        <f>COUNTA(C68)</f>
        <v>1</v>
      </c>
      <c r="E74" s="106"/>
      <c r="F74" s="85"/>
      <c r="G74" s="104"/>
      <c r="H74" s="104"/>
      <c r="I74" s="105"/>
      <c r="J74" s="106">
        <f>COUNTA(J68:J73)</f>
        <v>6</v>
      </c>
      <c r="K74" s="107"/>
      <c r="L74" s="107"/>
      <c r="M74" s="107"/>
      <c r="N74" s="107"/>
      <c r="O74" s="107"/>
      <c r="P74" s="91"/>
      <c r="Q74" s="108"/>
      <c r="R74" s="91"/>
    </row>
    <row r="75" spans="1:18" ht="22.5" x14ac:dyDescent="0.25">
      <c r="A75" s="63" t="s">
        <v>266</v>
      </c>
      <c r="B75" s="67">
        <v>1</v>
      </c>
      <c r="C75" s="66" t="s">
        <v>92</v>
      </c>
      <c r="D75" s="57">
        <f>SUM(F75:F83)/D84</f>
        <v>0.48571428571428571</v>
      </c>
      <c r="E75" s="66" t="s">
        <v>103</v>
      </c>
      <c r="F75" s="57">
        <f>SUM(Q75:Q77)/J78</f>
        <v>1</v>
      </c>
      <c r="G75" s="54" t="s">
        <v>126</v>
      </c>
      <c r="H75" s="54" t="s">
        <v>223</v>
      </c>
      <c r="I75" s="54" t="s">
        <v>224</v>
      </c>
      <c r="J75" s="29" t="s">
        <v>212</v>
      </c>
      <c r="K75" s="53">
        <v>3</v>
      </c>
      <c r="L75" s="40">
        <v>3</v>
      </c>
      <c r="M75" s="40"/>
      <c r="N75" s="40"/>
      <c r="O75" s="40"/>
      <c r="P75" s="22">
        <f t="shared" ref="P75:P77" si="43">SUM(L75:O75)</f>
        <v>3</v>
      </c>
      <c r="Q75" s="9">
        <f t="shared" ref="Q75:Q77" si="44">P75/K75</f>
        <v>1</v>
      </c>
      <c r="R75" s="10" t="str">
        <f t="shared" si="13"/>
        <v>ALTO</v>
      </c>
    </row>
    <row r="76" spans="1:18" ht="33.75" x14ac:dyDescent="0.25">
      <c r="A76" s="65"/>
      <c r="B76" s="67"/>
      <c r="C76" s="66"/>
      <c r="D76" s="58"/>
      <c r="E76" s="66"/>
      <c r="F76" s="58"/>
      <c r="G76" s="55"/>
      <c r="H76" s="55"/>
      <c r="I76" s="55"/>
      <c r="J76" s="29" t="s">
        <v>210</v>
      </c>
      <c r="K76" s="53">
        <v>3</v>
      </c>
      <c r="L76" s="40">
        <v>3</v>
      </c>
      <c r="M76" s="40"/>
      <c r="N76" s="40"/>
      <c r="O76" s="40"/>
      <c r="P76" s="22">
        <f t="shared" ref="P76" si="45">SUM(L76:O76)</f>
        <v>3</v>
      </c>
      <c r="Q76" s="9">
        <f t="shared" ref="Q76" si="46">P76/K76</f>
        <v>1</v>
      </c>
      <c r="R76" s="10" t="str">
        <f t="shared" ref="R76" si="47">IF(Q76&lt;=0.49,"BAJO",IF(Q76&lt;=0.79,"MEDIO","ALTO"))</f>
        <v>ALTO</v>
      </c>
    </row>
    <row r="77" spans="1:18" ht="33.75" x14ac:dyDescent="0.25">
      <c r="A77" s="64"/>
      <c r="B77" s="67"/>
      <c r="C77" s="66"/>
      <c r="D77" s="59"/>
      <c r="E77" s="66"/>
      <c r="F77" s="59"/>
      <c r="G77" s="56"/>
      <c r="H77" s="56"/>
      <c r="I77" s="56"/>
      <c r="J77" s="29" t="s">
        <v>211</v>
      </c>
      <c r="K77" s="53">
        <v>3</v>
      </c>
      <c r="L77" s="40">
        <v>3</v>
      </c>
      <c r="M77" s="40"/>
      <c r="N77" s="40"/>
      <c r="O77" s="40"/>
      <c r="P77" s="22">
        <f t="shared" si="43"/>
        <v>3</v>
      </c>
      <c r="Q77" s="9">
        <f t="shared" si="44"/>
        <v>1</v>
      </c>
      <c r="R77" s="10" t="str">
        <f t="shared" si="13"/>
        <v>ALTO</v>
      </c>
    </row>
    <row r="78" spans="1:18" x14ac:dyDescent="0.25">
      <c r="A78" s="51"/>
      <c r="B78" s="13"/>
      <c r="C78" s="20"/>
      <c r="D78" s="41"/>
      <c r="E78" s="18"/>
      <c r="F78" s="42"/>
      <c r="G78" s="16"/>
      <c r="H78" s="16"/>
      <c r="I78" s="17"/>
      <c r="J78" s="18">
        <f>COUNTA(J75:J77)</f>
        <v>3</v>
      </c>
      <c r="K78" s="20"/>
      <c r="L78" s="20"/>
      <c r="M78" s="20"/>
      <c r="N78" s="20"/>
      <c r="O78" s="20"/>
      <c r="P78" s="14"/>
      <c r="Q78" s="19"/>
      <c r="R78" s="14"/>
    </row>
    <row r="79" spans="1:18" s="92" customFormat="1" ht="53.25" customHeight="1" x14ac:dyDescent="0.25">
      <c r="A79" s="100" t="s">
        <v>267</v>
      </c>
      <c r="B79" s="95">
        <v>2</v>
      </c>
      <c r="C79" s="97" t="s">
        <v>92</v>
      </c>
      <c r="D79" s="98">
        <f>SUM(F75:F83)/D84</f>
        <v>0.48571428571428571</v>
      </c>
      <c r="E79" s="97" t="s">
        <v>104</v>
      </c>
      <c r="F79" s="98">
        <f>SUM(Q79:Q80)/J81</f>
        <v>0</v>
      </c>
      <c r="G79" s="99" t="s">
        <v>127</v>
      </c>
      <c r="H79" s="100" t="s">
        <v>244</v>
      </c>
      <c r="I79" s="99" t="s">
        <v>146</v>
      </c>
      <c r="J79" s="86" t="s">
        <v>176</v>
      </c>
      <c r="K79" s="87">
        <v>3</v>
      </c>
      <c r="L79" s="88"/>
      <c r="M79" s="88"/>
      <c r="N79" s="88"/>
      <c r="O79" s="88"/>
      <c r="P79" s="89">
        <f t="shared" ref="P79:P80" si="48">SUM(L79:O79)</f>
        <v>0</v>
      </c>
      <c r="Q79" s="90">
        <f t="shared" ref="Q79:Q80" si="49">P79/K79</f>
        <v>0</v>
      </c>
      <c r="R79" s="91" t="str">
        <f t="shared" si="13"/>
        <v>BAJO</v>
      </c>
    </row>
    <row r="80" spans="1:18" s="92" customFormat="1" ht="53.25" customHeight="1" x14ac:dyDescent="0.25">
      <c r="A80" s="118"/>
      <c r="B80" s="95"/>
      <c r="C80" s="97"/>
      <c r="D80" s="101"/>
      <c r="E80" s="97"/>
      <c r="F80" s="101"/>
      <c r="G80" s="102"/>
      <c r="H80" s="102"/>
      <c r="I80" s="102"/>
      <c r="J80" s="86" t="s">
        <v>177</v>
      </c>
      <c r="K80" s="87">
        <v>3</v>
      </c>
      <c r="L80" s="88"/>
      <c r="M80" s="88"/>
      <c r="N80" s="88"/>
      <c r="O80" s="88"/>
      <c r="P80" s="89">
        <f t="shared" si="48"/>
        <v>0</v>
      </c>
      <c r="Q80" s="90">
        <f t="shared" si="49"/>
        <v>0</v>
      </c>
      <c r="R80" s="91" t="str">
        <f t="shared" si="13"/>
        <v>BAJO</v>
      </c>
    </row>
    <row r="81" spans="1:18" s="92" customFormat="1" x14ac:dyDescent="0.25">
      <c r="A81" s="103"/>
      <c r="B81" s="84"/>
      <c r="C81" s="107"/>
      <c r="D81" s="90"/>
      <c r="E81" s="106"/>
      <c r="F81" s="85"/>
      <c r="G81" s="104"/>
      <c r="H81" s="104"/>
      <c r="I81" s="105"/>
      <c r="J81" s="106">
        <f>COUNTA(J79:J80)</f>
        <v>2</v>
      </c>
      <c r="K81" s="107"/>
      <c r="L81" s="107"/>
      <c r="M81" s="107"/>
      <c r="N81" s="107"/>
      <c r="O81" s="107"/>
      <c r="P81" s="91"/>
      <c r="Q81" s="108"/>
      <c r="R81" s="91"/>
    </row>
    <row r="82" spans="1:18" ht="50.25" customHeight="1" x14ac:dyDescent="0.25">
      <c r="A82" s="69" t="s">
        <v>268</v>
      </c>
      <c r="B82" s="67">
        <v>3</v>
      </c>
      <c r="C82" s="66" t="s">
        <v>92</v>
      </c>
      <c r="D82" s="70">
        <f>SUM(F75:F83)/D84</f>
        <v>0.48571428571428571</v>
      </c>
      <c r="E82" s="66" t="s">
        <v>105</v>
      </c>
      <c r="F82" s="70">
        <f>SUM(Q82:Q83)/J84</f>
        <v>0.45714285714285713</v>
      </c>
      <c r="G82" s="67" t="s">
        <v>128</v>
      </c>
      <c r="H82" s="69" t="s">
        <v>245</v>
      </c>
      <c r="I82" s="71" t="s">
        <v>147</v>
      </c>
      <c r="J82" s="29" t="s">
        <v>202</v>
      </c>
      <c r="K82" s="39">
        <v>35</v>
      </c>
      <c r="L82" s="40"/>
      <c r="M82" s="40"/>
      <c r="N82" s="40">
        <v>32</v>
      </c>
      <c r="O82" s="40"/>
      <c r="P82" s="22">
        <f t="shared" ref="P82:P83" si="50">SUM(L82:O82)</f>
        <v>32</v>
      </c>
      <c r="Q82" s="9">
        <f t="shared" ref="Q82:Q83" si="51">P82/K82</f>
        <v>0.91428571428571426</v>
      </c>
      <c r="R82" s="10" t="str">
        <f t="shared" si="13"/>
        <v>ALTO</v>
      </c>
    </row>
    <row r="83" spans="1:18" ht="50.25" customHeight="1" x14ac:dyDescent="0.25">
      <c r="A83" s="69"/>
      <c r="B83" s="67"/>
      <c r="C83" s="66"/>
      <c r="D83" s="70"/>
      <c r="E83" s="66"/>
      <c r="F83" s="70"/>
      <c r="G83" s="67"/>
      <c r="H83" s="67"/>
      <c r="I83" s="71"/>
      <c r="J83" s="29" t="s">
        <v>178</v>
      </c>
      <c r="K83" s="39">
        <v>1</v>
      </c>
      <c r="L83" s="40"/>
      <c r="M83" s="40"/>
      <c r="N83" s="40"/>
      <c r="O83" s="40"/>
      <c r="P83" s="22">
        <f t="shared" si="50"/>
        <v>0</v>
      </c>
      <c r="Q83" s="9">
        <f t="shared" si="51"/>
        <v>0</v>
      </c>
      <c r="R83" s="10" t="str">
        <f t="shared" si="13"/>
        <v>BAJO</v>
      </c>
    </row>
    <row r="84" spans="1:18" x14ac:dyDescent="0.25">
      <c r="A84" s="52"/>
      <c r="B84" s="31"/>
      <c r="C84" s="31"/>
      <c r="D84" s="33">
        <f>COUNTA(C75:C83)</f>
        <v>3</v>
      </c>
      <c r="E84" s="33"/>
      <c r="F84" s="43"/>
      <c r="G84" s="35"/>
      <c r="H84" s="35"/>
      <c r="I84" s="36"/>
      <c r="J84" s="33">
        <f>COUNTA(J82:J83)</f>
        <v>2</v>
      </c>
      <c r="K84" s="37"/>
      <c r="L84" s="37"/>
      <c r="M84" s="37"/>
      <c r="N84" s="37"/>
      <c r="O84" s="37"/>
      <c r="P84" s="32"/>
      <c r="Q84" s="38"/>
      <c r="R84" s="32"/>
    </row>
    <row r="85" spans="1:18" ht="39.75" customHeight="1" x14ac:dyDescent="0.25">
      <c r="A85" s="69" t="s">
        <v>269</v>
      </c>
      <c r="B85" s="67">
        <v>1</v>
      </c>
      <c r="C85" s="68" t="s">
        <v>93</v>
      </c>
      <c r="D85" s="70">
        <f>SUM(F85:F92)/D93</f>
        <v>0.25</v>
      </c>
      <c r="E85" s="66" t="s">
        <v>108</v>
      </c>
      <c r="F85" s="70">
        <f>SUM(Q85:Q86)/J87</f>
        <v>0.75</v>
      </c>
      <c r="G85" s="67" t="s">
        <v>129</v>
      </c>
      <c r="H85" s="69" t="s">
        <v>270</v>
      </c>
      <c r="I85" s="71" t="s">
        <v>148</v>
      </c>
      <c r="J85" s="29" t="s">
        <v>179</v>
      </c>
      <c r="K85" s="39">
        <v>1</v>
      </c>
      <c r="L85" s="40">
        <v>1</v>
      </c>
      <c r="M85" s="40"/>
      <c r="N85" s="40"/>
      <c r="O85" s="40"/>
      <c r="P85" s="22">
        <f t="shared" ref="P85:P86" si="52">SUM(L85:O85)</f>
        <v>1</v>
      </c>
      <c r="Q85" s="9">
        <f t="shared" ref="Q85:Q86" si="53">P85/K85</f>
        <v>1</v>
      </c>
      <c r="R85" s="10" t="str">
        <f t="shared" si="13"/>
        <v>ALTO</v>
      </c>
    </row>
    <row r="86" spans="1:18" ht="42" customHeight="1" x14ac:dyDescent="0.25">
      <c r="A86" s="69"/>
      <c r="B86" s="67"/>
      <c r="C86" s="68"/>
      <c r="D86" s="70"/>
      <c r="E86" s="66"/>
      <c r="F86" s="70"/>
      <c r="G86" s="67"/>
      <c r="H86" s="67"/>
      <c r="I86" s="71"/>
      <c r="J86" s="29" t="s">
        <v>180</v>
      </c>
      <c r="K86" s="39">
        <v>4</v>
      </c>
      <c r="L86" s="40"/>
      <c r="M86" s="40"/>
      <c r="N86" s="40">
        <v>1</v>
      </c>
      <c r="O86" s="40">
        <v>1</v>
      </c>
      <c r="P86" s="22">
        <f t="shared" si="52"/>
        <v>2</v>
      </c>
      <c r="Q86" s="9">
        <f t="shared" si="53"/>
        <v>0.5</v>
      </c>
      <c r="R86" s="10" t="str">
        <f t="shared" si="13"/>
        <v>MEDIO</v>
      </c>
    </row>
    <row r="87" spans="1:18" x14ac:dyDescent="0.25">
      <c r="A87" s="51"/>
      <c r="B87" s="13"/>
      <c r="C87" s="13"/>
      <c r="D87" s="42"/>
      <c r="E87" s="18"/>
      <c r="F87" s="42"/>
      <c r="G87" s="16"/>
      <c r="H87" s="16"/>
      <c r="I87" s="17"/>
      <c r="J87" s="18">
        <f>COUNTA(J85:J86)</f>
        <v>2</v>
      </c>
      <c r="K87" s="20"/>
      <c r="L87" s="20"/>
      <c r="M87" s="20"/>
      <c r="N87" s="20"/>
      <c r="O87" s="20"/>
      <c r="P87" s="14"/>
      <c r="Q87" s="19"/>
      <c r="R87" s="14"/>
    </row>
    <row r="88" spans="1:18" s="92" customFormat="1" ht="81.75" customHeight="1" x14ac:dyDescent="0.25">
      <c r="A88" s="93" t="s">
        <v>271</v>
      </c>
      <c r="B88" s="84">
        <v>2</v>
      </c>
      <c r="C88" s="125" t="s">
        <v>93</v>
      </c>
      <c r="D88" s="85">
        <f>SUM(F85:F92)/D93</f>
        <v>0.25</v>
      </c>
      <c r="E88" s="109" t="s">
        <v>107</v>
      </c>
      <c r="F88" s="85">
        <f>SUM(Q88)/J89</f>
        <v>0</v>
      </c>
      <c r="G88" s="84" t="s">
        <v>130</v>
      </c>
      <c r="H88" s="93" t="s">
        <v>246</v>
      </c>
      <c r="I88" s="84" t="s">
        <v>149</v>
      </c>
      <c r="J88" s="86" t="s">
        <v>181</v>
      </c>
      <c r="K88" s="87">
        <v>1</v>
      </c>
      <c r="L88" s="88"/>
      <c r="M88" s="88"/>
      <c r="N88" s="88"/>
      <c r="O88" s="88"/>
      <c r="P88" s="89">
        <f t="shared" ref="P88" si="54">SUM(L88:O88)</f>
        <v>0</v>
      </c>
      <c r="Q88" s="90">
        <f t="shared" ref="Q88" si="55">P88/K88</f>
        <v>0</v>
      </c>
      <c r="R88" s="91" t="str">
        <f>IF(Q88&lt;=0.49,"BAJO",IF(Q88&lt;=0.79,"MEDIO","ALTO"))</f>
        <v>BAJO</v>
      </c>
    </row>
    <row r="89" spans="1:18" x14ac:dyDescent="0.25">
      <c r="A89" s="51"/>
      <c r="B89" s="13"/>
      <c r="C89" s="20"/>
      <c r="D89" s="42"/>
      <c r="E89" s="18"/>
      <c r="F89" s="42"/>
      <c r="G89" s="16"/>
      <c r="H89" s="16"/>
      <c r="I89" s="17"/>
      <c r="J89" s="18">
        <f>COUNTA(J88)</f>
        <v>1</v>
      </c>
      <c r="K89" s="20"/>
      <c r="L89" s="20"/>
      <c r="M89" s="20"/>
      <c r="N89" s="20"/>
      <c r="O89" s="20"/>
      <c r="P89" s="14"/>
      <c r="Q89" s="19"/>
      <c r="R89" s="14"/>
    </row>
    <row r="90" spans="1:18" s="92" customFormat="1" ht="25.5" customHeight="1" x14ac:dyDescent="0.25">
      <c r="A90" s="94" t="s">
        <v>272</v>
      </c>
      <c r="B90" s="95">
        <v>3</v>
      </c>
      <c r="C90" s="97" t="s">
        <v>93</v>
      </c>
      <c r="D90" s="96">
        <f>SUM(F85:F92)/D93</f>
        <v>0.25</v>
      </c>
      <c r="E90" s="97" t="s">
        <v>106</v>
      </c>
      <c r="F90" s="96">
        <f>SUM(Q90:Q92)/J93</f>
        <v>0</v>
      </c>
      <c r="G90" s="95" t="s">
        <v>131</v>
      </c>
      <c r="H90" s="94" t="s">
        <v>247</v>
      </c>
      <c r="I90" s="95" t="s">
        <v>150</v>
      </c>
      <c r="J90" s="86" t="s">
        <v>182</v>
      </c>
      <c r="K90" s="87">
        <v>1</v>
      </c>
      <c r="L90" s="88"/>
      <c r="M90" s="88"/>
      <c r="N90" s="88"/>
      <c r="O90" s="88"/>
      <c r="P90" s="89">
        <f t="shared" ref="P90:P92" si="56">SUM(L90:O90)</f>
        <v>0</v>
      </c>
      <c r="Q90" s="90">
        <f t="shared" ref="Q90:Q92" si="57">P90/K90</f>
        <v>0</v>
      </c>
      <c r="R90" s="91" t="str">
        <f>IF(Q90&lt;=0.49,"BAJO",IF(Q90&lt;=0.79,"MEDIO","ALTO"))</f>
        <v>BAJO</v>
      </c>
    </row>
    <row r="91" spans="1:18" s="92" customFormat="1" ht="27.75" customHeight="1" x14ac:dyDescent="0.25">
      <c r="A91" s="94"/>
      <c r="B91" s="95"/>
      <c r="C91" s="97"/>
      <c r="D91" s="96"/>
      <c r="E91" s="97"/>
      <c r="F91" s="96"/>
      <c r="G91" s="95"/>
      <c r="H91" s="95"/>
      <c r="I91" s="95"/>
      <c r="J91" s="86" t="s">
        <v>183</v>
      </c>
      <c r="K91" s="87">
        <v>10</v>
      </c>
      <c r="L91" s="88"/>
      <c r="M91" s="88"/>
      <c r="N91" s="88"/>
      <c r="O91" s="88"/>
      <c r="P91" s="89">
        <f t="shared" si="56"/>
        <v>0</v>
      </c>
      <c r="Q91" s="90">
        <f t="shared" si="57"/>
        <v>0</v>
      </c>
      <c r="R91" s="91" t="str">
        <f>IF(Q91&lt;=0.49,"BAJO",IF(Q91&lt;=0.79,"MEDIO","ALTO"))</f>
        <v>BAJO</v>
      </c>
    </row>
    <row r="92" spans="1:18" s="92" customFormat="1" ht="29.25" customHeight="1" x14ac:dyDescent="0.25">
      <c r="A92" s="94"/>
      <c r="B92" s="95"/>
      <c r="C92" s="97"/>
      <c r="D92" s="96"/>
      <c r="E92" s="97"/>
      <c r="F92" s="96"/>
      <c r="G92" s="95"/>
      <c r="H92" s="95"/>
      <c r="I92" s="95"/>
      <c r="J92" s="86" t="s">
        <v>184</v>
      </c>
      <c r="K92" s="87">
        <v>6</v>
      </c>
      <c r="L92" s="88"/>
      <c r="M92" s="88"/>
      <c r="N92" s="88"/>
      <c r="O92" s="88"/>
      <c r="P92" s="89">
        <f t="shared" si="56"/>
        <v>0</v>
      </c>
      <c r="Q92" s="90">
        <f t="shared" si="57"/>
        <v>0</v>
      </c>
      <c r="R92" s="91" t="str">
        <f>IF(Q92&lt;=0.49,"BAJO",IF(Q92&lt;=0.79,"MEDIO","ALTO"))</f>
        <v>BAJO</v>
      </c>
    </row>
    <row r="93" spans="1:18" s="92" customFormat="1" x14ac:dyDescent="0.25">
      <c r="A93" s="103"/>
      <c r="B93" s="84"/>
      <c r="C93" s="84"/>
      <c r="D93" s="106">
        <f>COUNTA(C85:C92)</f>
        <v>3</v>
      </c>
      <c r="E93" s="106"/>
      <c r="F93" s="85"/>
      <c r="G93" s="104"/>
      <c r="H93" s="104"/>
      <c r="I93" s="105"/>
      <c r="J93" s="106">
        <f>COUNTA(J90:J92)</f>
        <v>3</v>
      </c>
      <c r="K93" s="107"/>
      <c r="L93" s="107"/>
      <c r="M93" s="107"/>
      <c r="N93" s="107"/>
      <c r="O93" s="107"/>
      <c r="P93" s="91"/>
      <c r="Q93" s="108"/>
      <c r="R93" s="91"/>
    </row>
    <row r="94" spans="1:18" s="92" customFormat="1" ht="41.25" customHeight="1" x14ac:dyDescent="0.25">
      <c r="A94" s="100" t="s">
        <v>273</v>
      </c>
      <c r="B94" s="99">
        <v>1</v>
      </c>
      <c r="C94" s="119" t="s">
        <v>94</v>
      </c>
      <c r="D94" s="98">
        <f>SUM(F94)/D96</f>
        <v>0</v>
      </c>
      <c r="E94" s="120" t="s">
        <v>109</v>
      </c>
      <c r="F94" s="98">
        <f>SUM(Q94:Q95)/J96</f>
        <v>0</v>
      </c>
      <c r="G94" s="99" t="s">
        <v>132</v>
      </c>
      <c r="H94" s="100" t="s">
        <v>249</v>
      </c>
      <c r="I94" s="99" t="s">
        <v>151</v>
      </c>
      <c r="J94" s="86" t="s">
        <v>185</v>
      </c>
      <c r="K94" s="121">
        <v>50</v>
      </c>
      <c r="L94" s="107"/>
      <c r="M94" s="107"/>
      <c r="N94" s="107"/>
      <c r="O94" s="107"/>
      <c r="P94" s="89">
        <f t="shared" ref="P94" si="58">SUM(L94:O94)</f>
        <v>0</v>
      </c>
      <c r="Q94" s="90">
        <f t="shared" ref="Q94" si="59">P94/K94</f>
        <v>0</v>
      </c>
      <c r="R94" s="91" t="str">
        <f t="shared" ref="R94" si="60">IF(Q94&lt;=0.49,"BAJO",IF(Q94&lt;=0.79,"MEDIO","ALTO"))</f>
        <v>BAJO</v>
      </c>
    </row>
    <row r="95" spans="1:18" s="92" customFormat="1" ht="48" customHeight="1" x14ac:dyDescent="0.25">
      <c r="A95" s="118"/>
      <c r="B95" s="102"/>
      <c r="C95" s="122"/>
      <c r="D95" s="101"/>
      <c r="E95" s="123"/>
      <c r="F95" s="101"/>
      <c r="G95" s="102"/>
      <c r="H95" s="118"/>
      <c r="I95" s="102"/>
      <c r="J95" s="124" t="s">
        <v>248</v>
      </c>
      <c r="K95" s="87">
        <v>50</v>
      </c>
      <c r="L95" s="88"/>
      <c r="M95" s="88"/>
      <c r="N95" s="88"/>
      <c r="O95" s="88"/>
      <c r="P95" s="89">
        <f t="shared" ref="P95" si="61">SUM(L95:O95)</f>
        <v>0</v>
      </c>
      <c r="Q95" s="90">
        <f t="shared" ref="Q95" si="62">P95/K95</f>
        <v>0</v>
      </c>
      <c r="R95" s="91" t="str">
        <f t="shared" si="13"/>
        <v>BAJO</v>
      </c>
    </row>
    <row r="96" spans="1:18" s="92" customFormat="1" x14ac:dyDescent="0.25">
      <c r="A96" s="103"/>
      <c r="B96" s="84"/>
      <c r="C96" s="107"/>
      <c r="D96" s="106">
        <f>COUNTA(C94)</f>
        <v>1</v>
      </c>
      <c r="E96" s="106"/>
      <c r="F96" s="85"/>
      <c r="G96" s="104"/>
      <c r="H96" s="104"/>
      <c r="I96" s="105"/>
      <c r="J96" s="106">
        <f>COUNTA(J94:J95)</f>
        <v>2</v>
      </c>
      <c r="K96" s="107"/>
      <c r="L96" s="107"/>
      <c r="M96" s="107"/>
      <c r="N96" s="107"/>
      <c r="O96" s="107"/>
      <c r="P96" s="91"/>
      <c r="Q96" s="108"/>
      <c r="R96" s="91"/>
    </row>
    <row r="97" spans="1:18" ht="22.5" x14ac:dyDescent="0.25">
      <c r="A97" s="63" t="s">
        <v>274</v>
      </c>
      <c r="B97" s="67">
        <v>1</v>
      </c>
      <c r="C97" s="68" t="s">
        <v>95</v>
      </c>
      <c r="D97" s="57">
        <f>SUM(F97:F117)/D118</f>
        <v>0.24444444444444444</v>
      </c>
      <c r="E97" s="66" t="s">
        <v>111</v>
      </c>
      <c r="F97" s="57">
        <f>SUM(Q97:Q99)/J100</f>
        <v>0.33333333333333331</v>
      </c>
      <c r="G97" s="54" t="s">
        <v>133</v>
      </c>
      <c r="H97" s="63" t="s">
        <v>220</v>
      </c>
      <c r="I97" s="54" t="s">
        <v>152</v>
      </c>
      <c r="J97" s="29" t="s">
        <v>186</v>
      </c>
      <c r="K97" s="39">
        <v>1</v>
      </c>
      <c r="L97" s="40"/>
      <c r="M97" s="40"/>
      <c r="N97" s="40"/>
      <c r="O97" s="40"/>
      <c r="P97" s="22">
        <f t="shared" ref="P97:P99" si="63">SUM(L97:O97)</f>
        <v>0</v>
      </c>
      <c r="Q97" s="9">
        <f t="shared" ref="Q97:Q99" si="64">P97/K97</f>
        <v>0</v>
      </c>
      <c r="R97" s="10" t="str">
        <f>IF(Q97&lt;=0.49,"BAJO",IF(Q97&lt;=0.79,"MEDIO","ALTO"))</f>
        <v>BAJO</v>
      </c>
    </row>
    <row r="98" spans="1:18" ht="22.5" x14ac:dyDescent="0.25">
      <c r="A98" s="65"/>
      <c r="B98" s="67"/>
      <c r="C98" s="68"/>
      <c r="D98" s="58"/>
      <c r="E98" s="66"/>
      <c r="F98" s="58"/>
      <c r="G98" s="55"/>
      <c r="H98" s="55"/>
      <c r="I98" s="55"/>
      <c r="J98" s="29" t="s">
        <v>187</v>
      </c>
      <c r="K98" s="39">
        <v>4</v>
      </c>
      <c r="L98" s="40">
        <v>4</v>
      </c>
      <c r="M98" s="40"/>
      <c r="N98" s="40"/>
      <c r="O98" s="40"/>
      <c r="P98" s="22">
        <f t="shared" si="63"/>
        <v>4</v>
      </c>
      <c r="Q98" s="9">
        <f t="shared" si="64"/>
        <v>1</v>
      </c>
      <c r="R98" s="10" t="str">
        <f>IF(Q98&lt;=0.49,"BAJO",IF(Q98&lt;=0.79,"MEDIO","ALTO"))</f>
        <v>ALTO</v>
      </c>
    </row>
    <row r="99" spans="1:18" ht="22.5" x14ac:dyDescent="0.25">
      <c r="A99" s="64"/>
      <c r="B99" s="67"/>
      <c r="C99" s="68"/>
      <c r="D99" s="59"/>
      <c r="E99" s="66"/>
      <c r="F99" s="59"/>
      <c r="G99" s="56"/>
      <c r="H99" s="56"/>
      <c r="I99" s="56"/>
      <c r="J99" s="29" t="s">
        <v>188</v>
      </c>
      <c r="K99" s="39">
        <v>2</v>
      </c>
      <c r="L99" s="40"/>
      <c r="M99" s="40"/>
      <c r="N99" s="40"/>
      <c r="O99" s="40"/>
      <c r="P99" s="22">
        <f t="shared" si="63"/>
        <v>0</v>
      </c>
      <c r="Q99" s="9">
        <f t="shared" si="64"/>
        <v>0</v>
      </c>
      <c r="R99" s="10" t="str">
        <f>IF(Q99&lt;=0.49,"BAJO",IF(Q99&lt;=0.79,"MEDIO","ALTO"))</f>
        <v>BAJO</v>
      </c>
    </row>
    <row r="100" spans="1:18" x14ac:dyDescent="0.25">
      <c r="A100" s="51"/>
      <c r="B100" s="13"/>
      <c r="C100" s="20"/>
      <c r="D100" s="41"/>
      <c r="E100" s="18"/>
      <c r="F100" s="42"/>
      <c r="G100" s="16"/>
      <c r="H100" s="16"/>
      <c r="I100" s="17"/>
      <c r="J100" s="18">
        <f>COUNTA(J97:J99)</f>
        <v>3</v>
      </c>
      <c r="K100" s="20"/>
      <c r="L100" s="20"/>
      <c r="M100" s="20"/>
      <c r="N100" s="20"/>
      <c r="O100" s="20"/>
      <c r="P100" s="14"/>
      <c r="Q100" s="19"/>
      <c r="R100" s="14"/>
    </row>
    <row r="101" spans="1:18" ht="33.75" customHeight="1" x14ac:dyDescent="0.25">
      <c r="A101" s="63" t="s">
        <v>277</v>
      </c>
      <c r="B101" s="67">
        <v>2</v>
      </c>
      <c r="C101" s="68" t="s">
        <v>95</v>
      </c>
      <c r="D101" s="57">
        <f>SUM(F97:F117)/D118</f>
        <v>0.24444444444444444</v>
      </c>
      <c r="E101" s="66" t="s">
        <v>110</v>
      </c>
      <c r="F101" s="57">
        <f>SUM(Q101:Q103)/J104</f>
        <v>0.46666666666666662</v>
      </c>
      <c r="G101" s="54" t="s">
        <v>134</v>
      </c>
      <c r="H101" s="63" t="s">
        <v>220</v>
      </c>
      <c r="I101" s="54" t="s">
        <v>153</v>
      </c>
      <c r="J101" s="29" t="s">
        <v>189</v>
      </c>
      <c r="K101" s="39">
        <v>1</v>
      </c>
      <c r="L101" s="40"/>
      <c r="M101" s="40"/>
      <c r="N101" s="40"/>
      <c r="O101" s="40"/>
      <c r="P101" s="22">
        <f t="shared" ref="P101:P103" si="65">SUM(L101:O101)</f>
        <v>0</v>
      </c>
      <c r="Q101" s="9">
        <f t="shared" ref="Q101:Q103" si="66">P101/K101</f>
        <v>0</v>
      </c>
      <c r="R101" s="10" t="str">
        <f>IF(Q101&lt;=0.49,"BAJO",IF(Q101&lt;=0.79,"MEDIO","ALTO"))</f>
        <v>BAJO</v>
      </c>
    </row>
    <row r="102" spans="1:18" ht="22.5" x14ac:dyDescent="0.25">
      <c r="A102" s="65"/>
      <c r="B102" s="67"/>
      <c r="C102" s="68"/>
      <c r="D102" s="58"/>
      <c r="E102" s="66"/>
      <c r="F102" s="58"/>
      <c r="G102" s="55"/>
      <c r="H102" s="55"/>
      <c r="I102" s="55"/>
      <c r="J102" s="29" t="s">
        <v>190</v>
      </c>
      <c r="K102" s="39">
        <v>5</v>
      </c>
      <c r="L102" s="40"/>
      <c r="M102" s="40">
        <v>1</v>
      </c>
      <c r="N102" s="40">
        <v>1</v>
      </c>
      <c r="O102" s="40"/>
      <c r="P102" s="22">
        <f t="shared" si="65"/>
        <v>2</v>
      </c>
      <c r="Q102" s="9">
        <f t="shared" si="66"/>
        <v>0.4</v>
      </c>
      <c r="R102" s="10" t="str">
        <f>IF(Q102&lt;=0.49,"BAJO",IF(Q102&lt;=0.79,"MEDIO","ALTO"))</f>
        <v>BAJO</v>
      </c>
    </row>
    <row r="103" spans="1:18" ht="62.25" customHeight="1" x14ac:dyDescent="0.25">
      <c r="A103" s="64"/>
      <c r="B103" s="67"/>
      <c r="C103" s="68"/>
      <c r="D103" s="59"/>
      <c r="E103" s="66"/>
      <c r="F103" s="59"/>
      <c r="G103" s="56"/>
      <c r="H103" s="56"/>
      <c r="I103" s="56"/>
      <c r="J103" s="29" t="s">
        <v>191</v>
      </c>
      <c r="K103" s="39">
        <v>5</v>
      </c>
      <c r="L103" s="40"/>
      <c r="M103" s="40"/>
      <c r="N103" s="40"/>
      <c r="O103" s="40">
        <v>5</v>
      </c>
      <c r="P103" s="22">
        <f t="shared" si="65"/>
        <v>5</v>
      </c>
      <c r="Q103" s="9">
        <f t="shared" si="66"/>
        <v>1</v>
      </c>
      <c r="R103" s="10" t="str">
        <f>IF(Q103&lt;=0.49,"BAJO",IF(Q103&lt;=0.79,"MEDIO","ALTO"))</f>
        <v>ALTO</v>
      </c>
    </row>
    <row r="104" spans="1:18" x14ac:dyDescent="0.25">
      <c r="A104" s="51"/>
      <c r="B104" s="13"/>
      <c r="C104" s="20"/>
      <c r="D104" s="42"/>
      <c r="E104" s="18"/>
      <c r="F104" s="42"/>
      <c r="G104" s="16"/>
      <c r="H104" s="16"/>
      <c r="I104" s="17"/>
      <c r="J104" s="18">
        <f>COUNTA(J101:J103)</f>
        <v>3</v>
      </c>
      <c r="K104" s="20"/>
      <c r="L104" s="20"/>
      <c r="M104" s="20"/>
      <c r="N104" s="20"/>
      <c r="O104" s="20"/>
      <c r="P104" s="14"/>
      <c r="Q104" s="19"/>
      <c r="R104" s="14"/>
    </row>
    <row r="105" spans="1:18" s="92" customFormat="1" ht="45" x14ac:dyDescent="0.25">
      <c r="A105" s="100" t="s">
        <v>275</v>
      </c>
      <c r="B105" s="95">
        <v>3</v>
      </c>
      <c r="C105" s="111" t="s">
        <v>95</v>
      </c>
      <c r="D105" s="98">
        <f>SUM(F97:F117)/D118</f>
        <v>0.24444444444444444</v>
      </c>
      <c r="E105" s="97" t="s">
        <v>86</v>
      </c>
      <c r="F105" s="98">
        <f>SUM(Q105:Q106)/J107</f>
        <v>0</v>
      </c>
      <c r="G105" s="99" t="s">
        <v>135</v>
      </c>
      <c r="H105" s="100" t="s">
        <v>251</v>
      </c>
      <c r="I105" s="99" t="s">
        <v>154</v>
      </c>
      <c r="J105" s="86" t="s">
        <v>192</v>
      </c>
      <c r="K105" s="87">
        <v>1</v>
      </c>
      <c r="L105" s="88"/>
      <c r="M105" s="88"/>
      <c r="N105" s="88"/>
      <c r="O105" s="88"/>
      <c r="P105" s="89">
        <f t="shared" ref="P105:P106" si="67">SUM(L105:O105)</f>
        <v>0</v>
      </c>
      <c r="Q105" s="90">
        <f t="shared" ref="Q105:Q106" si="68">P105/K105</f>
        <v>0</v>
      </c>
      <c r="R105" s="91" t="str">
        <f>IF(Q105&lt;=0.49,"BAJO",IF(Q105&lt;=0.79,"MEDIO","ALTO"))</f>
        <v>BAJO</v>
      </c>
    </row>
    <row r="106" spans="1:18" s="92" customFormat="1" ht="33" customHeight="1" x14ac:dyDescent="0.25">
      <c r="A106" s="118"/>
      <c r="B106" s="95"/>
      <c r="C106" s="111"/>
      <c r="D106" s="101"/>
      <c r="E106" s="97"/>
      <c r="F106" s="101"/>
      <c r="G106" s="102"/>
      <c r="H106" s="102"/>
      <c r="I106" s="102"/>
      <c r="J106" s="86" t="s">
        <v>193</v>
      </c>
      <c r="K106" s="87">
        <v>3</v>
      </c>
      <c r="L106" s="88"/>
      <c r="M106" s="88"/>
      <c r="N106" s="88"/>
      <c r="O106" s="88"/>
      <c r="P106" s="89">
        <f t="shared" si="67"/>
        <v>0</v>
      </c>
      <c r="Q106" s="90">
        <f t="shared" si="68"/>
        <v>0</v>
      </c>
      <c r="R106" s="91" t="str">
        <f>IF(Q106&lt;=0.49,"BAJO",IF(Q106&lt;=0.79,"MEDIO","ALTO"))</f>
        <v>BAJO</v>
      </c>
    </row>
    <row r="107" spans="1:18" s="92" customFormat="1" x14ac:dyDescent="0.25">
      <c r="A107" s="103"/>
      <c r="B107" s="84"/>
      <c r="C107" s="107"/>
      <c r="D107" s="85"/>
      <c r="E107" s="106"/>
      <c r="F107" s="85"/>
      <c r="G107" s="104"/>
      <c r="H107" s="104"/>
      <c r="I107" s="105"/>
      <c r="J107" s="106">
        <f>COUNTA(J105:J106)</f>
        <v>2</v>
      </c>
      <c r="K107" s="107"/>
      <c r="L107" s="107"/>
      <c r="M107" s="107"/>
      <c r="N107" s="107"/>
      <c r="O107" s="107"/>
      <c r="P107" s="91"/>
      <c r="Q107" s="108"/>
      <c r="R107" s="91"/>
    </row>
    <row r="108" spans="1:18" ht="28.5" customHeight="1" x14ac:dyDescent="0.25">
      <c r="A108" s="63" t="s">
        <v>276</v>
      </c>
      <c r="B108" s="67">
        <v>4</v>
      </c>
      <c r="C108" s="68" t="s">
        <v>95</v>
      </c>
      <c r="D108" s="57">
        <f>SUM(F97:F117)/D118</f>
        <v>0.24444444444444444</v>
      </c>
      <c r="E108" s="66" t="s">
        <v>85</v>
      </c>
      <c r="F108" s="57">
        <f>SUM(Q108:Q110)/J111</f>
        <v>0.66666666666666663</v>
      </c>
      <c r="G108" s="54" t="s">
        <v>136</v>
      </c>
      <c r="H108" s="63" t="s">
        <v>250</v>
      </c>
      <c r="I108" s="54" t="s">
        <v>155</v>
      </c>
      <c r="J108" s="29" t="s">
        <v>194</v>
      </c>
      <c r="K108" s="39">
        <v>1</v>
      </c>
      <c r="L108" s="40"/>
      <c r="M108" s="40"/>
      <c r="N108" s="40"/>
      <c r="O108" s="40"/>
      <c r="P108" s="22">
        <f t="shared" ref="P108:P110" si="69">SUM(L108:O108)</f>
        <v>0</v>
      </c>
      <c r="Q108" s="9">
        <f t="shared" ref="Q108:Q110" si="70">P108/K108</f>
        <v>0</v>
      </c>
      <c r="R108" s="10" t="str">
        <f>IF(Q108&lt;=0.49,"BAJO",IF(Q108&lt;=0.79,"MEDIO","ALTO"))</f>
        <v>BAJO</v>
      </c>
    </row>
    <row r="109" spans="1:18" ht="22.5" customHeight="1" x14ac:dyDescent="0.25">
      <c r="A109" s="65"/>
      <c r="B109" s="67"/>
      <c r="C109" s="68"/>
      <c r="D109" s="58"/>
      <c r="E109" s="66"/>
      <c r="F109" s="58"/>
      <c r="G109" s="55"/>
      <c r="H109" s="55"/>
      <c r="I109" s="55"/>
      <c r="J109" s="29" t="s">
        <v>195</v>
      </c>
      <c r="K109" s="39">
        <v>1</v>
      </c>
      <c r="L109" s="40">
        <v>1</v>
      </c>
      <c r="M109" s="40"/>
      <c r="N109" s="40"/>
      <c r="O109" s="40"/>
      <c r="P109" s="22">
        <f t="shared" si="69"/>
        <v>1</v>
      </c>
      <c r="Q109" s="9">
        <f t="shared" si="70"/>
        <v>1</v>
      </c>
      <c r="R109" s="10" t="str">
        <f>IF(Q109&lt;=0.49,"BAJO",IF(Q109&lt;=0.79,"MEDIO","ALTO"))</f>
        <v>ALTO</v>
      </c>
    </row>
    <row r="110" spans="1:18" ht="27.75" customHeight="1" x14ac:dyDescent="0.25">
      <c r="A110" s="64"/>
      <c r="B110" s="67"/>
      <c r="C110" s="68"/>
      <c r="D110" s="59"/>
      <c r="E110" s="66"/>
      <c r="F110" s="59"/>
      <c r="G110" s="56"/>
      <c r="H110" s="56"/>
      <c r="I110" s="56"/>
      <c r="J110" s="29" t="s">
        <v>196</v>
      </c>
      <c r="K110" s="39">
        <v>1</v>
      </c>
      <c r="L110" s="40"/>
      <c r="M110" s="40">
        <v>1</v>
      </c>
      <c r="N110" s="40"/>
      <c r="O110" s="40"/>
      <c r="P110" s="22">
        <f t="shared" si="69"/>
        <v>1</v>
      </c>
      <c r="Q110" s="9">
        <f t="shared" si="70"/>
        <v>1</v>
      </c>
      <c r="R110" s="10" t="str">
        <f>IF(Q110&lt;=0.49,"BAJO",IF(Q110&lt;=0.79,"MEDIO","ALTO"))</f>
        <v>ALTO</v>
      </c>
    </row>
    <row r="111" spans="1:18" x14ac:dyDescent="0.25">
      <c r="A111" s="51"/>
      <c r="B111" s="13"/>
      <c r="C111" s="20"/>
      <c r="D111" s="42"/>
      <c r="E111" s="18"/>
      <c r="F111" s="42"/>
      <c r="G111" s="16"/>
      <c r="H111" s="16"/>
      <c r="I111" s="17"/>
      <c r="J111" s="18">
        <f>COUNTA(J108:J110)</f>
        <v>3</v>
      </c>
      <c r="K111" s="20"/>
      <c r="L111" s="20"/>
      <c r="M111" s="20"/>
      <c r="N111" s="20"/>
      <c r="O111" s="20"/>
      <c r="P111" s="14"/>
      <c r="Q111" s="19"/>
      <c r="R111" s="14"/>
    </row>
    <row r="112" spans="1:18" s="92" customFormat="1" ht="45" x14ac:dyDescent="0.25">
      <c r="A112" s="100" t="s">
        <v>278</v>
      </c>
      <c r="B112" s="95">
        <v>5</v>
      </c>
      <c r="C112" s="111" t="s">
        <v>95</v>
      </c>
      <c r="D112" s="98">
        <f>SUM(F97:F117)/D118</f>
        <v>0.24444444444444444</v>
      </c>
      <c r="E112" s="97" t="s">
        <v>112</v>
      </c>
      <c r="F112" s="98">
        <f>SUM(Q112:Q114)/J115</f>
        <v>0</v>
      </c>
      <c r="G112" s="99" t="s">
        <v>137</v>
      </c>
      <c r="H112" s="100" t="s">
        <v>252</v>
      </c>
      <c r="I112" s="99" t="s">
        <v>156</v>
      </c>
      <c r="J112" s="86" t="s">
        <v>197</v>
      </c>
      <c r="K112" s="87">
        <v>1</v>
      </c>
      <c r="L112" s="88"/>
      <c r="M112" s="88"/>
      <c r="N112" s="88"/>
      <c r="O112" s="88"/>
      <c r="P112" s="89">
        <f t="shared" ref="P112:P114" si="71">SUM(L112:O112)</f>
        <v>0</v>
      </c>
      <c r="Q112" s="90">
        <f t="shared" ref="Q112:Q114" si="72">P112/K112</f>
        <v>0</v>
      </c>
      <c r="R112" s="91" t="str">
        <f t="shared" si="13"/>
        <v>BAJO</v>
      </c>
    </row>
    <row r="113" spans="1:18" s="92" customFormat="1" ht="22.5" x14ac:dyDescent="0.25">
      <c r="A113" s="116"/>
      <c r="B113" s="95"/>
      <c r="C113" s="111"/>
      <c r="D113" s="114"/>
      <c r="E113" s="97"/>
      <c r="F113" s="114"/>
      <c r="G113" s="115"/>
      <c r="H113" s="115"/>
      <c r="I113" s="115"/>
      <c r="J113" s="86" t="s">
        <v>203</v>
      </c>
      <c r="K113" s="87">
        <v>5</v>
      </c>
      <c r="L113" s="88"/>
      <c r="M113" s="88"/>
      <c r="N113" s="88"/>
      <c r="O113" s="88"/>
      <c r="P113" s="89">
        <f t="shared" si="71"/>
        <v>0</v>
      </c>
      <c r="Q113" s="90">
        <f t="shared" si="72"/>
        <v>0</v>
      </c>
      <c r="R113" s="91" t="str">
        <f t="shared" si="13"/>
        <v>BAJO</v>
      </c>
    </row>
    <row r="114" spans="1:18" s="92" customFormat="1" ht="22.5" x14ac:dyDescent="0.25">
      <c r="A114" s="118"/>
      <c r="B114" s="95"/>
      <c r="C114" s="111"/>
      <c r="D114" s="101"/>
      <c r="E114" s="97"/>
      <c r="F114" s="101"/>
      <c r="G114" s="102"/>
      <c r="H114" s="102"/>
      <c r="I114" s="102"/>
      <c r="J114" s="86" t="s">
        <v>198</v>
      </c>
      <c r="K114" s="87">
        <v>1</v>
      </c>
      <c r="L114" s="88"/>
      <c r="M114" s="88"/>
      <c r="N114" s="88"/>
      <c r="O114" s="88"/>
      <c r="P114" s="89">
        <f t="shared" si="71"/>
        <v>0</v>
      </c>
      <c r="Q114" s="90">
        <f t="shared" si="72"/>
        <v>0</v>
      </c>
      <c r="R114" s="91" t="str">
        <f t="shared" si="13"/>
        <v>BAJO</v>
      </c>
    </row>
    <row r="115" spans="1:18" s="92" customFormat="1" x14ac:dyDescent="0.25">
      <c r="A115" s="103"/>
      <c r="B115" s="84"/>
      <c r="C115" s="84"/>
      <c r="D115" s="85"/>
      <c r="E115" s="106"/>
      <c r="F115" s="85"/>
      <c r="G115" s="104"/>
      <c r="H115" s="104"/>
      <c r="I115" s="105"/>
      <c r="J115" s="106">
        <f>COUNTA(J112:J114)</f>
        <v>3</v>
      </c>
      <c r="K115" s="107"/>
      <c r="L115" s="107"/>
      <c r="M115" s="107"/>
      <c r="N115" s="107"/>
      <c r="O115" s="107"/>
      <c r="P115" s="91"/>
      <c r="Q115" s="108"/>
      <c r="R115" s="91"/>
    </row>
    <row r="116" spans="1:18" s="92" customFormat="1" ht="28.5" customHeight="1" x14ac:dyDescent="0.25">
      <c r="A116" s="100" t="s">
        <v>279</v>
      </c>
      <c r="B116" s="95">
        <v>6</v>
      </c>
      <c r="C116" s="111" t="s">
        <v>95</v>
      </c>
      <c r="D116" s="98">
        <f>SUM(F97:F117)/D118</f>
        <v>0.24444444444444444</v>
      </c>
      <c r="E116" s="97" t="s">
        <v>113</v>
      </c>
      <c r="F116" s="98">
        <f>SUM(Q116:Q117)/J118</f>
        <v>0</v>
      </c>
      <c r="G116" s="99" t="s">
        <v>138</v>
      </c>
      <c r="H116" s="100" t="s">
        <v>254</v>
      </c>
      <c r="I116" s="100" t="s">
        <v>253</v>
      </c>
      <c r="J116" s="86" t="s">
        <v>199</v>
      </c>
      <c r="K116" s="87">
        <v>1</v>
      </c>
      <c r="L116" s="88"/>
      <c r="M116" s="88"/>
      <c r="N116" s="88"/>
      <c r="O116" s="88"/>
      <c r="P116" s="89">
        <f t="shared" ref="P116:P117" si="73">SUM(L116:O116)</f>
        <v>0</v>
      </c>
      <c r="Q116" s="90">
        <f t="shared" ref="Q116:Q117" si="74">P116/K116</f>
        <v>0</v>
      </c>
      <c r="R116" s="91" t="str">
        <f t="shared" si="13"/>
        <v>BAJO</v>
      </c>
    </row>
    <row r="117" spans="1:18" s="92" customFormat="1" ht="43.5" customHeight="1" x14ac:dyDescent="0.25">
      <c r="A117" s="118"/>
      <c r="B117" s="95"/>
      <c r="C117" s="111"/>
      <c r="D117" s="101"/>
      <c r="E117" s="97"/>
      <c r="F117" s="101"/>
      <c r="G117" s="102"/>
      <c r="H117" s="102"/>
      <c r="I117" s="102"/>
      <c r="J117" s="86" t="s">
        <v>200</v>
      </c>
      <c r="K117" s="87">
        <v>1</v>
      </c>
      <c r="L117" s="88"/>
      <c r="M117" s="88"/>
      <c r="N117" s="88"/>
      <c r="O117" s="88"/>
      <c r="P117" s="89">
        <f t="shared" si="73"/>
        <v>0</v>
      </c>
      <c r="Q117" s="90">
        <f t="shared" si="74"/>
        <v>0</v>
      </c>
      <c r="R117" s="91" t="str">
        <f t="shared" si="13"/>
        <v>BAJO</v>
      </c>
    </row>
    <row r="118" spans="1:18" s="92" customFormat="1" x14ac:dyDescent="0.25">
      <c r="A118" s="103"/>
      <c r="B118" s="84"/>
      <c r="C118" s="106"/>
      <c r="D118" s="106">
        <f>COUNTA(C97:C117)</f>
        <v>6</v>
      </c>
      <c r="E118" s="106"/>
      <c r="F118" s="85"/>
      <c r="G118" s="104"/>
      <c r="H118" s="104"/>
      <c r="I118" s="105"/>
      <c r="J118" s="106">
        <f>COUNTA(J116:J117)</f>
        <v>2</v>
      </c>
      <c r="K118" s="107"/>
      <c r="L118" s="107"/>
      <c r="M118" s="107"/>
      <c r="N118" s="107"/>
      <c r="O118" s="107"/>
      <c r="P118" s="91"/>
      <c r="Q118" s="108"/>
      <c r="R118" s="91"/>
    </row>
    <row r="119" spans="1:18" s="92" customFormat="1" ht="45" x14ac:dyDescent="0.25">
      <c r="A119" s="93" t="s">
        <v>280</v>
      </c>
      <c r="B119" s="84">
        <v>1</v>
      </c>
      <c r="C119" s="84" t="s">
        <v>114</v>
      </c>
      <c r="D119" s="85">
        <f>SUM(F119)/D120</f>
        <v>0</v>
      </c>
      <c r="E119" s="84" t="s">
        <v>115</v>
      </c>
      <c r="F119" s="85">
        <f>SUM(Q119)/J120</f>
        <v>0</v>
      </c>
      <c r="G119" s="84" t="s">
        <v>139</v>
      </c>
      <c r="H119" s="93" t="s">
        <v>255</v>
      </c>
      <c r="I119" s="84" t="s">
        <v>157</v>
      </c>
      <c r="J119" s="86" t="s">
        <v>201</v>
      </c>
      <c r="K119" s="87">
        <v>1</v>
      </c>
      <c r="L119" s="88"/>
      <c r="M119" s="88"/>
      <c r="N119" s="88"/>
      <c r="O119" s="88"/>
      <c r="P119" s="89">
        <f t="shared" ref="P119" si="75">SUM(L119:O119)</f>
        <v>0</v>
      </c>
      <c r="Q119" s="90">
        <f t="shared" ref="Q119" si="76">P119/K119</f>
        <v>0</v>
      </c>
      <c r="R119" s="91" t="str">
        <f t="shared" ref="R119" si="77">IF(Q119&lt;=0.49,"BAJO",IF(Q119&lt;=0.79,"MEDIO","ALTO"))</f>
        <v>BAJO</v>
      </c>
    </row>
    <row r="120" spans="1:18" x14ac:dyDescent="0.25">
      <c r="A120" s="52"/>
      <c r="B120" s="31"/>
      <c r="C120" s="33"/>
      <c r="D120" s="33">
        <f>COUNTA(C119)</f>
        <v>1</v>
      </c>
      <c r="E120" s="33"/>
      <c r="F120" s="43"/>
      <c r="G120" s="35"/>
      <c r="H120" s="35"/>
      <c r="I120" s="36"/>
      <c r="J120" s="33">
        <f>COUNTA(J119)</f>
        <v>1</v>
      </c>
      <c r="K120" s="37"/>
      <c r="L120" s="37"/>
      <c r="M120" s="37"/>
      <c r="N120" s="37"/>
      <c r="O120" s="37"/>
      <c r="P120" s="32"/>
      <c r="Q120" s="38"/>
      <c r="R120" s="32"/>
    </row>
    <row r="121" spans="1:18" x14ac:dyDescent="0.25">
      <c r="D121" s="46"/>
    </row>
    <row r="122" spans="1:18" x14ac:dyDescent="0.25">
      <c r="D122" s="46"/>
    </row>
    <row r="123" spans="1:18" x14ac:dyDescent="0.25">
      <c r="D123" s="46"/>
    </row>
    <row r="124" spans="1:18" x14ac:dyDescent="0.25">
      <c r="D124" s="46"/>
    </row>
  </sheetData>
  <mergeCells count="252">
    <mergeCell ref="H94:H95"/>
    <mergeCell ref="I94:I95"/>
    <mergeCell ref="A7:A11"/>
    <mergeCell ref="B7:B11"/>
    <mergeCell ref="E7:E11"/>
    <mergeCell ref="F7:F11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G5:G6"/>
    <mergeCell ref="H5:H6"/>
    <mergeCell ref="I5:I6"/>
    <mergeCell ref="J5:J6"/>
    <mergeCell ref="C7:C11"/>
    <mergeCell ref="A13:A18"/>
    <mergeCell ref="B13:B18"/>
    <mergeCell ref="E13:E18"/>
    <mergeCell ref="F13:F18"/>
    <mergeCell ref="G13:G18"/>
    <mergeCell ref="E75:E77"/>
    <mergeCell ref="E82:E83"/>
    <mergeCell ref="E79:E80"/>
    <mergeCell ref="C75:C77"/>
    <mergeCell ref="C79:C80"/>
    <mergeCell ref="C82:C83"/>
    <mergeCell ref="B64:B66"/>
    <mergeCell ref="B68:B73"/>
    <mergeCell ref="B75:B77"/>
    <mergeCell ref="B79:B80"/>
    <mergeCell ref="B82:B83"/>
    <mergeCell ref="A64:A66"/>
    <mergeCell ref="A68:A73"/>
    <mergeCell ref="A75:A77"/>
    <mergeCell ref="C64:C66"/>
    <mergeCell ref="E64:E66"/>
    <mergeCell ref="C68:C73"/>
    <mergeCell ref="E68:E73"/>
    <mergeCell ref="A61:A62"/>
    <mergeCell ref="H20:H22"/>
    <mergeCell ref="I20:I22"/>
    <mergeCell ref="H24:H27"/>
    <mergeCell ref="I24:I27"/>
    <mergeCell ref="I33:I34"/>
    <mergeCell ref="I64:I66"/>
    <mergeCell ref="I61:I62"/>
    <mergeCell ref="I52:I53"/>
    <mergeCell ref="I47:I48"/>
    <mergeCell ref="H55:H59"/>
    <mergeCell ref="I55:I59"/>
    <mergeCell ref="C13:C18"/>
    <mergeCell ref="D7:D11"/>
    <mergeCell ref="D13:D18"/>
    <mergeCell ref="K5:K6"/>
    <mergeCell ref="H13:H18"/>
    <mergeCell ref="I13:I18"/>
    <mergeCell ref="G7:G11"/>
    <mergeCell ref="H7:H11"/>
    <mergeCell ref="I7:I11"/>
    <mergeCell ref="B20:B22"/>
    <mergeCell ref="G20:G22"/>
    <mergeCell ref="A20:A22"/>
    <mergeCell ref="D20:D22"/>
    <mergeCell ref="F20:F22"/>
    <mergeCell ref="E20:E22"/>
    <mergeCell ref="C20:C22"/>
    <mergeCell ref="C55:C59"/>
    <mergeCell ref="A55:A59"/>
    <mergeCell ref="B55:B59"/>
    <mergeCell ref="D55:D59"/>
    <mergeCell ref="A24:A27"/>
    <mergeCell ref="D24:D27"/>
    <mergeCell ref="B24:B27"/>
    <mergeCell ref="B33:B34"/>
    <mergeCell ref="C33:C34"/>
    <mergeCell ref="D33:D34"/>
    <mergeCell ref="E24:E27"/>
    <mergeCell ref="C24:C27"/>
    <mergeCell ref="F24:F27"/>
    <mergeCell ref="G24:G27"/>
    <mergeCell ref="A36:A37"/>
    <mergeCell ref="C36:C37"/>
    <mergeCell ref="D36:D37"/>
    <mergeCell ref="F36:F37"/>
    <mergeCell ref="G36:G37"/>
    <mergeCell ref="H36:H37"/>
    <mergeCell ref="I36:I37"/>
    <mergeCell ref="A33:A34"/>
    <mergeCell ref="F33:F34"/>
    <mergeCell ref="G33:G34"/>
    <mergeCell ref="H33:H34"/>
    <mergeCell ref="E33:E34"/>
    <mergeCell ref="E36:E37"/>
    <mergeCell ref="B36:B37"/>
    <mergeCell ref="H75:H77"/>
    <mergeCell ref="I79:I80"/>
    <mergeCell ref="I75:I77"/>
    <mergeCell ref="I68:I73"/>
    <mergeCell ref="A39:A41"/>
    <mergeCell ref="B39:B41"/>
    <mergeCell ref="D39:D41"/>
    <mergeCell ref="C52:C53"/>
    <mergeCell ref="B52:B53"/>
    <mergeCell ref="A52:A53"/>
    <mergeCell ref="D52:D53"/>
    <mergeCell ref="A47:A48"/>
    <mergeCell ref="B47:B48"/>
    <mergeCell ref="C47:C48"/>
    <mergeCell ref="D47:D48"/>
    <mergeCell ref="B61:B62"/>
    <mergeCell ref="D61:D62"/>
    <mergeCell ref="C61:C62"/>
    <mergeCell ref="H64:H66"/>
    <mergeCell ref="H68:H73"/>
    <mergeCell ref="H79:H80"/>
    <mergeCell ref="G47:G48"/>
    <mergeCell ref="F47:F48"/>
    <mergeCell ref="F52:F53"/>
    <mergeCell ref="I90:I92"/>
    <mergeCell ref="B85:B86"/>
    <mergeCell ref="B90:B92"/>
    <mergeCell ref="D85:D86"/>
    <mergeCell ref="A85:A86"/>
    <mergeCell ref="C116:C117"/>
    <mergeCell ref="C105:C106"/>
    <mergeCell ref="F39:F41"/>
    <mergeCell ref="G39:G41"/>
    <mergeCell ref="H39:H41"/>
    <mergeCell ref="I39:I41"/>
    <mergeCell ref="E52:E53"/>
    <mergeCell ref="E55:E59"/>
    <mergeCell ref="E61:E62"/>
    <mergeCell ref="E47:E48"/>
    <mergeCell ref="H47:H48"/>
    <mergeCell ref="H52:H53"/>
    <mergeCell ref="H61:H62"/>
    <mergeCell ref="E39:E41"/>
    <mergeCell ref="C39:C41"/>
    <mergeCell ref="I82:I83"/>
    <mergeCell ref="I85:I86"/>
    <mergeCell ref="H85:H86"/>
    <mergeCell ref="G85:G86"/>
    <mergeCell ref="E116:E117"/>
    <mergeCell ref="E105:E106"/>
    <mergeCell ref="C101:C103"/>
    <mergeCell ref="A82:A83"/>
    <mergeCell ref="D82:D83"/>
    <mergeCell ref="F82:F83"/>
    <mergeCell ref="G82:G83"/>
    <mergeCell ref="H82:H83"/>
    <mergeCell ref="E90:E92"/>
    <mergeCell ref="E85:E86"/>
    <mergeCell ref="C90:C92"/>
    <mergeCell ref="C85:C86"/>
    <mergeCell ref="A90:A92"/>
    <mergeCell ref="D90:D92"/>
    <mergeCell ref="F90:F92"/>
    <mergeCell ref="G90:G92"/>
    <mergeCell ref="H90:H92"/>
    <mergeCell ref="F85:F86"/>
    <mergeCell ref="H97:H99"/>
    <mergeCell ref="B97:B99"/>
    <mergeCell ref="C97:C99"/>
    <mergeCell ref="B116:B117"/>
    <mergeCell ref="H101:H103"/>
    <mergeCell ref="H105:H106"/>
    <mergeCell ref="G52:G53"/>
    <mergeCell ref="F55:F59"/>
    <mergeCell ref="F61:F62"/>
    <mergeCell ref="G61:G62"/>
    <mergeCell ref="D64:D66"/>
    <mergeCell ref="F64:F66"/>
    <mergeCell ref="G64:G66"/>
    <mergeCell ref="F68:F73"/>
    <mergeCell ref="G68:G73"/>
    <mergeCell ref="D68:D73"/>
    <mergeCell ref="G55:G59"/>
    <mergeCell ref="D75:D77"/>
    <mergeCell ref="F75:F77"/>
    <mergeCell ref="G75:G77"/>
    <mergeCell ref="E101:E103"/>
    <mergeCell ref="E108:E110"/>
    <mergeCell ref="E97:E99"/>
    <mergeCell ref="B108:B110"/>
    <mergeCell ref="B112:B114"/>
    <mergeCell ref="C108:C110"/>
    <mergeCell ref="C112:C114"/>
    <mergeCell ref="B94:B95"/>
    <mergeCell ref="C94:C95"/>
    <mergeCell ref="D94:D95"/>
    <mergeCell ref="E94:E95"/>
    <mergeCell ref="F94:F95"/>
    <mergeCell ref="G94:G95"/>
    <mergeCell ref="A79:A80"/>
    <mergeCell ref="D79:D80"/>
    <mergeCell ref="F79:F80"/>
    <mergeCell ref="G79:G80"/>
    <mergeCell ref="A97:A99"/>
    <mergeCell ref="D97:D99"/>
    <mergeCell ref="F97:F99"/>
    <mergeCell ref="G97:G99"/>
    <mergeCell ref="E112:E114"/>
    <mergeCell ref="G101:G103"/>
    <mergeCell ref="A105:A106"/>
    <mergeCell ref="D105:D106"/>
    <mergeCell ref="F105:F106"/>
    <mergeCell ref="G105:G106"/>
    <mergeCell ref="B101:B103"/>
    <mergeCell ref="B105:B106"/>
    <mergeCell ref="A94:A95"/>
    <mergeCell ref="A116:A117"/>
    <mergeCell ref="D116:D117"/>
    <mergeCell ref="F116:F117"/>
    <mergeCell ref="G116:G117"/>
    <mergeCell ref="H116:H117"/>
    <mergeCell ref="I97:I99"/>
    <mergeCell ref="I101:I103"/>
    <mergeCell ref="I105:I106"/>
    <mergeCell ref="I108:I110"/>
    <mergeCell ref="I112:I114"/>
    <mergeCell ref="I116:I117"/>
    <mergeCell ref="A108:A110"/>
    <mergeCell ref="D108:D110"/>
    <mergeCell ref="F108:F110"/>
    <mergeCell ref="G108:G110"/>
    <mergeCell ref="H108:H110"/>
    <mergeCell ref="A112:A114"/>
    <mergeCell ref="D112:D114"/>
    <mergeCell ref="F112:F114"/>
    <mergeCell ref="G112:G114"/>
    <mergeCell ref="H112:H114"/>
    <mergeCell ref="A101:A103"/>
    <mergeCell ref="D101:D103"/>
    <mergeCell ref="F101:F103"/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</mergeCells>
  <conditionalFormatting sqref="R7:R11 R13:R18 R61:R62 R86 R88 R90:R92 R97:R99 R101:R103 R105:R106 R108:R110 R64">
    <cfRule type="expression" dxfId="110" priority="181">
      <formula>$R7="BAJO"</formula>
    </cfRule>
    <cfRule type="expression" dxfId="109" priority="182">
      <formula>$R7="MEDIO"</formula>
    </cfRule>
    <cfRule type="expression" dxfId="108" priority="183">
      <formula>$R7="ALTO"</formula>
    </cfRule>
  </conditionalFormatting>
  <conditionalFormatting sqref="R20:R22">
    <cfRule type="expression" dxfId="107" priority="175">
      <formula>$R20="BAJO"</formula>
    </cfRule>
    <cfRule type="expression" dxfId="106" priority="176">
      <formula>$R20="MEDIO"</formula>
    </cfRule>
    <cfRule type="expression" dxfId="105" priority="177">
      <formula>$R20="ALTO"</formula>
    </cfRule>
  </conditionalFormatting>
  <conditionalFormatting sqref="R24:R27">
    <cfRule type="expression" dxfId="104" priority="172">
      <formula>$R24="BAJO"</formula>
    </cfRule>
    <cfRule type="expression" dxfId="103" priority="173">
      <formula>$R24="MEDIO"</formula>
    </cfRule>
    <cfRule type="expression" dxfId="102" priority="174">
      <formula>$R24="ALTO"</formula>
    </cfRule>
  </conditionalFormatting>
  <conditionalFormatting sqref="R29:R31">
    <cfRule type="expression" dxfId="101" priority="169">
      <formula>$R29="BAJO"</formula>
    </cfRule>
    <cfRule type="expression" dxfId="100" priority="170">
      <formula>$R29="MEDIO"</formula>
    </cfRule>
    <cfRule type="expression" dxfId="99" priority="171">
      <formula>$R29="ALTO"</formula>
    </cfRule>
  </conditionalFormatting>
  <conditionalFormatting sqref="R33:R34">
    <cfRule type="expression" dxfId="98" priority="166">
      <formula>$R33="BAJO"</formula>
    </cfRule>
    <cfRule type="expression" dxfId="97" priority="167">
      <formula>$R33="MEDIO"</formula>
    </cfRule>
    <cfRule type="expression" dxfId="96" priority="168">
      <formula>$R33="ALTO"</formula>
    </cfRule>
  </conditionalFormatting>
  <conditionalFormatting sqref="R36:R37">
    <cfRule type="expression" dxfId="95" priority="163">
      <formula>$R36="BAJO"</formula>
    </cfRule>
    <cfRule type="expression" dxfId="94" priority="164">
      <formula>$R36="MEDIO"</formula>
    </cfRule>
    <cfRule type="expression" dxfId="93" priority="165">
      <formula>$R36="ALTO"</formula>
    </cfRule>
  </conditionalFormatting>
  <conditionalFormatting sqref="R39">
    <cfRule type="expression" dxfId="92" priority="160">
      <formula>$R39="BAJO"</formula>
    </cfRule>
    <cfRule type="expression" dxfId="91" priority="161">
      <formula>$R39="MEDIO"</formula>
    </cfRule>
    <cfRule type="expression" dxfId="90" priority="162">
      <formula>$R39="ALTO"</formula>
    </cfRule>
  </conditionalFormatting>
  <conditionalFormatting sqref="R40">
    <cfRule type="expression" dxfId="89" priority="157">
      <formula>$R40="BAJO"</formula>
    </cfRule>
    <cfRule type="expression" dxfId="88" priority="158">
      <formula>$R40="MEDIO"</formula>
    </cfRule>
    <cfRule type="expression" dxfId="87" priority="159">
      <formula>$R40="ALTO"</formula>
    </cfRule>
  </conditionalFormatting>
  <conditionalFormatting sqref="R41">
    <cfRule type="expression" dxfId="86" priority="154">
      <formula>$R41="BAJO"</formula>
    </cfRule>
    <cfRule type="expression" dxfId="85" priority="155">
      <formula>$R41="MEDIO"</formula>
    </cfRule>
    <cfRule type="expression" dxfId="84" priority="156">
      <formula>$R41="ALTO"</formula>
    </cfRule>
  </conditionalFormatting>
  <conditionalFormatting sqref="R43">
    <cfRule type="expression" dxfId="83" priority="151">
      <formula>$R43="BAJO"</formula>
    </cfRule>
    <cfRule type="expression" dxfId="82" priority="152">
      <formula>$R43="MEDIO"</formula>
    </cfRule>
    <cfRule type="expression" dxfId="81" priority="153">
      <formula>$R43="ALTO"</formula>
    </cfRule>
  </conditionalFormatting>
  <conditionalFormatting sqref="R45">
    <cfRule type="expression" dxfId="80" priority="148">
      <formula>$R45="BAJO"</formula>
    </cfRule>
    <cfRule type="expression" dxfId="79" priority="149">
      <formula>$R45="MEDIO"</formula>
    </cfRule>
    <cfRule type="expression" dxfId="78" priority="150">
      <formula>$R45="ALTO"</formula>
    </cfRule>
  </conditionalFormatting>
  <conditionalFormatting sqref="R52">
    <cfRule type="expression" dxfId="77" priority="145">
      <formula>$R52="BAJO"</formula>
    </cfRule>
    <cfRule type="expression" dxfId="76" priority="146">
      <formula>$R52="MEDIO"</formula>
    </cfRule>
    <cfRule type="expression" dxfId="75" priority="147">
      <formula>$R52="ALTO"</formula>
    </cfRule>
  </conditionalFormatting>
  <conditionalFormatting sqref="R53">
    <cfRule type="expression" dxfId="74" priority="142">
      <formula>$R53="BAJO"</formula>
    </cfRule>
    <cfRule type="expression" dxfId="73" priority="143">
      <formula>$R53="MEDIO"</formula>
    </cfRule>
    <cfRule type="expression" dxfId="72" priority="144">
      <formula>$R53="ALTO"</formula>
    </cfRule>
  </conditionalFormatting>
  <conditionalFormatting sqref="R55:R56">
    <cfRule type="expression" dxfId="71" priority="124">
      <formula>$R55="BAJO"</formula>
    </cfRule>
    <cfRule type="expression" dxfId="70" priority="125">
      <formula>$R55="MEDIO"</formula>
    </cfRule>
    <cfRule type="expression" dxfId="69" priority="126">
      <formula>$R55="ALTO"</formula>
    </cfRule>
  </conditionalFormatting>
  <conditionalFormatting sqref="R57:R58">
    <cfRule type="expression" dxfId="68" priority="121">
      <formula>$R57="BAJO"</formula>
    </cfRule>
    <cfRule type="expression" dxfId="67" priority="122">
      <formula>$R57="MEDIO"</formula>
    </cfRule>
    <cfRule type="expression" dxfId="66" priority="123">
      <formula>$R57="ALTO"</formula>
    </cfRule>
  </conditionalFormatting>
  <conditionalFormatting sqref="R59">
    <cfRule type="expression" dxfId="65" priority="118">
      <formula>$R59="BAJO"</formula>
    </cfRule>
    <cfRule type="expression" dxfId="64" priority="119">
      <formula>$R59="MEDIO"</formula>
    </cfRule>
    <cfRule type="expression" dxfId="63" priority="120">
      <formula>$R59="ALTO"</formula>
    </cfRule>
  </conditionalFormatting>
  <conditionalFormatting sqref="R65">
    <cfRule type="expression" dxfId="62" priority="112">
      <formula>$R65="BAJO"</formula>
    </cfRule>
    <cfRule type="expression" dxfId="61" priority="113">
      <formula>$R65="MEDIO"</formula>
    </cfRule>
    <cfRule type="expression" dxfId="60" priority="114">
      <formula>$R65="ALTO"</formula>
    </cfRule>
  </conditionalFormatting>
  <conditionalFormatting sqref="R66">
    <cfRule type="expression" dxfId="59" priority="109">
      <formula>$R66="BAJO"</formula>
    </cfRule>
    <cfRule type="expression" dxfId="58" priority="110">
      <formula>$R66="MEDIO"</formula>
    </cfRule>
    <cfRule type="expression" dxfId="57" priority="111">
      <formula>$R66="ALTO"</formula>
    </cfRule>
  </conditionalFormatting>
  <conditionalFormatting sqref="R68:R72">
    <cfRule type="expression" dxfId="56" priority="106">
      <formula>$R68="BAJO"</formula>
    </cfRule>
    <cfRule type="expression" dxfId="55" priority="107">
      <formula>$R68="MEDIO"</formula>
    </cfRule>
    <cfRule type="expression" dxfId="54" priority="108">
      <formula>$R68="ALTO"</formula>
    </cfRule>
  </conditionalFormatting>
  <conditionalFormatting sqref="R73">
    <cfRule type="expression" dxfId="53" priority="103">
      <formula>$R73="BAJO"</formula>
    </cfRule>
    <cfRule type="expression" dxfId="52" priority="104">
      <formula>$R73="MEDIO"</formula>
    </cfRule>
    <cfRule type="expression" dxfId="51" priority="105">
      <formula>$R73="ALTO"</formula>
    </cfRule>
  </conditionalFormatting>
  <conditionalFormatting sqref="R75:R76">
    <cfRule type="expression" dxfId="50" priority="100">
      <formula>$R75="BAJO"</formula>
    </cfRule>
    <cfRule type="expression" dxfId="49" priority="101">
      <formula>$R75="MEDIO"</formula>
    </cfRule>
    <cfRule type="expression" dxfId="48" priority="102">
      <formula>$R75="ALTO"</formula>
    </cfRule>
  </conditionalFormatting>
  <conditionalFormatting sqref="R77">
    <cfRule type="expression" dxfId="47" priority="97">
      <formula>$R77="BAJO"</formula>
    </cfRule>
    <cfRule type="expression" dxfId="46" priority="98">
      <formula>$R77="MEDIO"</formula>
    </cfRule>
    <cfRule type="expression" dxfId="45" priority="99">
      <formula>$R77="ALTO"</formula>
    </cfRule>
  </conditionalFormatting>
  <conditionalFormatting sqref="R79">
    <cfRule type="expression" dxfId="44" priority="94">
      <formula>$R79="BAJO"</formula>
    </cfRule>
    <cfRule type="expression" dxfId="43" priority="95">
      <formula>$R79="MEDIO"</formula>
    </cfRule>
    <cfRule type="expression" dxfId="42" priority="96">
      <formula>$R79="ALTO"</formula>
    </cfRule>
  </conditionalFormatting>
  <conditionalFormatting sqref="R80">
    <cfRule type="expression" dxfId="41" priority="91">
      <formula>$R80="BAJO"</formula>
    </cfRule>
    <cfRule type="expression" dxfId="40" priority="92">
      <formula>$R80="MEDIO"</formula>
    </cfRule>
    <cfRule type="expression" dxfId="39" priority="93">
      <formula>$R80="ALTO"</formula>
    </cfRule>
  </conditionalFormatting>
  <conditionalFormatting sqref="R82">
    <cfRule type="expression" dxfId="38" priority="88">
      <formula>$R82="BAJO"</formula>
    </cfRule>
    <cfRule type="expression" dxfId="37" priority="89">
      <formula>$R82="MEDIO"</formula>
    </cfRule>
    <cfRule type="expression" dxfId="36" priority="90">
      <formula>$R82="ALTO"</formula>
    </cfRule>
  </conditionalFormatting>
  <conditionalFormatting sqref="R83">
    <cfRule type="expression" dxfId="35" priority="85">
      <formula>$R83="BAJO"</formula>
    </cfRule>
    <cfRule type="expression" dxfId="34" priority="86">
      <formula>$R83="MEDIO"</formula>
    </cfRule>
    <cfRule type="expression" dxfId="33" priority="87">
      <formula>$R83="ALTO"</formula>
    </cfRule>
  </conditionalFormatting>
  <conditionalFormatting sqref="R85">
    <cfRule type="expression" dxfId="32" priority="70">
      <formula>$R85="BAJO"</formula>
    </cfRule>
    <cfRule type="expression" dxfId="31" priority="71">
      <formula>$R85="MEDIO"</formula>
    </cfRule>
    <cfRule type="expression" dxfId="30" priority="72">
      <formula>$R85="ALTO"</formula>
    </cfRule>
  </conditionalFormatting>
  <conditionalFormatting sqref="R94:R95">
    <cfRule type="expression" dxfId="29" priority="64">
      <formula>$R94="BAJO"</formula>
    </cfRule>
    <cfRule type="expression" dxfId="28" priority="65">
      <formula>$R94="MEDIO"</formula>
    </cfRule>
    <cfRule type="expression" dxfId="27" priority="66">
      <formula>$R94="ALTO"</formula>
    </cfRule>
  </conditionalFormatting>
  <conditionalFormatting sqref="R112">
    <cfRule type="expression" dxfId="26" priority="28">
      <formula>$R112="BAJO"</formula>
    </cfRule>
    <cfRule type="expression" dxfId="25" priority="29">
      <formula>$R112="MEDIO"</formula>
    </cfRule>
    <cfRule type="expression" dxfId="24" priority="30">
      <formula>$R112="ALTO"</formula>
    </cfRule>
  </conditionalFormatting>
  <conditionalFormatting sqref="R113">
    <cfRule type="expression" dxfId="23" priority="25">
      <formula>$R113="BAJO"</formula>
    </cfRule>
    <cfRule type="expression" dxfId="22" priority="26">
      <formula>$R113="MEDIO"</formula>
    </cfRule>
    <cfRule type="expression" dxfId="21" priority="27">
      <formula>$R113="ALTO"</formula>
    </cfRule>
  </conditionalFormatting>
  <conditionalFormatting sqref="R114">
    <cfRule type="expression" dxfId="20" priority="22">
      <formula>$R114="BAJO"</formula>
    </cfRule>
    <cfRule type="expression" dxfId="19" priority="23">
      <formula>$R114="MEDIO"</formula>
    </cfRule>
    <cfRule type="expression" dxfId="18" priority="24">
      <formula>$R114="ALTO"</formula>
    </cfRule>
  </conditionalFormatting>
  <conditionalFormatting sqref="R116">
    <cfRule type="expression" dxfId="17" priority="19">
      <formula>$R116="BAJO"</formula>
    </cfRule>
    <cfRule type="expression" dxfId="16" priority="20">
      <formula>$R116="MEDIO"</formula>
    </cfRule>
    <cfRule type="expression" dxfId="15" priority="21">
      <formula>$R116="ALTO"</formula>
    </cfRule>
  </conditionalFormatting>
  <conditionalFormatting sqref="R117">
    <cfRule type="expression" dxfId="14" priority="16">
      <formula>$R117="BAJO"</formula>
    </cfRule>
    <cfRule type="expression" dxfId="13" priority="17">
      <formula>$R117="MEDIO"</formula>
    </cfRule>
    <cfRule type="expression" dxfId="12" priority="18">
      <formula>$R117="ALTO"</formula>
    </cfRule>
  </conditionalFormatting>
  <conditionalFormatting sqref="R47">
    <cfRule type="expression" dxfId="11" priority="13">
      <formula>$R47="BAJO"</formula>
    </cfRule>
    <cfRule type="expression" dxfId="10" priority="14">
      <formula>$R47="MEDIO"</formula>
    </cfRule>
    <cfRule type="expression" dxfId="9" priority="15">
      <formula>$R47="ALTO"</formula>
    </cfRule>
  </conditionalFormatting>
  <conditionalFormatting sqref="R48">
    <cfRule type="expression" dxfId="8" priority="10">
      <formula>$R48="BAJO"</formula>
    </cfRule>
    <cfRule type="expression" dxfId="7" priority="11">
      <formula>$R48="MEDIO"</formula>
    </cfRule>
    <cfRule type="expression" dxfId="6" priority="12">
      <formula>$R48="ALTO"</formula>
    </cfRule>
  </conditionalFormatting>
  <conditionalFormatting sqref="R50">
    <cfRule type="expression" dxfId="5" priority="7">
      <formula>$R50="BAJO"</formula>
    </cfRule>
    <cfRule type="expression" dxfId="4" priority="8">
      <formula>$R50="MEDIO"</formula>
    </cfRule>
    <cfRule type="expression" dxfId="3" priority="9">
      <formula>$R50="ALTO"</formula>
    </cfRule>
  </conditionalFormatting>
  <conditionalFormatting sqref="R119">
    <cfRule type="expression" dxfId="2" priority="1">
      <formula>$R119="BAJO"</formula>
    </cfRule>
    <cfRule type="expression" dxfId="1" priority="2">
      <formula>$R119="MEDIO"</formula>
    </cfRule>
    <cfRule type="expression" dxfId="0" priority="3">
      <formula>$R119="ALTO"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Seguimiento Viota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PERSONAL</cp:lastModifiedBy>
  <cp:lastPrinted>2017-04-25T16:34:22Z</cp:lastPrinted>
  <dcterms:created xsi:type="dcterms:W3CDTF">2014-12-15T02:17:22Z</dcterms:created>
  <dcterms:modified xsi:type="dcterms:W3CDTF">2017-10-19T14:34:39Z</dcterms:modified>
</cp:coreProperties>
</file>