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SIGAM - CAR\FORMATOS Y VARIOS\PLAN DE ACCION Y SEGUIMIENTO\"/>
    </mc:Choice>
  </mc:AlternateContent>
  <bookViews>
    <workbookView xWindow="0" yWindow="0" windowWidth="19410" windowHeight="7755" activeTab="1"/>
  </bookViews>
  <sheets>
    <sheet name="Hoja2" sheetId="2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P19" i="3" l="1"/>
  <c r="P18" i="3"/>
  <c r="Q18" i="3" s="1"/>
  <c r="P17" i="3"/>
  <c r="Q17" i="3" s="1"/>
  <c r="P16" i="3"/>
  <c r="Q16" i="3" s="1"/>
  <c r="P15" i="3"/>
  <c r="Q15" i="3" s="1"/>
  <c r="P14" i="3"/>
  <c r="Q14" i="3" s="1"/>
  <c r="P13" i="3"/>
  <c r="Q13" i="3" s="1"/>
  <c r="P11" i="3"/>
  <c r="Q11" i="3" s="1"/>
  <c r="P10" i="3"/>
  <c r="Q10" i="3" s="1"/>
  <c r="R10" i="3" s="1"/>
  <c r="P9" i="3"/>
  <c r="Q9" i="3" s="1"/>
  <c r="P8" i="3"/>
  <c r="Q8" i="3" s="1"/>
  <c r="P7" i="3"/>
  <c r="J20" i="3"/>
  <c r="Q19" i="3"/>
  <c r="R19" i="3" s="1"/>
  <c r="J12" i="3"/>
  <c r="M19" i="2"/>
  <c r="O19" i="2" s="1"/>
  <c r="M18" i="2"/>
  <c r="P18" i="2" s="1"/>
  <c r="U18" i="2" s="1"/>
  <c r="J21" i="2"/>
  <c r="M20" i="2"/>
  <c r="O20" i="2" s="1"/>
  <c r="M17" i="2"/>
  <c r="P17" i="2" s="1"/>
  <c r="M16" i="2"/>
  <c r="O16" i="2" s="1"/>
  <c r="M15" i="2"/>
  <c r="P15" i="2" s="1"/>
  <c r="M14" i="2"/>
  <c r="O14" i="2" s="1"/>
  <c r="Q7" i="3" l="1"/>
  <c r="R7" i="3" s="1"/>
  <c r="R9" i="3"/>
  <c r="R16" i="3"/>
  <c r="R15" i="3"/>
  <c r="F13" i="3"/>
  <c r="R11" i="3"/>
  <c r="R13" i="3"/>
  <c r="R17" i="3"/>
  <c r="R8" i="3"/>
  <c r="R14" i="3"/>
  <c r="R18" i="3"/>
  <c r="O18" i="2"/>
  <c r="P19" i="2"/>
  <c r="T18" i="2"/>
  <c r="P14" i="2"/>
  <c r="U14" i="2" s="1"/>
  <c r="P20" i="2"/>
  <c r="U20" i="2" s="1"/>
  <c r="P16" i="2"/>
  <c r="U16" i="2" s="1"/>
  <c r="F14" i="2"/>
  <c r="T17" i="2"/>
  <c r="U17" i="2"/>
  <c r="T15" i="2"/>
  <c r="U15" i="2"/>
  <c r="T14" i="2"/>
  <c r="O15" i="2"/>
  <c r="T16" i="2"/>
  <c r="O17" i="2"/>
  <c r="J13" i="2"/>
  <c r="F7" i="3" l="1"/>
  <c r="D7" i="3" s="1"/>
  <c r="D13" i="3" s="1"/>
  <c r="T20" i="2"/>
  <c r="T19" i="2"/>
  <c r="U19" i="2"/>
  <c r="M8" i="2"/>
  <c r="O8" i="2" s="1"/>
  <c r="M12" i="2"/>
  <c r="O12" i="2" s="1"/>
  <c r="M11" i="2"/>
  <c r="O11" i="2" s="1"/>
  <c r="M10" i="2"/>
  <c r="O10" i="2" s="1"/>
  <c r="M9" i="2"/>
  <c r="O9" i="2" s="1"/>
  <c r="P8" i="2" l="1"/>
  <c r="P12" i="2"/>
  <c r="P11" i="2"/>
  <c r="P10" i="2"/>
  <c r="P9" i="2"/>
  <c r="F8" i="2"/>
  <c r="D14" i="2" s="1"/>
  <c r="T12" i="2" l="1"/>
  <c r="U12" i="2"/>
  <c r="T11" i="2"/>
  <c r="U11" i="2"/>
  <c r="T10" i="2"/>
  <c r="U10" i="2"/>
  <c r="T9" i="2"/>
  <c r="U9" i="2"/>
  <c r="T8" i="2"/>
  <c r="U8" i="2"/>
</calcChain>
</file>

<file path=xl/sharedStrings.xml><?xml version="1.0" encoding="utf-8"?>
<sst xmlns="http://schemas.openxmlformats.org/spreadsheetml/2006/main" count="141" uniqueCount="100">
  <si>
    <t xml:space="preserve">MATRIZ DE SEGUIMIENTO PLAN DE ACCION AGENDA AMBIENTAL MUNICIPAL </t>
  </si>
  <si>
    <t xml:space="preserve">AVANCE DE LA META FISICA A LA FECHA </t>
  </si>
  <si>
    <t>FECHA DE EVALUACIÓN ____________________</t>
  </si>
  <si>
    <t xml:space="preserve">CALIFICACION CUMPLIMIENTO AÑO ACTUAL                             ALTO 80% - 100%                      MEDIO 50%-79%                          BAJO 0% - 49% </t>
  </si>
  <si>
    <t>%  CUMPLIMIENTO DE  META FISICA CUATRENIO ACTUAL (CORTO / MEDIANO / LARGO PLAZO)</t>
  </si>
  <si>
    <t xml:space="preserve">PROGRAMA </t>
  </si>
  <si>
    <t xml:space="preserve">PROYECTO </t>
  </si>
  <si>
    <t>ACTIVIDADES</t>
  </si>
  <si>
    <t>META</t>
  </si>
  <si>
    <t>PLAN DE ACCION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</si>
  <si>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</si>
  <si>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</si>
  <si>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</si>
  <si>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</si>
  <si>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</si>
  <si>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</si>
  <si>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</si>
  <si>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</si>
  <si>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</si>
  <si>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</si>
  <si>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</si>
  <si>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</si>
  <si>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</si>
  <si>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</si>
  <si>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</si>
  <si>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</si>
  <si>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</si>
  <si>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</si>
  <si>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</si>
  <si>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</si>
  <si>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</si>
  <si>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TOTAL DE LA GESTION AMBIENTAL</t>
  </si>
  <si>
    <t xml:space="preserve">ACUMULADO  DE CUMPLIMIENTO DE LA META  EN EL  MEDIANO  PLAZO  </t>
  </si>
  <si>
    <t>. MATRIZ DE SEGUIMIENTO A LA GESTIÓN Y AVANCE EN LAS METAS FÍSICAS DEL PLAN DE ACCION (AGENDA AMBIENTAL MUNICIPAL).</t>
  </si>
  <si>
    <t>INDICADOR</t>
  </si>
  <si>
    <t>EJECUCIÓN  DE LA GESTIÓN AMBIENTAL  SEGÚN VIGENCIA AGENDA  (12 AÑOS )</t>
  </si>
  <si>
    <r>
      <t xml:space="preserve">VIGENCIA EVALUACION (AÑO)       </t>
    </r>
    <r>
      <rPr>
        <b/>
        <sz val="11"/>
        <color theme="1"/>
        <rFont val="Calibri"/>
        <family val="2"/>
        <scheme val="minor"/>
      </rPr>
      <t>2016</t>
    </r>
  </si>
  <si>
    <r>
      <t xml:space="preserve">ALCALDIA MUNICIPAL DE </t>
    </r>
    <r>
      <rPr>
        <b/>
        <sz val="11"/>
        <color theme="1"/>
        <rFont val="Calibri"/>
        <family val="2"/>
        <scheme val="minor"/>
      </rPr>
      <t>GIRARDOT</t>
    </r>
  </si>
  <si>
    <t>Agua</t>
  </si>
  <si>
    <t xml:space="preserve">Capacitación y sensibilización ambiental a pobladores de zonas de recarga hídrica  </t>
  </si>
  <si>
    <t>Deforestación y ampliación de la frontera agricola</t>
  </si>
  <si>
    <t xml:space="preserve">Realizar el inventario de personas y zonas de recuperación hídrica </t>
  </si>
  <si>
    <t>Localización de zonas de recarga hídrica</t>
  </si>
  <si>
    <t>Preparación de talleres</t>
  </si>
  <si>
    <t>Ejecucuión de talleres</t>
  </si>
  <si>
    <t>Evaluación de talleres</t>
  </si>
  <si>
    <t>No de talleres realizados / No de talleres propuestos</t>
  </si>
  <si>
    <t>CANTIDAD DE ACTIVIDADES PROPUESTAS POR AÑO</t>
  </si>
  <si>
    <t>% DE AVANCE DEL PROGRAMA</t>
  </si>
  <si>
    <t>Realizar Cinco (5) talleres de capacitacion a todos los pobladores de las zonas de recarga hídrica</t>
  </si>
  <si>
    <t>PRIORIDAD DE LA PROBLEMATICA</t>
  </si>
  <si>
    <t>ANTECEDENTES  
(PROBLEMATICA)</t>
  </si>
  <si>
    <t>% AVANCE DEL PROYECTO</t>
  </si>
  <si>
    <t>% DE AVANCE ACTIVIDAD</t>
  </si>
  <si>
    <t xml:space="preserve">PROMEDIO AVANCE CUATRENIO </t>
  </si>
  <si>
    <t xml:space="preserve">TOTAL DE CUMPLIMIENTO DE LA META </t>
  </si>
  <si>
    <t xml:space="preserve">ACUMULADO DE CUMPLIMIENTO DE LA META EN EL LARGO PLAZO </t>
  </si>
  <si>
    <t>VALOR 
META</t>
  </si>
  <si>
    <t>% 
AÑO No. 1 
2017</t>
  </si>
  <si>
    <t>% 
AÑO No. 2
2018</t>
  </si>
  <si>
    <t>% 
AÑO No. 3
2019</t>
  </si>
  <si>
    <t>% 
AÑO No. 4
2020</t>
  </si>
  <si>
    <t>ACUMULADO  DE CUMPLIMIENTO DE LA META  EN EL  CORTO PLAZO  
2017-2020</t>
  </si>
  <si>
    <t>PLAZO
CORTO - 1
MEDIANO - 2
LARGO - 3</t>
  </si>
  <si>
    <t>G</t>
  </si>
  <si>
    <t>J</t>
  </si>
  <si>
    <t>X</t>
  </si>
  <si>
    <t>REFORESTACION</t>
  </si>
  <si>
    <t>Reforestacion del Municipio</t>
  </si>
  <si>
    <t>Georeferenciacion de los predios</t>
  </si>
  <si>
    <t>Reforestacion de Treinta (30) Ha. rurales del municipio</t>
  </si>
  <si>
    <t>No. de Ha. propuestas / No. Ha. reforestadas</t>
  </si>
  <si>
    <t>Identificacion de las zonas a reforestas</t>
  </si>
  <si>
    <t>Preparación del Terreno</t>
  </si>
  <si>
    <t>Consecucion de Material Vegetal Nativo</t>
  </si>
  <si>
    <t>Entrega de Material Vegetal Nativo</t>
  </si>
  <si>
    <t>Reforestacion</t>
  </si>
  <si>
    <t>Seguimiento</t>
  </si>
  <si>
    <t>FECHA DE REVISION</t>
  </si>
  <si>
    <t>PRIMER TRIMESTRE</t>
  </si>
  <si>
    <t>ANTECEDENTES  
(PROBLEMÁTICA)</t>
  </si>
  <si>
    <t>PRIORIDAD DE LA PROBLEMÁTICA</t>
  </si>
  <si>
    <t>SEGUNDO
TRIMESTRE</t>
  </si>
  <si>
    <t>TERCER
TRIMESTRE</t>
  </si>
  <si>
    <t>CUARTO TRIMESTRE</t>
  </si>
  <si>
    <t>Deforestación y ampliación de la frontera agrícola</t>
  </si>
  <si>
    <t>Realizar Cinco (5) talleres de capacitación a todos los pobladores de las zonas de recarga hídrica</t>
  </si>
  <si>
    <t>Ejecución de talleres</t>
  </si>
  <si>
    <t>REFORESTACIÓN</t>
  </si>
  <si>
    <t>Reforestación del Municipio</t>
  </si>
  <si>
    <t>Reforestación de Treinta (30) Ha. rurales del municipio</t>
  </si>
  <si>
    <t>Georreferenciación de los predios</t>
  </si>
  <si>
    <t>Identificación de las zonas a reforestas</t>
  </si>
  <si>
    <t>Consecución de Material Vegetal Nativo</t>
  </si>
  <si>
    <t>Reforestación</t>
  </si>
  <si>
    <t xml:space="preserve">MATRIZ DE SEGUIMIENTO PLAN DE ACCIÓN - AGENDA AMBIENTAL MUNICIPAL </t>
  </si>
  <si>
    <t>ALCALDÍA MUNICIPAL DE UBATÉ</t>
  </si>
  <si>
    <t xml:space="preserve">ESTADO DE LA GESTION AMBIENTAL
ALTO 80% - 100%
MEDIO 50%-79%
BAJO 0% - 49% </t>
  </si>
  <si>
    <t>CANTIDAD DE ACTIVIDADES EJECUTADAS
AÑO 2017</t>
  </si>
  <si>
    <t>TOTAL ACTIVIDADES EJECUTADAS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</si>
</sst>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9" fontId="2" fillId="2" borderId="3" xfId="1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4" fillId="0" borderId="0" xfId="0" applyFont="1"/>
    <xf numFmtId="9" fontId="2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vertical="center" wrapText="1"/>
    </xf>
    <xf numFmtId="14" fontId="4" fillId="0" borderId="0" xfId="0" applyNumberFormat="1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10" fillId="0" borderId="3" xfId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9" fontId="10" fillId="2" borderId="3" xfId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4" fontId="10" fillId="2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vertical="top" wrapText="1"/>
    </xf>
    <xf numFmtId="0" fontId="11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7" xfId="1" applyFont="1" applyFill="1" applyBorder="1" applyAlignment="1">
      <alignment horizontal="center" vertical="center" wrapText="1"/>
    </xf>
    <xf numFmtId="9" fontId="2" fillId="0" borderId="8" xfId="1" applyFont="1" applyFill="1" applyBorder="1" applyAlignment="1">
      <alignment horizontal="center" vertical="center" wrapText="1"/>
    </xf>
    <xf numFmtId="9" fontId="2" fillId="0" borderId="9" xfId="1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0" xfId="2" applyAlignment="1">
      <alignment vertical="center" wrapText="1"/>
    </xf>
    <xf numFmtId="164" fontId="6" fillId="0" borderId="3" xfId="2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7" xfId="1" applyFont="1" applyFill="1" applyBorder="1" applyAlignment="1">
      <alignment horizontal="center" vertical="center" wrapText="1"/>
    </xf>
    <xf numFmtId="9" fontId="10" fillId="0" borderId="8" xfId="1" applyFont="1" applyFill="1" applyBorder="1" applyAlignment="1">
      <alignment horizontal="center" vertical="center" wrapText="1"/>
    </xf>
    <xf numFmtId="9" fontId="10" fillId="0" borderId="9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1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4" fontId="8" fillId="0" borderId="3" xfId="2" applyNumberFormat="1" applyFont="1" applyFill="1" applyBorder="1" applyAlignment="1">
      <alignment horizontal="center" vertical="center" wrapText="1"/>
    </xf>
    <xf numFmtId="9" fontId="10" fillId="0" borderId="3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12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GENDA%20AMBIENTAL%20UBAT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NTECEDE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opLeftCell="K1" zoomScale="106" zoomScaleNormal="106" workbookViewId="0">
      <pane ySplit="7" topLeftCell="A8" activePane="bottomLeft" state="frozen"/>
      <selection activeCell="A7" sqref="A7"/>
      <selection pane="bottomLeft" activeCell="X5" sqref="X5"/>
    </sheetView>
  </sheetViews>
  <sheetFormatPr defaultColWidth="11.42578125" defaultRowHeight="15" x14ac:dyDescent="0.25"/>
  <cols>
    <col min="1" max="1" width="15" style="3" bestFit="1" customWidth="1"/>
    <col min="2" max="2" width="13.5703125" style="4" customWidth="1"/>
    <col min="3" max="3" width="11.7109375" style="3" customWidth="1"/>
    <col min="4" max="4" width="10.42578125" style="4" customWidth="1"/>
    <col min="5" max="5" width="10.28515625" style="4" bestFit="1" customWidth="1"/>
    <col min="6" max="6" width="11.42578125" style="5"/>
    <col min="7" max="7" width="11.42578125" style="9"/>
    <col min="8" max="8" width="6.5703125" style="9" bestFit="1" customWidth="1"/>
    <col min="9" max="9" width="11.5703125" style="9"/>
    <col min="10" max="10" width="15.7109375" style="5" customWidth="1"/>
    <col min="11" max="11" width="12.7109375" style="1" customWidth="1"/>
    <col min="12" max="12" width="11.42578125" style="1"/>
    <col min="13" max="13" width="11.42578125" style="8"/>
    <col min="14" max="14" width="11" style="8" bestFit="1" customWidth="1"/>
    <col min="15" max="15" width="15.7109375" style="1" customWidth="1"/>
    <col min="16" max="16" width="8.5703125" style="6" customWidth="1"/>
    <col min="17" max="17" width="9.140625" customWidth="1"/>
    <col min="18" max="18" width="9" customWidth="1"/>
    <col min="19" max="19" width="9.140625" customWidth="1"/>
    <col min="20" max="20" width="9.7109375" customWidth="1"/>
    <col min="21" max="21" width="12.5703125" customWidth="1"/>
    <col min="22" max="22" width="13.28515625" customWidth="1"/>
    <col min="23" max="23" width="12.85546875" customWidth="1"/>
    <col min="24" max="24" width="12.5703125" customWidth="1"/>
    <col min="25" max="25" width="11.28515625" style="32" bestFit="1" customWidth="1"/>
  </cols>
  <sheetData>
    <row r="1" spans="1:25" ht="15.75" hidden="1" thickBot="1" x14ac:dyDescent="0.3">
      <c r="A1" s="66" t="s">
        <v>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8"/>
    </row>
    <row r="2" spans="1:25" ht="15.75" hidden="1" thickBot="1" x14ac:dyDescent="0.3">
      <c r="A2" s="69" t="s">
        <v>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1"/>
    </row>
    <row r="3" spans="1:25" ht="15.75" hidden="1" thickBot="1" x14ac:dyDescent="0.3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/>
    </row>
    <row r="4" spans="1:25" ht="15.75" hidden="1" thickBot="1" x14ac:dyDescent="0.3">
      <c r="A4" s="78" t="s">
        <v>36</v>
      </c>
      <c r="B4" s="79"/>
      <c r="C4" s="79"/>
      <c r="D4" s="79"/>
      <c r="E4" s="79"/>
      <c r="F4" s="79"/>
      <c r="G4" s="79"/>
      <c r="H4" s="79"/>
      <c r="I4" s="79"/>
      <c r="J4" s="79"/>
      <c r="K4" s="75" t="s">
        <v>2</v>
      </c>
      <c r="L4" s="76"/>
      <c r="M4" s="76"/>
      <c r="N4" s="76"/>
      <c r="O4" s="76"/>
      <c r="P4" s="76"/>
      <c r="Q4" s="76"/>
      <c r="R4" s="77"/>
    </row>
    <row r="5" spans="1:25" s="7" customFormat="1" ht="36.75" customHeight="1" thickBot="1" x14ac:dyDescent="0.3">
      <c r="A5" s="72" t="s">
        <v>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P5" s="72" t="s">
        <v>4</v>
      </c>
      <c r="Q5" s="73"/>
      <c r="R5" s="73"/>
      <c r="S5" s="73"/>
      <c r="T5" s="74"/>
      <c r="U5" s="72" t="s">
        <v>35</v>
      </c>
      <c r="V5" s="73"/>
      <c r="W5" s="74"/>
      <c r="X5" s="11" t="s">
        <v>31</v>
      </c>
      <c r="Y5" s="33"/>
    </row>
    <row r="6" spans="1:25" s="7" customFormat="1" ht="15.75" thickBot="1" x14ac:dyDescent="0.3">
      <c r="A6" s="14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15" t="s">
        <v>15</v>
      </c>
      <c r="G6" s="15" t="s">
        <v>64</v>
      </c>
      <c r="H6" s="15" t="s">
        <v>16</v>
      </c>
      <c r="I6" s="15" t="s">
        <v>17</v>
      </c>
      <c r="J6" s="15" t="s">
        <v>65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22</v>
      </c>
      <c r="P6" s="15" t="s">
        <v>23</v>
      </c>
      <c r="Q6" s="15" t="s">
        <v>24</v>
      </c>
      <c r="R6" s="15" t="s">
        <v>25</v>
      </c>
      <c r="S6" s="15" t="s">
        <v>26</v>
      </c>
      <c r="T6" s="15" t="s">
        <v>27</v>
      </c>
      <c r="U6" s="15" t="s">
        <v>28</v>
      </c>
      <c r="V6" s="15" t="s">
        <v>29</v>
      </c>
      <c r="W6" s="15" t="s">
        <v>30</v>
      </c>
      <c r="X6" s="12" t="s">
        <v>66</v>
      </c>
      <c r="Y6" s="33"/>
    </row>
    <row r="7" spans="1:25" s="2" customFormat="1" ht="63.75" thickBot="1" x14ac:dyDescent="0.3">
      <c r="A7" s="22" t="s">
        <v>51</v>
      </c>
      <c r="B7" s="22" t="s">
        <v>50</v>
      </c>
      <c r="C7" s="22" t="s">
        <v>5</v>
      </c>
      <c r="D7" s="22" t="s">
        <v>48</v>
      </c>
      <c r="E7" s="22" t="s">
        <v>6</v>
      </c>
      <c r="F7" s="22" t="s">
        <v>52</v>
      </c>
      <c r="G7" s="22" t="s">
        <v>8</v>
      </c>
      <c r="H7" s="22" t="s">
        <v>57</v>
      </c>
      <c r="I7" s="22" t="s">
        <v>34</v>
      </c>
      <c r="J7" s="22" t="s">
        <v>7</v>
      </c>
      <c r="K7" s="22" t="s">
        <v>47</v>
      </c>
      <c r="L7" s="22" t="s">
        <v>1</v>
      </c>
      <c r="M7" s="23" t="s">
        <v>53</v>
      </c>
      <c r="N7" s="23" t="s">
        <v>63</v>
      </c>
      <c r="O7" s="22" t="s">
        <v>3</v>
      </c>
      <c r="P7" s="22" t="s">
        <v>58</v>
      </c>
      <c r="Q7" s="22" t="s">
        <v>59</v>
      </c>
      <c r="R7" s="22" t="s">
        <v>60</v>
      </c>
      <c r="S7" s="22" t="s">
        <v>61</v>
      </c>
      <c r="T7" s="22" t="s">
        <v>54</v>
      </c>
      <c r="U7" s="22" t="s">
        <v>62</v>
      </c>
      <c r="V7" s="22" t="s">
        <v>32</v>
      </c>
      <c r="W7" s="22" t="s">
        <v>56</v>
      </c>
      <c r="X7" s="22" t="s">
        <v>55</v>
      </c>
      <c r="Y7" s="31" t="s">
        <v>78</v>
      </c>
    </row>
    <row r="8" spans="1:25" s="27" customFormat="1" ht="45" x14ac:dyDescent="0.25">
      <c r="A8" s="64" t="s">
        <v>40</v>
      </c>
      <c r="B8" s="61">
        <v>1</v>
      </c>
      <c r="C8" s="61" t="s">
        <v>38</v>
      </c>
      <c r="D8" s="57">
        <v>0.73809523809523814</v>
      </c>
      <c r="E8" s="56" t="s">
        <v>39</v>
      </c>
      <c r="F8" s="60">
        <f>SUM(M8:M12)/J13</f>
        <v>0</v>
      </c>
      <c r="G8" s="56" t="s">
        <v>49</v>
      </c>
      <c r="H8" s="61">
        <v>5</v>
      </c>
      <c r="I8" s="56" t="s">
        <v>46</v>
      </c>
      <c r="J8" s="10" t="s">
        <v>41</v>
      </c>
      <c r="K8" s="13">
        <v>1</v>
      </c>
      <c r="L8" s="13"/>
      <c r="M8" s="26">
        <f>L8/K8</f>
        <v>0</v>
      </c>
      <c r="N8" s="30">
        <v>1</v>
      </c>
      <c r="O8" s="13" t="str">
        <f>IF(M8&lt;=0.49,"BAJO",IF(M8&lt;=0.79,"MEDIO","ALTO"))</f>
        <v>BAJO</v>
      </c>
      <c r="P8" s="26">
        <f>M8</f>
        <v>0</v>
      </c>
      <c r="Q8" s="13"/>
      <c r="R8" s="13"/>
      <c r="S8" s="13"/>
      <c r="T8" s="26">
        <f>SUM(P8:S8)/4</f>
        <v>0</v>
      </c>
      <c r="U8" s="26">
        <f>SUM(P8:S8)/4</f>
        <v>0</v>
      </c>
      <c r="V8" s="13"/>
      <c r="W8" s="13"/>
      <c r="X8" s="26"/>
      <c r="Y8" s="35">
        <v>42771</v>
      </c>
    </row>
    <row r="9" spans="1:25" s="27" customFormat="1" ht="27" x14ac:dyDescent="0.25">
      <c r="A9" s="64"/>
      <c r="B9" s="62"/>
      <c r="C9" s="62"/>
      <c r="D9" s="58"/>
      <c r="E9" s="56"/>
      <c r="F9" s="60"/>
      <c r="G9" s="56"/>
      <c r="H9" s="62"/>
      <c r="I9" s="56"/>
      <c r="J9" s="10" t="s">
        <v>42</v>
      </c>
      <c r="K9" s="13">
        <v>1</v>
      </c>
      <c r="L9" s="13"/>
      <c r="M9" s="26">
        <f>L9/K9</f>
        <v>0</v>
      </c>
      <c r="N9" s="30">
        <v>1</v>
      </c>
      <c r="O9" s="13" t="str">
        <f>IF(M9&lt;=0.49,"BAJO",IF(M9&lt;=0.79,"MEDIO","ALTO"))</f>
        <v>BAJO</v>
      </c>
      <c r="P9" s="26">
        <f>M9</f>
        <v>0</v>
      </c>
      <c r="Q9" s="13"/>
      <c r="R9" s="13"/>
      <c r="S9" s="13"/>
      <c r="T9" s="26">
        <f t="shared" ref="T9:T12" si="0">SUM(P9:S9)/4</f>
        <v>0</v>
      </c>
      <c r="U9" s="26">
        <f t="shared" ref="U9:U12" si="1">SUM(P9:S9)/4</f>
        <v>0</v>
      </c>
      <c r="V9" s="13"/>
      <c r="W9" s="13"/>
      <c r="X9" s="28"/>
      <c r="Y9" s="34"/>
    </row>
    <row r="10" spans="1:25" s="27" customFormat="1" ht="18" x14ac:dyDescent="0.25">
      <c r="A10" s="64"/>
      <c r="B10" s="62"/>
      <c r="C10" s="62"/>
      <c r="D10" s="58"/>
      <c r="E10" s="56"/>
      <c r="F10" s="60"/>
      <c r="G10" s="56"/>
      <c r="H10" s="62"/>
      <c r="I10" s="56"/>
      <c r="J10" s="10" t="s">
        <v>43</v>
      </c>
      <c r="K10" s="13">
        <v>5</v>
      </c>
      <c r="L10" s="13"/>
      <c r="M10" s="26">
        <f>L10/K10</f>
        <v>0</v>
      </c>
      <c r="N10" s="30">
        <v>1</v>
      </c>
      <c r="O10" s="13" t="str">
        <f>IF(M10&lt;=0.49,"BAJO",IF(M10&lt;=0.79,"MEDIO","ALTO"))</f>
        <v>BAJO</v>
      </c>
      <c r="P10" s="26">
        <f>M10</f>
        <v>0</v>
      </c>
      <c r="Q10" s="13"/>
      <c r="R10" s="13"/>
      <c r="S10" s="13"/>
      <c r="T10" s="26">
        <f t="shared" si="0"/>
        <v>0</v>
      </c>
      <c r="U10" s="26">
        <f t="shared" si="1"/>
        <v>0</v>
      </c>
      <c r="V10" s="13"/>
      <c r="W10" s="13"/>
      <c r="X10" s="28"/>
      <c r="Y10" s="34"/>
    </row>
    <row r="11" spans="1:25" s="27" customFormat="1" ht="18" x14ac:dyDescent="0.25">
      <c r="A11" s="64"/>
      <c r="B11" s="62"/>
      <c r="C11" s="62"/>
      <c r="D11" s="58"/>
      <c r="E11" s="56"/>
      <c r="F11" s="60"/>
      <c r="G11" s="56"/>
      <c r="H11" s="62"/>
      <c r="I11" s="56"/>
      <c r="J11" s="10" t="s">
        <v>44</v>
      </c>
      <c r="K11" s="13">
        <v>5</v>
      </c>
      <c r="L11" s="13"/>
      <c r="M11" s="26">
        <f>L11/K11</f>
        <v>0</v>
      </c>
      <c r="N11" s="30">
        <v>1</v>
      </c>
      <c r="O11" s="13" t="str">
        <f>IF(M11&lt;=0.49,"BAJO",IF(M11&lt;=0.79,"MEDIO","ALTO"))</f>
        <v>BAJO</v>
      </c>
      <c r="P11" s="26">
        <f>M11</f>
        <v>0</v>
      </c>
      <c r="Q11" s="13"/>
      <c r="R11" s="13"/>
      <c r="S11" s="13"/>
      <c r="T11" s="26">
        <f t="shared" si="0"/>
        <v>0</v>
      </c>
      <c r="U11" s="26">
        <f t="shared" si="1"/>
        <v>0</v>
      </c>
      <c r="V11" s="13"/>
      <c r="W11" s="13"/>
      <c r="X11" s="28"/>
      <c r="Y11" s="34"/>
    </row>
    <row r="12" spans="1:25" s="27" customFormat="1" ht="18" x14ac:dyDescent="0.25">
      <c r="A12" s="64"/>
      <c r="B12" s="63"/>
      <c r="C12" s="63"/>
      <c r="D12" s="59"/>
      <c r="E12" s="56"/>
      <c r="F12" s="60"/>
      <c r="G12" s="56"/>
      <c r="H12" s="63"/>
      <c r="I12" s="56"/>
      <c r="J12" s="10" t="s">
        <v>45</v>
      </c>
      <c r="K12" s="13">
        <v>5</v>
      </c>
      <c r="L12" s="13"/>
      <c r="M12" s="26">
        <f>L12/K12</f>
        <v>0</v>
      </c>
      <c r="N12" s="30">
        <v>1</v>
      </c>
      <c r="O12" s="13" t="str">
        <f>IF(M12&lt;=0.49,"BAJO",IF(M12&lt;=0.79,"MEDIO","ALTO"))</f>
        <v>BAJO</v>
      </c>
      <c r="P12" s="26">
        <f>M12</f>
        <v>0</v>
      </c>
      <c r="Q12" s="13"/>
      <c r="R12" s="13"/>
      <c r="S12" s="13"/>
      <c r="T12" s="26">
        <f t="shared" si="0"/>
        <v>0</v>
      </c>
      <c r="U12" s="26">
        <f t="shared" si="1"/>
        <v>0</v>
      </c>
      <c r="V12" s="13"/>
      <c r="W12" s="13"/>
      <c r="X12" s="28"/>
      <c r="Y12" s="34"/>
    </row>
    <row r="13" spans="1:25" x14ac:dyDescent="0.25">
      <c r="A13" s="17"/>
      <c r="B13" s="16"/>
      <c r="C13" s="16"/>
      <c r="D13" s="16">
        <v>2</v>
      </c>
      <c r="E13" s="16"/>
      <c r="F13" s="18"/>
      <c r="G13" s="24"/>
      <c r="H13" s="24"/>
      <c r="I13" s="25"/>
      <c r="J13" s="16">
        <f>COUNTA(J8:J12)</f>
        <v>5</v>
      </c>
      <c r="K13" s="19"/>
      <c r="L13" s="19"/>
      <c r="M13" s="20"/>
      <c r="N13" s="20"/>
      <c r="O13" s="16"/>
      <c r="P13" s="18"/>
      <c r="Q13" s="21"/>
      <c r="R13" s="21"/>
      <c r="S13" s="21"/>
      <c r="T13" s="21"/>
      <c r="U13" s="21"/>
      <c r="V13" s="21"/>
      <c r="W13" s="21"/>
      <c r="X13" s="21"/>
    </row>
    <row r="14" spans="1:25" s="27" customFormat="1" ht="18" x14ac:dyDescent="0.25">
      <c r="A14" s="65" t="s">
        <v>67</v>
      </c>
      <c r="B14" s="61">
        <v>1</v>
      </c>
      <c r="C14" s="61" t="s">
        <v>38</v>
      </c>
      <c r="D14" s="57">
        <f>(F8+F14)/D21</f>
        <v>0.33809523809523812</v>
      </c>
      <c r="E14" s="56" t="s">
        <v>68</v>
      </c>
      <c r="F14" s="60">
        <f>SUM(M14:M20)/J21</f>
        <v>0.67619047619047623</v>
      </c>
      <c r="G14" s="56" t="s">
        <v>70</v>
      </c>
      <c r="H14" s="61">
        <v>30</v>
      </c>
      <c r="I14" s="56" t="s">
        <v>71</v>
      </c>
      <c r="J14" s="10" t="s">
        <v>69</v>
      </c>
      <c r="K14" s="29">
        <v>1</v>
      </c>
      <c r="L14" s="29">
        <v>1</v>
      </c>
      <c r="M14" s="28">
        <f t="shared" ref="M14:M20" si="2">L14/K14</f>
        <v>1</v>
      </c>
      <c r="N14" s="30">
        <v>1</v>
      </c>
      <c r="O14" s="29" t="str">
        <f t="shared" ref="O14:O20" si="3">IF(M14&lt;=0.49,"BAJO",IF(M14&lt;=0.79,"MEDIO","ALTO"))</f>
        <v>ALTO</v>
      </c>
      <c r="P14" s="28">
        <f t="shared" ref="P14:P20" si="4">M14</f>
        <v>1</v>
      </c>
      <c r="Q14" s="29"/>
      <c r="R14" s="29"/>
      <c r="S14" s="29"/>
      <c r="T14" s="28">
        <f>SUM(P14:S14)/4</f>
        <v>0.25</v>
      </c>
      <c r="U14" s="28">
        <f>SUM(P14:S14)/4</f>
        <v>0.25</v>
      </c>
      <c r="V14" s="29"/>
      <c r="W14" s="29"/>
      <c r="X14" s="28"/>
      <c r="Y14" s="34"/>
    </row>
    <row r="15" spans="1:25" s="27" customFormat="1" ht="27" x14ac:dyDescent="0.25">
      <c r="A15" s="65"/>
      <c r="B15" s="62"/>
      <c r="C15" s="62"/>
      <c r="D15" s="58"/>
      <c r="E15" s="56"/>
      <c r="F15" s="60"/>
      <c r="G15" s="56"/>
      <c r="H15" s="62"/>
      <c r="I15" s="56"/>
      <c r="J15" s="10" t="s">
        <v>72</v>
      </c>
      <c r="K15" s="29">
        <v>1</v>
      </c>
      <c r="L15" s="29">
        <v>1</v>
      </c>
      <c r="M15" s="28">
        <f t="shared" si="2"/>
        <v>1</v>
      </c>
      <c r="N15" s="30">
        <v>2</v>
      </c>
      <c r="O15" s="29" t="str">
        <f t="shared" si="3"/>
        <v>ALTO</v>
      </c>
      <c r="P15" s="28">
        <f t="shared" si="4"/>
        <v>1</v>
      </c>
      <c r="Q15" s="29"/>
      <c r="R15" s="29"/>
      <c r="S15" s="29"/>
      <c r="T15" s="28">
        <f t="shared" ref="T15:T20" si="5">SUM(P15:S15)/4</f>
        <v>0.25</v>
      </c>
      <c r="U15" s="28">
        <f t="shared" ref="U15:U20" si="6">SUM(P15:S15)/4</f>
        <v>0.25</v>
      </c>
      <c r="V15" s="29"/>
      <c r="W15" s="29"/>
      <c r="X15" s="28"/>
      <c r="Y15" s="34"/>
    </row>
    <row r="16" spans="1:25" s="27" customFormat="1" ht="18" x14ac:dyDescent="0.25">
      <c r="A16" s="65"/>
      <c r="B16" s="62"/>
      <c r="C16" s="62"/>
      <c r="D16" s="58"/>
      <c r="E16" s="56"/>
      <c r="F16" s="60"/>
      <c r="G16" s="56"/>
      <c r="H16" s="62"/>
      <c r="I16" s="56"/>
      <c r="J16" s="10" t="s">
        <v>73</v>
      </c>
      <c r="K16" s="29">
        <v>30</v>
      </c>
      <c r="L16" s="29">
        <v>15</v>
      </c>
      <c r="M16" s="28">
        <f t="shared" si="2"/>
        <v>0.5</v>
      </c>
      <c r="N16" s="30">
        <v>2</v>
      </c>
      <c r="O16" s="29" t="str">
        <f t="shared" si="3"/>
        <v>MEDIO</v>
      </c>
      <c r="P16" s="28">
        <f t="shared" si="4"/>
        <v>0.5</v>
      </c>
      <c r="Q16" s="29"/>
      <c r="R16" s="29"/>
      <c r="S16" s="29"/>
      <c r="T16" s="28">
        <f t="shared" si="5"/>
        <v>0.125</v>
      </c>
      <c r="U16" s="28">
        <f t="shared" si="6"/>
        <v>0.125</v>
      </c>
      <c r="V16" s="29"/>
      <c r="W16" s="29"/>
      <c r="X16" s="28"/>
      <c r="Y16" s="34"/>
    </row>
    <row r="17" spans="1:25" s="27" customFormat="1" ht="27" x14ac:dyDescent="0.25">
      <c r="A17" s="65"/>
      <c r="B17" s="62"/>
      <c r="C17" s="62"/>
      <c r="D17" s="58"/>
      <c r="E17" s="56"/>
      <c r="F17" s="60"/>
      <c r="G17" s="56"/>
      <c r="H17" s="62"/>
      <c r="I17" s="56"/>
      <c r="J17" s="10" t="s">
        <v>74</v>
      </c>
      <c r="K17" s="29">
        <v>1</v>
      </c>
      <c r="L17" s="29">
        <v>1</v>
      </c>
      <c r="M17" s="28">
        <f t="shared" si="2"/>
        <v>1</v>
      </c>
      <c r="N17" s="30">
        <v>2</v>
      </c>
      <c r="O17" s="29" t="str">
        <f t="shared" si="3"/>
        <v>ALTO</v>
      </c>
      <c r="P17" s="28">
        <f t="shared" si="4"/>
        <v>1</v>
      </c>
      <c r="Q17" s="29"/>
      <c r="R17" s="29"/>
      <c r="S17" s="29"/>
      <c r="T17" s="28">
        <f t="shared" si="5"/>
        <v>0.25</v>
      </c>
      <c r="U17" s="28">
        <f t="shared" si="6"/>
        <v>0.25</v>
      </c>
      <c r="V17" s="29"/>
      <c r="W17" s="29"/>
      <c r="X17" s="28"/>
      <c r="Y17" s="34"/>
    </row>
    <row r="18" spans="1:25" s="27" customFormat="1" ht="18" x14ac:dyDescent="0.25">
      <c r="A18" s="65"/>
      <c r="B18" s="62"/>
      <c r="C18" s="62"/>
      <c r="D18" s="58"/>
      <c r="E18" s="56"/>
      <c r="F18" s="60"/>
      <c r="G18" s="56"/>
      <c r="H18" s="62"/>
      <c r="I18" s="56"/>
      <c r="J18" s="10" t="s">
        <v>75</v>
      </c>
      <c r="K18" s="29">
        <v>5</v>
      </c>
      <c r="L18" s="29">
        <v>2</v>
      </c>
      <c r="M18" s="28">
        <f t="shared" si="2"/>
        <v>0.4</v>
      </c>
      <c r="N18" s="30">
        <v>2</v>
      </c>
      <c r="O18" s="29" t="str">
        <f t="shared" si="3"/>
        <v>BAJO</v>
      </c>
      <c r="P18" s="28">
        <f t="shared" si="4"/>
        <v>0.4</v>
      </c>
      <c r="Q18" s="29"/>
      <c r="R18" s="29"/>
      <c r="S18" s="29"/>
      <c r="T18" s="28">
        <f t="shared" si="5"/>
        <v>0.1</v>
      </c>
      <c r="U18" s="28">
        <f t="shared" si="6"/>
        <v>0.1</v>
      </c>
      <c r="V18" s="29"/>
      <c r="W18" s="29"/>
      <c r="X18" s="28"/>
      <c r="Y18" s="34"/>
    </row>
    <row r="19" spans="1:25" s="27" customFormat="1" x14ac:dyDescent="0.25">
      <c r="A19" s="65"/>
      <c r="B19" s="62"/>
      <c r="C19" s="62"/>
      <c r="D19" s="58"/>
      <c r="E19" s="56"/>
      <c r="F19" s="60"/>
      <c r="G19" s="56"/>
      <c r="H19" s="62"/>
      <c r="I19" s="56"/>
      <c r="J19" s="10" t="s">
        <v>76</v>
      </c>
      <c r="K19" s="29">
        <v>30</v>
      </c>
      <c r="L19" s="29">
        <v>15</v>
      </c>
      <c r="M19" s="28">
        <f t="shared" si="2"/>
        <v>0.5</v>
      </c>
      <c r="N19" s="30">
        <v>2</v>
      </c>
      <c r="O19" s="29" t="str">
        <f t="shared" si="3"/>
        <v>MEDIO</v>
      </c>
      <c r="P19" s="28">
        <f t="shared" si="4"/>
        <v>0.5</v>
      </c>
      <c r="Q19" s="29"/>
      <c r="R19" s="29"/>
      <c r="S19" s="29"/>
      <c r="T19" s="28">
        <f t="shared" si="5"/>
        <v>0.125</v>
      </c>
      <c r="U19" s="28">
        <f t="shared" si="6"/>
        <v>0.125</v>
      </c>
      <c r="V19" s="29"/>
      <c r="W19" s="29"/>
      <c r="X19" s="28"/>
      <c r="Y19" s="34"/>
    </row>
    <row r="20" spans="1:25" s="27" customFormat="1" x14ac:dyDescent="0.25">
      <c r="A20" s="65"/>
      <c r="B20" s="63"/>
      <c r="C20" s="63"/>
      <c r="D20" s="59"/>
      <c r="E20" s="56"/>
      <c r="F20" s="60"/>
      <c r="G20" s="56"/>
      <c r="H20" s="63"/>
      <c r="I20" s="56"/>
      <c r="J20" s="10" t="s">
        <v>77</v>
      </c>
      <c r="K20" s="29">
        <v>3</v>
      </c>
      <c r="L20" s="29">
        <v>1</v>
      </c>
      <c r="M20" s="28">
        <f t="shared" si="2"/>
        <v>0.33333333333333331</v>
      </c>
      <c r="N20" s="30">
        <v>2</v>
      </c>
      <c r="O20" s="29" t="str">
        <f t="shared" si="3"/>
        <v>BAJO</v>
      </c>
      <c r="P20" s="28">
        <f t="shared" si="4"/>
        <v>0.33333333333333331</v>
      </c>
      <c r="Q20" s="29"/>
      <c r="R20" s="29"/>
      <c r="S20" s="29"/>
      <c r="T20" s="28">
        <f t="shared" si="5"/>
        <v>8.3333333333333329E-2</v>
      </c>
      <c r="U20" s="28">
        <f t="shared" si="6"/>
        <v>8.3333333333333329E-2</v>
      </c>
      <c r="V20" s="29"/>
      <c r="W20" s="29"/>
      <c r="X20" s="28"/>
      <c r="Y20" s="34"/>
    </row>
    <row r="21" spans="1:25" x14ac:dyDescent="0.25">
      <c r="A21" s="17"/>
      <c r="B21" s="16"/>
      <c r="C21" s="16"/>
      <c r="D21" s="16">
        <v>2</v>
      </c>
      <c r="E21" s="16"/>
      <c r="F21" s="18"/>
      <c r="G21" s="24"/>
      <c r="H21" s="24"/>
      <c r="I21" s="25"/>
      <c r="J21" s="16">
        <f>COUNTA(J14:J20)</f>
        <v>7</v>
      </c>
      <c r="K21" s="19"/>
      <c r="L21" s="19"/>
      <c r="M21" s="20"/>
      <c r="N21" s="20"/>
      <c r="O21" s="16"/>
      <c r="P21" s="18"/>
      <c r="Q21" s="21"/>
      <c r="R21" s="21"/>
      <c r="S21" s="21"/>
      <c r="T21" s="21"/>
      <c r="U21" s="21"/>
      <c r="V21" s="21"/>
      <c r="W21" s="21"/>
      <c r="X21" s="21"/>
    </row>
  </sheetData>
  <mergeCells count="27">
    <mergeCell ref="D8:D12"/>
    <mergeCell ref="E8:E12"/>
    <mergeCell ref="F8:F12"/>
    <mergeCell ref="A1:X1"/>
    <mergeCell ref="A2:X2"/>
    <mergeCell ref="A3:X3"/>
    <mergeCell ref="U5:W5"/>
    <mergeCell ref="A5:J5"/>
    <mergeCell ref="K4:R4"/>
    <mergeCell ref="A4:J4"/>
    <mergeCell ref="K5:O5"/>
    <mergeCell ref="P5:T5"/>
    <mergeCell ref="G8:G12"/>
    <mergeCell ref="I8:I12"/>
    <mergeCell ref="B8:B12"/>
    <mergeCell ref="H8:H12"/>
    <mergeCell ref="A8:A12"/>
    <mergeCell ref="C8:C12"/>
    <mergeCell ref="A14:A20"/>
    <mergeCell ref="B14:B20"/>
    <mergeCell ref="C14:C20"/>
    <mergeCell ref="I14:I20"/>
    <mergeCell ref="D14:D20"/>
    <mergeCell ref="E14:E20"/>
    <mergeCell ref="F14:F20"/>
    <mergeCell ref="G14:G20"/>
    <mergeCell ref="H14:H20"/>
  </mergeCells>
  <conditionalFormatting sqref="O8:O12">
    <cfRule type="expression" dxfId="11" priority="4">
      <formula>$O8="BAJO"</formula>
    </cfRule>
    <cfRule type="expression" dxfId="10" priority="5">
      <formula>$O8="MEDIO"</formula>
    </cfRule>
    <cfRule type="expression" dxfId="9" priority="6">
      <formula>$O8="ALTO"</formula>
    </cfRule>
  </conditionalFormatting>
  <conditionalFormatting sqref="O14:O20">
    <cfRule type="expression" dxfId="8" priority="1">
      <formula>$O14="BAJO"</formula>
    </cfRule>
    <cfRule type="expression" dxfId="7" priority="2">
      <formula>$O14="MEDIO"</formula>
    </cfRule>
    <cfRule type="expression" dxfId="6" priority="3">
      <formula>$O14="ALTO"</formula>
    </cfRule>
  </conditionalFormatting>
  <hyperlinks>
    <hyperlink ref="A8:A12" r:id="rId1" display="Deforestación y ampliación de la frontera agricola"/>
  </hyperlinks>
  <pageMargins left="0.70866141732283472" right="0.70866141732283472" top="0.74803149606299213" bottom="0.74803149606299213" header="0.31496062992125984" footer="0.31496062992125984"/>
  <pageSetup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C5" zoomScaleNormal="100" workbookViewId="0">
      <selection activeCell="N18" sqref="N18"/>
    </sheetView>
  </sheetViews>
  <sheetFormatPr defaultColWidth="11.42578125" defaultRowHeight="15" x14ac:dyDescent="0.25"/>
  <cols>
    <col min="1" max="1" width="15" style="52" bestFit="1" customWidth="1"/>
    <col min="2" max="2" width="14" style="53" bestFit="1" customWidth="1"/>
    <col min="3" max="3" width="11.7109375" style="52" customWidth="1"/>
    <col min="4" max="4" width="10.5703125" style="53" customWidth="1"/>
    <col min="5" max="5" width="10.28515625" style="53" bestFit="1" customWidth="1"/>
    <col min="6" max="6" width="10" style="54" bestFit="1" customWidth="1"/>
    <col min="7" max="7" width="11.42578125" style="55"/>
    <col min="8" max="8" width="6.5703125" style="55" bestFit="1" customWidth="1"/>
    <col min="9" max="9" width="11.42578125" style="55"/>
    <col min="10" max="10" width="15.85546875" style="54" bestFit="1" customWidth="1"/>
    <col min="11" max="11" width="12" style="40" customWidth="1"/>
    <col min="12" max="15" width="10.42578125" style="40" bestFit="1" customWidth="1"/>
    <col min="16" max="16" width="11.85546875" style="40" bestFit="1" customWidth="1"/>
    <col min="17" max="17" width="9.85546875" style="8" customWidth="1"/>
    <col min="18" max="18" width="13.7109375" style="40" bestFit="1" customWidth="1"/>
    <col min="19" max="16384" width="11.42578125" style="36"/>
  </cols>
  <sheetData>
    <row r="1" spans="1:18" ht="15" customHeight="1" x14ac:dyDescent="0.25">
      <c r="A1" s="91" t="s">
        <v>95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8" ht="15.75" x14ac:dyDescent="0.25">
      <c r="A2" s="91" t="s">
        <v>96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ht="15.75" x14ac:dyDescent="0.25">
      <c r="A3" s="91">
        <v>2017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8" s="38" customFormat="1" x14ac:dyDescent="0.25">
      <c r="A4" s="37" t="s">
        <v>10</v>
      </c>
      <c r="B4" s="37" t="s">
        <v>11</v>
      </c>
      <c r="C4" s="37" t="s">
        <v>12</v>
      </c>
      <c r="D4" s="37" t="s">
        <v>13</v>
      </c>
      <c r="E4" s="37" t="s">
        <v>14</v>
      </c>
      <c r="F4" s="37" t="s">
        <v>15</v>
      </c>
      <c r="G4" s="37" t="s">
        <v>64</v>
      </c>
      <c r="H4" s="37" t="s">
        <v>16</v>
      </c>
      <c r="I4" s="37" t="s">
        <v>17</v>
      </c>
      <c r="J4" s="37" t="s">
        <v>65</v>
      </c>
      <c r="K4" s="37" t="s">
        <v>18</v>
      </c>
      <c r="L4" s="37" t="s">
        <v>19</v>
      </c>
      <c r="M4" s="37" t="s">
        <v>20</v>
      </c>
      <c r="N4" s="37" t="s">
        <v>21</v>
      </c>
      <c r="O4" s="37" t="s">
        <v>22</v>
      </c>
      <c r="P4" s="37" t="s">
        <v>23</v>
      </c>
      <c r="Q4" s="37" t="s">
        <v>24</v>
      </c>
      <c r="R4" s="37" t="s">
        <v>25</v>
      </c>
    </row>
    <row r="5" spans="1:18" s="39" customFormat="1" ht="30" customHeight="1" x14ac:dyDescent="0.25">
      <c r="A5" s="86" t="s">
        <v>80</v>
      </c>
      <c r="B5" s="86" t="s">
        <v>81</v>
      </c>
      <c r="C5" s="86" t="s">
        <v>5</v>
      </c>
      <c r="D5" s="86" t="s">
        <v>48</v>
      </c>
      <c r="E5" s="86" t="s">
        <v>6</v>
      </c>
      <c r="F5" s="86" t="s">
        <v>52</v>
      </c>
      <c r="G5" s="86" t="s">
        <v>8</v>
      </c>
      <c r="H5" s="86" t="s">
        <v>57</v>
      </c>
      <c r="I5" s="86" t="s">
        <v>34</v>
      </c>
      <c r="J5" s="86" t="s">
        <v>7</v>
      </c>
      <c r="K5" s="86" t="s">
        <v>47</v>
      </c>
      <c r="L5" s="86" t="s">
        <v>98</v>
      </c>
      <c r="M5" s="86"/>
      <c r="N5" s="86"/>
      <c r="O5" s="86"/>
      <c r="P5" s="86" t="s">
        <v>99</v>
      </c>
      <c r="Q5" s="87" t="s">
        <v>53</v>
      </c>
      <c r="R5" s="86" t="s">
        <v>97</v>
      </c>
    </row>
    <row r="6" spans="1:18" s="39" customFormat="1" ht="30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41" t="s">
        <v>79</v>
      </c>
      <c r="M6" s="41" t="s">
        <v>82</v>
      </c>
      <c r="N6" s="41" t="s">
        <v>83</v>
      </c>
      <c r="O6" s="41" t="s">
        <v>84</v>
      </c>
      <c r="P6" s="86"/>
      <c r="Q6" s="87"/>
      <c r="R6" s="86"/>
    </row>
    <row r="7" spans="1:18" s="27" customFormat="1" ht="45" x14ac:dyDescent="0.25">
      <c r="A7" s="89" t="s">
        <v>85</v>
      </c>
      <c r="B7" s="80">
        <v>1</v>
      </c>
      <c r="C7" s="80" t="s">
        <v>38</v>
      </c>
      <c r="D7" s="83">
        <f>(F7+F13)/D20</f>
        <v>0.57428571428571429</v>
      </c>
      <c r="E7" s="88" t="s">
        <v>39</v>
      </c>
      <c r="F7" s="90">
        <f>SUM(Q7:Q11)/J12</f>
        <v>0.72</v>
      </c>
      <c r="G7" s="88" t="s">
        <v>86</v>
      </c>
      <c r="H7" s="80">
        <v>5</v>
      </c>
      <c r="I7" s="88" t="s">
        <v>46</v>
      </c>
      <c r="J7" s="42" t="s">
        <v>41</v>
      </c>
      <c r="K7" s="43">
        <v>1</v>
      </c>
      <c r="L7" s="43">
        <v>0</v>
      </c>
      <c r="M7" s="43">
        <v>1</v>
      </c>
      <c r="N7" s="43">
        <v>0</v>
      </c>
      <c r="O7" s="43">
        <v>0</v>
      </c>
      <c r="P7" s="43">
        <f>SUM(L7:O7)</f>
        <v>1</v>
      </c>
      <c r="Q7" s="44">
        <f>P7/K7</f>
        <v>1</v>
      </c>
      <c r="R7" s="43" t="str">
        <f>IF(Q7&lt;=0.49,"BAJO",IF(Q7&lt;=0.79,"MEDIO","ALTO"))</f>
        <v>ALTO</v>
      </c>
    </row>
    <row r="8" spans="1:18" s="27" customFormat="1" ht="27" x14ac:dyDescent="0.25">
      <c r="A8" s="89"/>
      <c r="B8" s="81"/>
      <c r="C8" s="81"/>
      <c r="D8" s="84"/>
      <c r="E8" s="88"/>
      <c r="F8" s="90"/>
      <c r="G8" s="88"/>
      <c r="H8" s="81"/>
      <c r="I8" s="88"/>
      <c r="J8" s="42" t="s">
        <v>42</v>
      </c>
      <c r="K8" s="43">
        <v>1</v>
      </c>
      <c r="L8" s="43">
        <v>0</v>
      </c>
      <c r="M8" s="43">
        <v>1</v>
      </c>
      <c r="N8" s="43">
        <v>0</v>
      </c>
      <c r="O8" s="43">
        <v>0</v>
      </c>
      <c r="P8" s="43">
        <f t="shared" ref="P8:P19" si="0">SUM(L8:O8)</f>
        <v>1</v>
      </c>
      <c r="Q8" s="44">
        <f>P8/K8</f>
        <v>1</v>
      </c>
      <c r="R8" s="43" t="str">
        <f>IF(Q8&lt;=0.49,"BAJO",IF(Q8&lt;=0.79,"MEDIO","ALTO"))</f>
        <v>ALTO</v>
      </c>
    </row>
    <row r="9" spans="1:18" s="27" customFormat="1" ht="18" x14ac:dyDescent="0.25">
      <c r="A9" s="89"/>
      <c r="B9" s="81"/>
      <c r="C9" s="81"/>
      <c r="D9" s="84"/>
      <c r="E9" s="88"/>
      <c r="F9" s="90"/>
      <c r="G9" s="88"/>
      <c r="H9" s="81"/>
      <c r="I9" s="88"/>
      <c r="J9" s="42" t="s">
        <v>43</v>
      </c>
      <c r="K9" s="43">
        <v>5</v>
      </c>
      <c r="L9" s="43">
        <v>0</v>
      </c>
      <c r="M9" s="43">
        <v>0</v>
      </c>
      <c r="N9" s="43">
        <v>3</v>
      </c>
      <c r="O9" s="43">
        <v>0</v>
      </c>
      <c r="P9" s="43">
        <f t="shared" si="0"/>
        <v>3</v>
      </c>
      <c r="Q9" s="44">
        <f>P9/K9</f>
        <v>0.6</v>
      </c>
      <c r="R9" s="43" t="str">
        <f>IF(Q9&lt;=0.49,"BAJO",IF(Q9&lt;=0.79,"MEDIO","ALTO"))</f>
        <v>MEDIO</v>
      </c>
    </row>
    <row r="10" spans="1:18" s="27" customFormat="1" ht="18" x14ac:dyDescent="0.25">
      <c r="A10" s="89"/>
      <c r="B10" s="81"/>
      <c r="C10" s="81"/>
      <c r="D10" s="84"/>
      <c r="E10" s="88"/>
      <c r="F10" s="90"/>
      <c r="G10" s="88"/>
      <c r="H10" s="81"/>
      <c r="I10" s="88"/>
      <c r="J10" s="42" t="s">
        <v>87</v>
      </c>
      <c r="K10" s="43">
        <v>5</v>
      </c>
      <c r="L10" s="43">
        <v>0</v>
      </c>
      <c r="M10" s="43">
        <v>0</v>
      </c>
      <c r="N10" s="43">
        <v>3</v>
      </c>
      <c r="O10" s="43">
        <v>0</v>
      </c>
      <c r="P10" s="43">
        <f t="shared" si="0"/>
        <v>3</v>
      </c>
      <c r="Q10" s="44">
        <f>P10/K10</f>
        <v>0.6</v>
      </c>
      <c r="R10" s="43" t="str">
        <f>IF(Q10&lt;=0.49,"BAJO",IF(Q10&lt;=0.79,"MEDIO","ALTO"))</f>
        <v>MEDIO</v>
      </c>
    </row>
    <row r="11" spans="1:18" s="27" customFormat="1" ht="18" x14ac:dyDescent="0.25">
      <c r="A11" s="89"/>
      <c r="B11" s="82"/>
      <c r="C11" s="81"/>
      <c r="D11" s="84"/>
      <c r="E11" s="88"/>
      <c r="F11" s="90"/>
      <c r="G11" s="88"/>
      <c r="H11" s="82"/>
      <c r="I11" s="88"/>
      <c r="J11" s="42" t="s">
        <v>45</v>
      </c>
      <c r="K11" s="43">
        <v>5</v>
      </c>
      <c r="L11" s="43">
        <v>0</v>
      </c>
      <c r="M11" s="43">
        <v>0</v>
      </c>
      <c r="N11" s="43">
        <v>2</v>
      </c>
      <c r="O11" s="43">
        <v>0</v>
      </c>
      <c r="P11" s="43">
        <f t="shared" si="0"/>
        <v>2</v>
      </c>
      <c r="Q11" s="44">
        <f>P11/K11</f>
        <v>0.4</v>
      </c>
      <c r="R11" s="43" t="str">
        <f>IF(Q11&lt;=0.49,"BAJO",IF(Q11&lt;=0.79,"MEDIO","ALTO"))</f>
        <v>BAJO</v>
      </c>
    </row>
    <row r="12" spans="1:18" x14ac:dyDescent="0.25">
      <c r="A12" s="45"/>
      <c r="B12" s="46"/>
      <c r="C12" s="46"/>
      <c r="D12" s="46"/>
      <c r="E12" s="46"/>
      <c r="F12" s="47"/>
      <c r="G12" s="48"/>
      <c r="H12" s="48"/>
      <c r="I12" s="49"/>
      <c r="J12" s="46">
        <f>COUNTA(J7:J11)</f>
        <v>5</v>
      </c>
      <c r="K12" s="50"/>
      <c r="L12" s="50"/>
      <c r="M12" s="50"/>
      <c r="N12" s="50"/>
      <c r="O12" s="50"/>
      <c r="P12" s="50"/>
      <c r="Q12" s="51"/>
      <c r="R12" s="46"/>
    </row>
    <row r="13" spans="1:18" s="27" customFormat="1" ht="18" x14ac:dyDescent="0.25">
      <c r="A13" s="89" t="s">
        <v>88</v>
      </c>
      <c r="B13" s="80">
        <v>1</v>
      </c>
      <c r="C13" s="80" t="s">
        <v>38</v>
      </c>
      <c r="D13" s="83">
        <f>D7</f>
        <v>0.57428571428571429</v>
      </c>
      <c r="E13" s="88" t="s">
        <v>89</v>
      </c>
      <c r="F13" s="90">
        <f>SUM(Q13:Q19)/J20</f>
        <v>0.42857142857142855</v>
      </c>
      <c r="G13" s="88" t="s">
        <v>90</v>
      </c>
      <c r="H13" s="80">
        <v>30</v>
      </c>
      <c r="I13" s="88" t="s">
        <v>71</v>
      </c>
      <c r="J13" s="42" t="s">
        <v>91</v>
      </c>
      <c r="K13" s="43">
        <v>1</v>
      </c>
      <c r="L13" s="43">
        <v>1</v>
      </c>
      <c r="M13" s="43"/>
      <c r="N13" s="43"/>
      <c r="O13" s="43"/>
      <c r="P13" s="43">
        <f t="shared" si="0"/>
        <v>1</v>
      </c>
      <c r="Q13" s="44">
        <f t="shared" ref="Q13:Q19" si="1">P13/K13</f>
        <v>1</v>
      </c>
      <c r="R13" s="43" t="str">
        <f t="shared" ref="R13:R19" si="2">IF(Q13&lt;=0.49,"BAJO",IF(Q13&lt;=0.79,"MEDIO","ALTO"))</f>
        <v>ALTO</v>
      </c>
    </row>
    <row r="14" spans="1:18" s="27" customFormat="1" ht="18" x14ac:dyDescent="0.25">
      <c r="A14" s="89"/>
      <c r="B14" s="81"/>
      <c r="C14" s="81"/>
      <c r="D14" s="84"/>
      <c r="E14" s="88"/>
      <c r="F14" s="90"/>
      <c r="G14" s="88"/>
      <c r="H14" s="81"/>
      <c r="I14" s="88"/>
      <c r="J14" s="42" t="s">
        <v>92</v>
      </c>
      <c r="K14" s="43">
        <v>1</v>
      </c>
      <c r="L14" s="43">
        <v>1</v>
      </c>
      <c r="M14" s="43"/>
      <c r="N14" s="43"/>
      <c r="O14" s="43"/>
      <c r="P14" s="43">
        <f t="shared" si="0"/>
        <v>1</v>
      </c>
      <c r="Q14" s="44">
        <f t="shared" si="1"/>
        <v>1</v>
      </c>
      <c r="R14" s="43" t="str">
        <f t="shared" si="2"/>
        <v>ALTO</v>
      </c>
    </row>
    <row r="15" spans="1:18" s="27" customFormat="1" ht="18" x14ac:dyDescent="0.25">
      <c r="A15" s="89"/>
      <c r="B15" s="81"/>
      <c r="C15" s="81"/>
      <c r="D15" s="84"/>
      <c r="E15" s="88"/>
      <c r="F15" s="90"/>
      <c r="G15" s="88"/>
      <c r="H15" s="81"/>
      <c r="I15" s="88"/>
      <c r="J15" s="42" t="s">
        <v>73</v>
      </c>
      <c r="K15" s="43">
        <v>30</v>
      </c>
      <c r="L15" s="43">
        <v>15</v>
      </c>
      <c r="M15" s="43"/>
      <c r="N15" s="43"/>
      <c r="O15" s="43"/>
      <c r="P15" s="43">
        <f t="shared" si="0"/>
        <v>15</v>
      </c>
      <c r="Q15" s="44">
        <f t="shared" si="1"/>
        <v>0.5</v>
      </c>
      <c r="R15" s="43" t="str">
        <f t="shared" si="2"/>
        <v>MEDIO</v>
      </c>
    </row>
    <row r="16" spans="1:18" s="27" customFormat="1" ht="27" x14ac:dyDescent="0.25">
      <c r="A16" s="89"/>
      <c r="B16" s="81"/>
      <c r="C16" s="81"/>
      <c r="D16" s="84"/>
      <c r="E16" s="88"/>
      <c r="F16" s="90"/>
      <c r="G16" s="88"/>
      <c r="H16" s="81"/>
      <c r="I16" s="88"/>
      <c r="J16" s="42" t="s">
        <v>93</v>
      </c>
      <c r="K16" s="43">
        <v>1</v>
      </c>
      <c r="L16" s="43">
        <v>0</v>
      </c>
      <c r="M16" s="43"/>
      <c r="N16" s="43"/>
      <c r="O16" s="43"/>
      <c r="P16" s="43">
        <f t="shared" si="0"/>
        <v>0</v>
      </c>
      <c r="Q16" s="44">
        <f t="shared" si="1"/>
        <v>0</v>
      </c>
      <c r="R16" s="43" t="str">
        <f t="shared" si="2"/>
        <v>BAJO</v>
      </c>
    </row>
    <row r="17" spans="1:18" s="27" customFormat="1" ht="18" x14ac:dyDescent="0.25">
      <c r="A17" s="89"/>
      <c r="B17" s="81"/>
      <c r="C17" s="81"/>
      <c r="D17" s="84"/>
      <c r="E17" s="88"/>
      <c r="F17" s="90"/>
      <c r="G17" s="88"/>
      <c r="H17" s="81"/>
      <c r="I17" s="88"/>
      <c r="J17" s="42" t="s">
        <v>75</v>
      </c>
      <c r="K17" s="43">
        <v>5</v>
      </c>
      <c r="L17" s="43">
        <v>0</v>
      </c>
      <c r="M17" s="43"/>
      <c r="N17" s="43"/>
      <c r="O17" s="43"/>
      <c r="P17" s="43">
        <f t="shared" si="0"/>
        <v>0</v>
      </c>
      <c r="Q17" s="44">
        <f t="shared" si="1"/>
        <v>0</v>
      </c>
      <c r="R17" s="43" t="str">
        <f t="shared" si="2"/>
        <v>BAJO</v>
      </c>
    </row>
    <row r="18" spans="1:18" s="27" customFormat="1" x14ac:dyDescent="0.25">
      <c r="A18" s="89"/>
      <c r="B18" s="81"/>
      <c r="C18" s="81"/>
      <c r="D18" s="84"/>
      <c r="E18" s="88"/>
      <c r="F18" s="90"/>
      <c r="G18" s="88"/>
      <c r="H18" s="81"/>
      <c r="I18" s="88"/>
      <c r="J18" s="42" t="s">
        <v>94</v>
      </c>
      <c r="K18" s="43">
        <v>30</v>
      </c>
      <c r="L18" s="43">
        <v>0</v>
      </c>
      <c r="M18" s="43">
        <v>15</v>
      </c>
      <c r="N18" s="43"/>
      <c r="O18" s="43"/>
      <c r="P18" s="43">
        <f t="shared" si="0"/>
        <v>15</v>
      </c>
      <c r="Q18" s="44">
        <f t="shared" si="1"/>
        <v>0.5</v>
      </c>
      <c r="R18" s="43" t="str">
        <f t="shared" si="2"/>
        <v>MEDIO</v>
      </c>
    </row>
    <row r="19" spans="1:18" s="27" customFormat="1" x14ac:dyDescent="0.25">
      <c r="A19" s="89"/>
      <c r="B19" s="82"/>
      <c r="C19" s="82"/>
      <c r="D19" s="85"/>
      <c r="E19" s="88"/>
      <c r="F19" s="90"/>
      <c r="G19" s="88"/>
      <c r="H19" s="82"/>
      <c r="I19" s="88"/>
      <c r="J19" s="42" t="s">
        <v>77</v>
      </c>
      <c r="K19" s="43">
        <v>3</v>
      </c>
      <c r="L19" s="43">
        <v>0</v>
      </c>
      <c r="M19" s="43"/>
      <c r="N19" s="43"/>
      <c r="O19" s="43"/>
      <c r="P19" s="43">
        <f t="shared" si="0"/>
        <v>0</v>
      </c>
      <c r="Q19" s="44">
        <f t="shared" si="1"/>
        <v>0</v>
      </c>
      <c r="R19" s="43" t="str">
        <f t="shared" si="2"/>
        <v>BAJO</v>
      </c>
    </row>
    <row r="20" spans="1:18" x14ac:dyDescent="0.25">
      <c r="A20" s="45"/>
      <c r="B20" s="46"/>
      <c r="C20" s="46"/>
      <c r="D20" s="46">
        <v>2</v>
      </c>
      <c r="E20" s="46"/>
      <c r="F20" s="47"/>
      <c r="G20" s="48"/>
      <c r="H20" s="48"/>
      <c r="I20" s="49"/>
      <c r="J20" s="46">
        <f>COUNTA(J13:J19)</f>
        <v>7</v>
      </c>
      <c r="K20" s="50"/>
      <c r="L20" s="50"/>
      <c r="M20" s="50"/>
      <c r="N20" s="50"/>
      <c r="O20" s="50"/>
      <c r="P20" s="50"/>
      <c r="Q20" s="51"/>
      <c r="R20" s="46"/>
    </row>
  </sheetData>
  <mergeCells count="36">
    <mergeCell ref="A7:A11"/>
    <mergeCell ref="B7:B11"/>
    <mergeCell ref="E7:E11"/>
    <mergeCell ref="F7:F11"/>
    <mergeCell ref="A1:R1"/>
    <mergeCell ref="A2:R2"/>
    <mergeCell ref="A3:R3"/>
    <mergeCell ref="A13:A19"/>
    <mergeCell ref="B13:B19"/>
    <mergeCell ref="E13:E19"/>
    <mergeCell ref="F13:F19"/>
    <mergeCell ref="G13:G19"/>
    <mergeCell ref="P5:P6"/>
    <mergeCell ref="Q5:Q6"/>
    <mergeCell ref="R5:R6"/>
    <mergeCell ref="A5:A6"/>
    <mergeCell ref="B5:B6"/>
    <mergeCell ref="C5:C6"/>
    <mergeCell ref="D5:D6"/>
    <mergeCell ref="E5:E6"/>
    <mergeCell ref="F5:F6"/>
    <mergeCell ref="L5:O5"/>
    <mergeCell ref="G5:G6"/>
    <mergeCell ref="H5:H6"/>
    <mergeCell ref="I5:I6"/>
    <mergeCell ref="J5:J6"/>
    <mergeCell ref="C7:C11"/>
    <mergeCell ref="C13:C19"/>
    <mergeCell ref="D7:D11"/>
    <mergeCell ref="D13:D19"/>
    <mergeCell ref="K5:K6"/>
    <mergeCell ref="H13:H19"/>
    <mergeCell ref="I13:I19"/>
    <mergeCell ref="G7:G11"/>
    <mergeCell ref="H7:H11"/>
    <mergeCell ref="I7:I11"/>
  </mergeCells>
  <conditionalFormatting sqref="R7:R11">
    <cfRule type="expression" dxfId="5" priority="4">
      <formula>$R7="BAJO"</formula>
    </cfRule>
    <cfRule type="expression" dxfId="4" priority="5">
      <formula>$R7="MEDIO"</formula>
    </cfRule>
    <cfRule type="expression" dxfId="3" priority="6">
      <formula>$R7="ALTO"</formula>
    </cfRule>
  </conditionalFormatting>
  <conditionalFormatting sqref="R13:R19">
    <cfRule type="expression" dxfId="2" priority="1">
      <formula>$R13="BAJO"</formula>
    </cfRule>
    <cfRule type="expression" dxfId="1" priority="2">
      <formula>$R13="MEDIO"</formula>
    </cfRule>
    <cfRule type="expression" dxfId="0" priority="3">
      <formula>$R13="ALTO"</formula>
    </cfRule>
  </conditionalFormatting>
  <hyperlinks>
    <hyperlink ref="A7:A11" r:id="rId1" display="Deforestación y ampliación de la frontera agricola"/>
  </hyperlinks>
  <printOptions horizontalCentered="1"/>
  <pageMargins left="0.39370078740157483" right="0.39370078740157483" top="0.39370078740157483" bottom="0.98425196850393704" header="0.31496062992125984" footer="0.59055118110236227"/>
  <pageSetup scale="56" orientation="landscape" verticalDpi="0" r:id="rId2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Andres Rodriguez</cp:lastModifiedBy>
  <cp:lastPrinted>2017-04-25T16:34:22Z</cp:lastPrinted>
  <dcterms:created xsi:type="dcterms:W3CDTF">2014-12-15T02:17:22Z</dcterms:created>
  <dcterms:modified xsi:type="dcterms:W3CDTF">2017-04-26T19:22:15Z</dcterms:modified>
</cp:coreProperties>
</file>