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autoCompressPictures="0"/>
  <mc:AlternateContent xmlns:mc="http://schemas.openxmlformats.org/markup-compatibility/2006">
    <mc:Choice Requires="x15">
      <x15ac:absPath xmlns:x15ac="http://schemas.microsoft.com/office/spreadsheetml/2010/11/ac" url="C:\Users\Simon Buitrago\OneDrive\Documentos\CONTRATO 187 DE 2023_ CAR\CARPETA # 11_( ESPECIFICA 2) ( ARMONIZACION)\ARMONIZACIONES_ MAYO_ 2023\"/>
    </mc:Choice>
  </mc:AlternateContent>
  <bookViews>
    <workbookView xWindow="0" yWindow="0" windowWidth="23040" windowHeight="9264" tabRatio="724"/>
  </bookViews>
  <sheets>
    <sheet name="PND 2023-2026" sheetId="18" r:id="rId1"/>
    <sheet name="Nivel Articulación PTEA-PNEA" sheetId="16" r:id="rId2"/>
    <sheet name="PLAN DE ACCIÓN LA VEGA" sheetId="10" r:id="rId3"/>
    <sheet name="CRONOGRAMA" sheetId="15" r:id="rId4"/>
    <sheet name="PTEA 2020 2023" sheetId="14" r:id="rId5"/>
    <sheet name="Analisis Implem PTEA-PNEA" sheetId="17" r:id="rId6"/>
  </sheets>
  <definedNames>
    <definedName name="_xlnm._FilterDatabase" localSheetId="5" hidden="1">'Analisis Implem PTEA-PNEA'!$A$3:$AD$66</definedName>
    <definedName name="_xlnm._FilterDatabase" localSheetId="1" hidden="1">'Nivel Articulación PTEA-PNEA'!$A$1:$CX$5</definedName>
    <definedName name="_xlnm._FilterDatabase" localSheetId="0" hidden="1">'PND 2023-2026'!$A$2:$J$44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Y39" i="17" l="1"/>
  <c r="X43" i="17"/>
  <c r="U43" i="17"/>
  <c r="T43" i="17"/>
  <c r="T22" i="17"/>
  <c r="U22" i="17" s="1"/>
  <c r="T23" i="17"/>
  <c r="U23" i="17" s="1"/>
  <c r="T24" i="17"/>
  <c r="U24" i="17" s="1"/>
  <c r="T25" i="17"/>
  <c r="T26" i="17"/>
  <c r="U26" i="17" s="1"/>
  <c r="T27" i="17"/>
  <c r="U27" i="17" s="1"/>
  <c r="T28" i="17"/>
  <c r="U28" i="17" s="1"/>
  <c r="T29" i="17"/>
  <c r="U29" i="17" s="1"/>
  <c r="T30" i="17"/>
  <c r="U30" i="17" s="1"/>
  <c r="T31" i="17"/>
  <c r="U31" i="17" s="1"/>
  <c r="T32" i="17"/>
  <c r="T33" i="17"/>
  <c r="U33" i="17" s="1"/>
  <c r="T34" i="17"/>
  <c r="U34" i="17" s="1"/>
  <c r="T35" i="17"/>
  <c r="U35" i="17" s="1"/>
  <c r="T36" i="17"/>
  <c r="U36" i="17" s="1"/>
  <c r="T37" i="17"/>
  <c r="T38" i="17"/>
  <c r="U38" i="17" s="1"/>
  <c r="T39" i="17"/>
  <c r="U39" i="17" s="1"/>
  <c r="T40" i="17"/>
  <c r="U40" i="17" s="1"/>
  <c r="T41" i="17"/>
  <c r="T42" i="17"/>
  <c r="U42" i="17" s="1"/>
  <c r="T44" i="17"/>
  <c r="U44" i="17" s="1"/>
  <c r="T45" i="17"/>
  <c r="U45" i="17" s="1"/>
  <c r="T46" i="17"/>
  <c r="U46" i="17" s="1"/>
  <c r="T47" i="17"/>
  <c r="U47" i="17" s="1"/>
  <c r="T48" i="17"/>
  <c r="U48" i="17" s="1"/>
  <c r="T49" i="17"/>
  <c r="U49" i="17" s="1"/>
  <c r="T50" i="17"/>
  <c r="T51" i="17"/>
  <c r="U51" i="17" s="1"/>
  <c r="T52" i="17"/>
  <c r="U52" i="17" s="1"/>
  <c r="T53" i="17"/>
  <c r="U53" i="17" s="1"/>
  <c r="T54" i="17"/>
  <c r="U54" i="17" s="1"/>
  <c r="T55" i="17"/>
  <c r="U55" i="17" s="1"/>
  <c r="T56" i="17"/>
  <c r="U56" i="17" s="1"/>
  <c r="T57" i="17"/>
  <c r="T58" i="17"/>
  <c r="U58" i="17" s="1"/>
  <c r="T59" i="17"/>
  <c r="U59" i="17" s="1"/>
  <c r="T60" i="17"/>
  <c r="U60" i="17" s="1"/>
  <c r="T61" i="17"/>
  <c r="U61" i="17" s="1"/>
  <c r="T62" i="17"/>
  <c r="U62" i="17" s="1"/>
  <c r="T63" i="17"/>
  <c r="U63" i="17" s="1"/>
  <c r="T64" i="17"/>
  <c r="U64" i="17" s="1"/>
  <c r="T65" i="17"/>
  <c r="T66" i="17"/>
  <c r="U66" i="17" s="1"/>
  <c r="U25" i="17"/>
  <c r="U32" i="17"/>
  <c r="U37" i="17"/>
  <c r="U41" i="17"/>
  <c r="U50" i="17"/>
  <c r="U57" i="17"/>
  <c r="U65" i="17"/>
  <c r="X56" i="17"/>
  <c r="X57" i="17"/>
  <c r="X58" i="17"/>
  <c r="X59" i="17"/>
  <c r="X60" i="17"/>
  <c r="X61" i="17"/>
  <c r="X62" i="17"/>
  <c r="Y51" i="17"/>
  <c r="Z51" i="17" s="1"/>
  <c r="T11" i="17"/>
  <c r="U11" i="17" s="1"/>
  <c r="T12" i="17"/>
  <c r="U12" i="17" s="1"/>
  <c r="T13" i="17"/>
  <c r="U13" i="17" s="1"/>
  <c r="T14" i="17"/>
  <c r="U14" i="17" s="1"/>
  <c r="T15" i="17"/>
  <c r="U15" i="17" s="1"/>
  <c r="T16" i="17"/>
  <c r="U16" i="17" s="1"/>
  <c r="T17" i="17"/>
  <c r="U17" i="17" s="1"/>
  <c r="T18" i="17"/>
  <c r="U18" i="17" s="1"/>
  <c r="T19" i="17"/>
  <c r="U19" i="17" s="1"/>
  <c r="T20" i="17"/>
  <c r="U20" i="17" s="1"/>
  <c r="T21" i="17"/>
  <c r="U21" i="17" s="1"/>
  <c r="T4" i="17"/>
  <c r="T5" i="17"/>
  <c r="T6" i="17"/>
  <c r="T7" i="17"/>
  <c r="T8" i="17"/>
  <c r="T9" i="17"/>
  <c r="T10" i="17"/>
  <c r="U10" i="17" s="1"/>
  <c r="X5" i="17"/>
  <c r="Y4" i="17" s="1"/>
  <c r="X6" i="17"/>
  <c r="X7" i="17"/>
  <c r="X8" i="17"/>
  <c r="X9" i="17"/>
  <c r="X10" i="17"/>
  <c r="X11" i="17"/>
  <c r="X12" i="17"/>
  <c r="X13" i="17"/>
  <c r="X14" i="17"/>
  <c r="X15" i="17"/>
  <c r="X16" i="17"/>
  <c r="X17" i="17"/>
  <c r="X18" i="17"/>
  <c r="X19" i="17"/>
  <c r="X20" i="17"/>
  <c r="X21" i="17"/>
  <c r="Y15" i="17" s="1"/>
  <c r="X22" i="17"/>
  <c r="X23" i="17"/>
  <c r="X24" i="17"/>
  <c r="X25" i="17"/>
  <c r="X26" i="17"/>
  <c r="Y26" i="17" s="1"/>
  <c r="X27" i="17"/>
  <c r="X28" i="17"/>
  <c r="X29" i="17"/>
  <c r="X30" i="17"/>
  <c r="X31" i="17"/>
  <c r="X32" i="17"/>
  <c r="X33" i="17"/>
  <c r="X34" i="17"/>
  <c r="X35" i="17"/>
  <c r="X36" i="17"/>
  <c r="X37" i="17"/>
  <c r="X38" i="17"/>
  <c r="X39" i="17"/>
  <c r="X40" i="17"/>
  <c r="X41" i="17"/>
  <c r="X42" i="17"/>
  <c r="X44" i="17"/>
  <c r="X45" i="17"/>
  <c r="X46" i="17"/>
  <c r="Y46" i="17" s="1"/>
  <c r="Z46" i="17" s="1"/>
  <c r="X47" i="17"/>
  <c r="X48" i="17"/>
  <c r="X49" i="17"/>
  <c r="X50" i="17"/>
  <c r="X51" i="17"/>
  <c r="X52" i="17"/>
  <c r="X53" i="17"/>
  <c r="X54" i="17"/>
  <c r="X55" i="17"/>
  <c r="X4" i="17"/>
  <c r="Y55" i="17" l="1"/>
  <c r="Z26" i="17"/>
  <c r="Z15" i="17"/>
  <c r="Z39" i="17" l="1"/>
  <c r="Z4" i="17" l="1"/>
  <c r="X66" i="17" l="1"/>
  <c r="X65" i="17"/>
  <c r="X64" i="17"/>
  <c r="Y64" i="17" s="1"/>
  <c r="Z64" i="17" s="1"/>
  <c r="X63" i="17"/>
  <c r="Y60" i="17" s="1"/>
  <c r="Z60" i="17" l="1"/>
  <c r="Z55" i="17"/>
  <c r="AA4" i="17" s="1"/>
  <c r="CR5" i="16"/>
  <c r="CQ5" i="16"/>
  <c r="CP5" i="16"/>
  <c r="CO5" i="16"/>
  <c r="CN5" i="16"/>
  <c r="CK5" i="16"/>
  <c r="CJ5" i="16"/>
  <c r="CI5" i="16"/>
  <c r="CH5" i="16"/>
  <c r="CG5" i="16"/>
  <c r="CF5" i="16"/>
  <c r="CE5" i="16"/>
  <c r="CD5" i="16"/>
  <c r="CC5" i="16"/>
  <c r="CB5" i="16"/>
  <c r="CS5" i="16" l="1"/>
  <c r="CT5" i="16" s="1"/>
  <c r="CL5" i="16"/>
  <c r="CM5" i="16" s="1"/>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3" i="14"/>
</calcChain>
</file>

<file path=xl/sharedStrings.xml><?xml version="1.0" encoding="utf-8"?>
<sst xmlns="http://schemas.openxmlformats.org/spreadsheetml/2006/main" count="2377" uniqueCount="665">
  <si>
    <t>PLAN DE ACCIÓN CUATRIENAL 2016-2019 CAR</t>
  </si>
  <si>
    <t>PLAN DE DESARROLLO MUNICIPAL</t>
  </si>
  <si>
    <t>EOT/POT</t>
  </si>
  <si>
    <t>PUEAA</t>
  </si>
  <si>
    <t>PGIRS</t>
  </si>
  <si>
    <t>PMGR</t>
  </si>
  <si>
    <t>PTEA</t>
  </si>
  <si>
    <t>PROYECTOS PLAN DE ACCIÒN
2016 - 2019</t>
  </si>
  <si>
    <t>METAS</t>
  </si>
  <si>
    <t>ACTIVIDADES</t>
  </si>
  <si>
    <t>PROGRAMA</t>
  </si>
  <si>
    <t>META</t>
  </si>
  <si>
    <t>PROYECTO</t>
  </si>
  <si>
    <t>Proyecto 1. Gestión del conocimiento y la innovación ambiental</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</si>
  <si>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</si>
  <si>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No Registra</t>
  </si>
  <si>
    <t>Proyecto 2. Cultura para la protección ambiental</t>
  </si>
  <si>
    <t xml:space="preserve">META 2.1 Implementar el cien por ciento (100%) del Plan estratégico de cultura del agua en el Territorio CAR. </t>
  </si>
  <si>
    <t>Implementar 3 proyectos para la recuperación de lagos, lagunas o humedales del departamento, con prelación en los identificados y priorizados en la cuenca del río Bogotá.</t>
  </si>
  <si>
    <t>UNIDOS POR EL MEDIO AMBIENTE</t>
  </si>
  <si>
    <t>Trabajando por un Ambiente Sostenible</t>
  </si>
  <si>
    <t>Mantener anualmente 1 programa de uso eficiente y ahorro del agua en el cuatrienio.FAMILIA, PERSONA CON DISCAPACIDAD</t>
  </si>
  <si>
    <t xml:space="preserve">ARTÍCULO 54: DEL USO ÁREAS PERIFÉRICAS A NACIMIENTOS, CAUCES DE RÍOS, QUEBRADAS, ARROYOS, LAGOS, LAGUNAS, CIÉNAGAS, PANTANOS, EMBALSES Y HUMEDALES EN GENERAL </t>
  </si>
  <si>
    <t xml:space="preserve">conservar en el Municipio de la Vega el recurso hídrico, proteger los nacimientos de agua, con énfasis en aquellos que abastecen acueductos urbanos y rurales, y preservar los cauces de las corrientes hídricas. </t>
  </si>
  <si>
    <t>TECNOLOGÍAS DE BAJO CONSUMO</t>
  </si>
  <si>
    <t>Implementar campañas educativas para la el uso de tecnologías de bajo consumo durante las actividades cotidianas de los usuarios.</t>
  </si>
  <si>
    <t>Implementación y uso de tecnologías de bajo consumo enel30%delos usuarios durante el quinquenio.</t>
  </si>
  <si>
    <t>segundo programa: Reducción del riesgo y Adaptación para el Cambio Climático</t>
  </si>
  <si>
    <t xml:space="preserve"> Estrategias de Gestión del Riesgo en sitios de interés turísticos y escenarios naturales. 1</t>
  </si>
  <si>
    <t>Educación ambiental para la conservación del recurso  y Educación ambiental para el ahorro urbano del agua.</t>
  </si>
  <si>
    <t>(2) FOMENTO DE LA PROTECCIÓN Y USO SOSTENIBLE DEL RECURSO HÍDRICO DEL MUNICIPIO DE LA VEGA</t>
  </si>
  <si>
    <t>Ahorro y uso eficiente del recurso hídrico en el municipio de La Vega</t>
  </si>
  <si>
    <t>Apoyar la formulación e implementación de por lo menos dos iniciativas de Ahorro y uso eficiente del agua en dos instituciones con presencia en el municipio.</t>
  </si>
  <si>
    <t>Innovar en el abastecimiento de agua potable en zonas rurales apartadas con 1 proyecto de investigación.</t>
  </si>
  <si>
    <t>Implementar el 5% del PLAN DE MANEJO DEL DISTRITO INTEGRADO</t>
  </si>
  <si>
    <t xml:space="preserve">ARTÍCULO 55: DISTRITO DE MANEJO INTEGRADO “CUCHILLA DEL CHUSCAL”, (R-DMIC). </t>
  </si>
  <si>
    <t xml:space="preserve">Es el área de protección y de reserva declarada por la Corporación Autónoma regional CAR, como Distrito de Manejo Integrado, por medio del Acuerdo No. 18 del 7 de Octubre de 1.998, con un área de 2.273,22 Ha., con el fin de ordenar, planificar y regular el uso y manejo de los recursos naturales renovables y las actividades económicas del sector de la Cuchilla del Chuscal. </t>
  </si>
  <si>
    <t>USO DE AGUAS LLUVIAS Y REÚSO DEL AGUA</t>
  </si>
  <si>
    <t>Elaborar e implementar estrategias sobre el uso de aguas lluvias y reúso del agua a través de campañas educativas</t>
  </si>
  <si>
    <t>Incorporación de estrategias de uso de aguas lluvias y reusó del agua en el 80% de los usuarios.</t>
  </si>
  <si>
    <t xml:space="preserve">Incorporación del componente de cambio climático en la planificación del municipio. </t>
  </si>
  <si>
    <t xml:space="preserve">Implementar medidas que eviten la contaminación de las fuentes hídricas y poder garantizar agua potable en el municipio </t>
  </si>
  <si>
    <t>Protegiendo la riqueza hídrica del municipio de La Vega</t>
  </si>
  <si>
    <t>Apoyar la formulación e implementación de por lo menos diez jornadas de sensibilización en protección de los recursos hídricos.</t>
  </si>
  <si>
    <t xml:space="preserve">Implementar 5 módulos de formación dentro del proyecto denominado "Escuela del Agua". </t>
  </si>
  <si>
    <t>Desarrollar un (1) programa para la recuperación de ecosistemas estratégicos Humedal el Cacahual en el cuatrienio. FAMILIA,
PERSONA CON
DISCAPACIDAD, VCA</t>
  </si>
  <si>
    <t>ZONAS DE MANEJO ESPECIAL</t>
  </si>
  <si>
    <t xml:space="preserve">Elaborar programa de reforestación de los nacimientos de las fuentes hídricas que abastecen la PTAP </t>
  </si>
  <si>
    <t>Adquisición de predios para reforestación.</t>
  </si>
  <si>
    <t>(1) SENSIBILIZACION,  PREVENCION Y CONTROL DE IMPACTOS AMBIENTALES ADVERSOS A TRAVÉS DE LA GESTIÓN DEL CONOCIMIENTO</t>
  </si>
  <si>
    <t>Fortalecimiento a la actualización de la formulación y la implementación de PRAES</t>
  </si>
  <si>
    <t>Consolidación de la cultura ambiental escolar a través de la formulación e implementación del Proyecto Ambiental Escolar PRAE – en las I.E.D. del municipio</t>
  </si>
  <si>
    <t xml:space="preserve">Un programa de identificación y referenciación de las fuentes hídricas estratégicas y zonas de reserva para su protección y su conservación en el municipio </t>
  </si>
  <si>
    <t>USUARIOS EN LA CUENCA</t>
  </si>
  <si>
    <t>Alianzas con entidades educativas, con el fin de incentivar estrategias de ahorro y uso eficiente del agua</t>
  </si>
  <si>
    <t xml:space="preserve">Conformación de alianzas estratégicas para la Participación de la comunidad en la implementación de estrategias de uso y ahorro eficiente del agua.
</t>
  </si>
  <si>
    <t>(6) EDUCACIÓN AMBIENTAL PARA LA PRESTACIÓN DE LOS SERVICIOS PÚBLICOS EN LA VEGA</t>
  </si>
  <si>
    <t>Educación para la implementación del Plan de Saneamiento  y manejo de vertimientos PSMV del municipio de La Vega</t>
  </si>
  <si>
    <t>Apoyar con procesos de educación ambiental al cumplimiento de las metas de reducción de cargas contaminantes arrojadas a los cuerpos de agua en el municipio, y cumplir con las objetivos de calidad del agua para la cuenca del río Negro a lograr  en el año 2020.</t>
  </si>
  <si>
    <t>Educación en Medio Ambiente para el Futuro</t>
  </si>
  <si>
    <t>Apoyar dos proyectos Escolares (PRAES) con las Instituciones públicas y privadas en el cuatrienio.</t>
  </si>
  <si>
    <t>Implementación de estrategias de uso eficiente y ahorro de agua en unidades residenciales, comercio y entidades oficiales</t>
  </si>
  <si>
    <t>Crear una cultura ciudadana en el ahorro y uso eficiente del agua.</t>
  </si>
  <si>
    <t>UNIDOS POR EL AGUA POTABLE Y SANEAMIENTO</t>
  </si>
  <si>
    <t>Mantener la cobertura al 100% de la población urbana se servicio de
agua potable.</t>
  </si>
  <si>
    <t>Campañas educativas a través de medios de comunicación.</t>
  </si>
  <si>
    <t>GESTIÓN DEL RIESGO DEL RECURSO HÍDRICO</t>
  </si>
  <si>
    <t>Cambio de la cultura ciudadana para la protección de las Fuentes hídricas y de esta manera garantizar una sostenibilidad ambiental.</t>
  </si>
  <si>
    <t xml:space="preserve">Capacitar el 100% de la comunidad de los sectores aledaños a las fuentes hídricas más contaminados.
</t>
  </si>
  <si>
    <t>EDUCACIÓN AMBIENTAL</t>
  </si>
  <si>
    <t>Crear una cultura ciudadana en el uso y ahorro eficiente del agua de los usuarios de la Empresa de Acueducto, Alcantarillado y Aseo E.S.P.</t>
  </si>
  <si>
    <t>Manejo adecuado del recurso hídrico, en las actividades cotidianas</t>
  </si>
  <si>
    <t>Crear un impacto positivo sobre la importancia de proteger y preservar las fuentes hídricas</t>
  </si>
  <si>
    <t>META 2.2 Implementar el cien por ciento (100%) del Plan de fortalecimiento de cultura para la gestión de los residuos: Ciclo Re Ciclo.</t>
  </si>
  <si>
    <t xml:space="preserve">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t>
  </si>
  <si>
    <t xml:space="preserve">Generación de Residuos Sólidos </t>
  </si>
  <si>
    <t>Reducir la cantidad de residuos llevados a depósito final, Aprovechando los residuos que tengan una utilidad de transformación</t>
  </si>
  <si>
    <t>Reducir en un 20% los residuos enviados al relleno sanitario</t>
  </si>
  <si>
    <t>Educación para la gestión integral de los Residuos sólidos en el municipio de La Vega</t>
  </si>
  <si>
    <t xml:space="preserve">1. Apoyar con procesos de educación ambiental la reducción de la cantidad de residuos Sólidos dispuestos en el relleno Sanitario.
2. Apoyar con procesos de educación ambiental la reducción del número de viviendas que disponen y/o queman a cielo abierto los residuos sólidos.
</t>
  </si>
  <si>
    <t>Sensibilizar a los usuarios del servicio público de aseo, para generar menos residuos</t>
  </si>
  <si>
    <t>100% de usuarios sensibilizados mediante
estrategia radial y años cartilla divulgativa</t>
  </si>
  <si>
    <t>Recolección, Transporte y Transferencia</t>
  </si>
  <si>
    <t>Creación de estaciones de transferencia, con la capacidad adecuada</t>
  </si>
  <si>
    <t>Una estación de transferencia implementada Almacenar y
tratar de adecuada sólidos entregarlos sanitario
la manera los residuos antes de
en relleno</t>
  </si>
  <si>
    <t>Barrido y limpieza de vías y áreas públicas</t>
  </si>
  <si>
    <t>Planificar adecuadamente el barrido y limpieza del municipio</t>
  </si>
  <si>
    <t>Rutas para el barrido, con sus respectivas frecuencias 100% de la comunidad informada y sensibilizada.</t>
  </si>
  <si>
    <t>Crear puntos ecológicos, que reemplacen las cestas publicas</t>
  </si>
  <si>
    <t>20 puntos ecológicos instalados donde puedan depositar los residuos de manera adecuada</t>
  </si>
  <si>
    <t>Limpieza de playas ribereñas</t>
  </si>
  <si>
    <t>Disminuir los RS en zonas ribereñas</t>
  </si>
  <si>
    <t>Diseño e implementación de un programa que estipule la frecuencia de la limpieza en la zona ribereñas Disminuir los residuos en un 80% en zonas de ribera 100% de la población capacitada.</t>
  </si>
  <si>
    <t>Aprovechamiento</t>
  </si>
  <si>
    <t xml:space="preserve">
Adquirir un lugar apropiado para el almacenamiento y aprovechamiento de los residuos</t>
  </si>
  <si>
    <t>Bodega de almacenamiento y aprovechamiento de residuos</t>
  </si>
  <si>
    <t xml:space="preserve">Aprovechamiento </t>
  </si>
  <si>
    <t>Crear un programa de inclusión de recuperadores ambientales</t>
  </si>
  <si>
    <t>Programa de inclusión de los recuperadores ambientales al programa de aprovechamiento.</t>
  </si>
  <si>
    <t>Crear rutas selectivas de residuos sólidos aprovechables</t>
  </si>
  <si>
    <t>Programa de rutas selectivas de residuos sólidos aprovechables y socializada ante el 100% de los suscriptores.</t>
  </si>
  <si>
    <t>Aumentar el nivel de aprovechamiento RS</t>
  </si>
  <si>
    <t>Adquirir un lugar apropiado para el almacenamiento y aprovechamiento de los RSA
Aprovechar al menos el 30% del material inorgánico aprovechable (cartón, papel, vidrio, chatarra, plástico, tetrapack y latas)</t>
  </si>
  <si>
    <t>Capacitar a la población sobre la separación en la fuente y alternativas de aprovechamiento</t>
  </si>
  <si>
    <t>80% de la población capacitada en separación en la fuente y alternativas de aprovechamiento
Sensibilizar al 100% de la población en consumo responsable.</t>
  </si>
  <si>
    <t>Disposición final</t>
  </si>
  <si>
    <t>Motivar el desarrollo de alternativas de disposición final de residuos sólidos con componentes de innovación tecnológica</t>
  </si>
  <si>
    <t>Identificar al menos dos alternativas de aprovechamiento de los residuos con componentes de innovación.</t>
  </si>
  <si>
    <t>Reducir el volumen de residuos dispuestos en el Relleno Sanitario Nuevo Mondoñedo</t>
  </si>
  <si>
    <t>30% menos de residuos dispuestos en el Relleno Sanitario Nuevo Mondoñedo.</t>
  </si>
  <si>
    <t>Residuos sólidos especiales</t>
  </si>
  <si>
    <t>Elaborar un programa recolección que incentive la separación de residuos especiales</t>
  </si>
  <si>
    <t>Diseñar una programa de recolección de residuos especiales , donde incluya un censo de la población que genera estos residuos y las estrategias de recolección</t>
  </si>
  <si>
    <t>Residuos de Construcción y Demolición (RCD)</t>
  </si>
  <si>
    <t>Gestión de residuos en área rural</t>
  </si>
  <si>
    <t>Aumentar la cobertura en la recolección de RS en el área rural</t>
  </si>
  <si>
    <t>Aumentar en un 60% la cobertura de recolección en el área rural, por medio de almacenamiento adecuado en zonas estratégicas</t>
  </si>
  <si>
    <t>Recuperar los puntos críticos detectados</t>
  </si>
  <si>
    <t>Recuperar un 80% los puntos críticos encontrados en el área rural del municipio</t>
  </si>
  <si>
    <t>Brindar el acompañamiento para que los usuarios puedan disponer de forma adecuada los residuos reduciendo los residuos dispuestos en las vías rurales</t>
  </si>
  <si>
    <t xml:space="preserve">Desarrollar al menos una campaña anual en la zona rural para indicar la forma adecuada de disposición de residuos sólidos. </t>
  </si>
  <si>
    <t xml:space="preserve">META 2.3 Implementar el cien por ciento (100%) del proceso de formación para aumentar la capacidad de adaptación frente al cambio climático y prevención de riesgo. </t>
  </si>
  <si>
    <t>Implementar durante el cuatrienio 5 proyectos de gestión riesgo de desastres en el marco de la política pública, con el fin de fortalecer el conocimiento, la reducción y el manejo del sector</t>
  </si>
  <si>
    <t>Realizar un programa anual de adaptación y/o mitigación al cambio climático en el cuatrienio</t>
  </si>
  <si>
    <t>ARTÍCULO 9o: PLAN DE ACCIÓN Y PREVENCIÓN DE DESASTRES.</t>
  </si>
  <si>
    <t>desarrollar e implementar un Plan de Acción y Prevención de Desastres que le permita realizar las acciones necesarias para la mitigación y prevención de posibles desastres ocasionados por amenazas naturales, siguiendo las recomendaciones de la CAR y los lineamientos establecidos por el Ministerio del Ambiente, Vivienda y Desarrollo Territorial.</t>
  </si>
  <si>
    <t>Gestión del riesgo</t>
  </si>
  <si>
    <t>Manejar de forma adecuada la Gestión de los riesgos en la prestación del servicio de aseo</t>
  </si>
  <si>
    <t xml:space="preserve">Identificar el 90% de los riegos asociados a la actividad de la empresa y generar alternativas que lo mitigue o minimice </t>
  </si>
  <si>
    <t>programa 1 : Conocimiento para la Gestión del Riesgo</t>
  </si>
  <si>
    <t xml:space="preserve">Identificación de la incidencia y análisis de la vulnerabilidad del Riesgo en el Municipio. </t>
  </si>
  <si>
    <t>Identificación de la incidencia y análisis de la vulnerabilidad del Riesgo en el Municipio</t>
  </si>
  <si>
    <t>(7)CONCIENCIACIÓN PARA LA GESTIÓN DEL RIESGO Y ADAPTACIÓN A LA VARIABILIDAD CLIMÁTICA</t>
  </si>
  <si>
    <t>Reducción del riesgo, desde el conocimiento</t>
  </si>
  <si>
    <t>Realizar un mínimo de 10 actividades direccionadas al reconocimiento de los riesgos en el municipio de La Vega.</t>
  </si>
  <si>
    <t>Formular y desarrollar durante el cuatrienio cuatro (4) proyectos en el marco de los lineamientos de la Política pública de mitigación y adaptación al cambio climático para el Departamento, en concordancia con el Plan Integral Regional de Cambio Climático - PRICC actualizado.</t>
  </si>
  <si>
    <t>UNIDOS POR LA GESTIÓN DEL RIESGO EN LA VEGA</t>
  </si>
  <si>
    <t>Prevención y Acción en Nuestro Municipio</t>
  </si>
  <si>
    <t>Actualizar e implementar el plan municipal para la gestión
del riesgo en el cuatrienio</t>
  </si>
  <si>
    <t xml:space="preserve">Describir las variables tanto de amenaza como de Vulnerabilidad en cada una de las ocurrencias del fenómeno, con el fin de proponer e implementar medidas de reducción del riesgo.  </t>
  </si>
  <si>
    <t>Adaptación a la variabilidad climática, desde la educación ambiental</t>
  </si>
  <si>
    <t>Realizar un mínimo de 4actividades direccionadas a capacitar y sensibilizar acerca de la importancia de la adaptación a la variabilidad climática.</t>
  </si>
  <si>
    <t>Garantizar anualmente el funcionamiento de las sesiones del COMITÈ DE GESTIÒN DEL RIESGO</t>
  </si>
  <si>
    <t>Comunicación para la gestion del riesgo</t>
  </si>
  <si>
    <t>Difundir el Plan Municipal para la gestión del Riesgo de Desastres de la Vega a través de la capacitación y uso de la cartilla de divulgación del Plan.</t>
  </si>
  <si>
    <t xml:space="preserve">(7)CONCIENCIACIÓN PARA LA GESTIÓN DEL RIESGO Y ADAPTACIÓN A LA VARIABILIDAD CLIMÁTICA
</t>
  </si>
  <si>
    <t>Desarrollar anualmente 1 acción de apoyo para la
DEFENSA CIVIL y CRUZ</t>
  </si>
  <si>
    <t>Establecer estrategias de divulgación para el PMGRD, con las cuales se logre el cubrimiento en capacitación para la mayor parte de la población del municipio</t>
  </si>
  <si>
    <t xml:space="preserve">Incentivar la participación de la comunidad en los procesos de gestión del riesgo </t>
  </si>
  <si>
    <t>Fortalecimiento institucional</t>
  </si>
  <si>
    <t>Incentivar la participación activa de los miembros del CMGRD en la gestión del riesgo en el municipio, a través de la comunicación del riesgo</t>
  </si>
  <si>
    <t xml:space="preserve">Capacitación en gestión del riesgo para integrantes del CMGRD y empleados institucionales Capacitación en fenómenos amenazantes y aspectos de la vulnerabilidad municipal Capacitación sobre gestión de proyectos Implementación del Sistema Integrado de Información para la Gestión de proyectos  </t>
  </si>
  <si>
    <t xml:space="preserve">Capacitación a cuerpo docente en educación ambiental y gestión del riesgo  Formulación y aplicación de planes de gestión del riesgo en instituciones de educación inicial, básica y media </t>
  </si>
  <si>
    <t>Establecer el Plan de municipal de adaptación al cambio climático. x Reducir los impactos socioeconómicos asociados a la variabilidad climática</t>
  </si>
  <si>
    <t xml:space="preserve">Realizar campaña educativa sobre el consumo racional, la importancia del reciclaje y demás hábitos que contribuyan desde el consumo responsable a la disminución de los efectos del cambio climático. </t>
  </si>
  <si>
    <t>NO APLICA</t>
  </si>
  <si>
    <t>programa 3: preparacion para la respuesta ante una emergencia</t>
  </si>
  <si>
    <t>Fortalecimiento del recurso humano para la atención de emergencias</t>
  </si>
  <si>
    <t>Capacitar a la comunidad en atención primaria de desastres</t>
  </si>
  <si>
    <t xml:space="preserve">Incrementar el número de voluntarios de la Defensa Civil del Municipio.  Diseñar e implementar un sistema de alerta </t>
  </si>
  <si>
    <t xml:space="preserve"> Adecuación de Infraestructura, Equipos y Herramientas para La Atención A Emergencias </t>
  </si>
  <si>
    <t xml:space="preserve">Ubicación y adecuación o compra de centros destinados a refugios Disponer del equipo básico de atención a emergencias  </t>
  </si>
  <si>
    <t xml:space="preserve">Fortalecimiento de los sistemas de comunicación de emergencias y Construcción de un Centro de operaciones para la Defensa Civil y la Cruz Roja. </t>
  </si>
  <si>
    <t xml:space="preserve"> Mejorar la Capacidad de Respuesta de  los Entes Coordinadores </t>
  </si>
  <si>
    <t>Realizar simulacros de respuesta a emergencias, según los principales escenarios de riesgo identificados.</t>
  </si>
  <si>
    <t>Preparar a las funcionarios de instituciones municipales para reaccionar ante la ocurrencia de fenómenos que puedan desencadenar en emergencia</t>
  </si>
  <si>
    <t xml:space="preserve"> Evaluación de daños y necesidades para de preparación para la recuperación </t>
  </si>
  <si>
    <t>Proyectar las acciones correctivas, para que los daños de desastre no perjudiquen en mayor medida a la comunidad.</t>
  </si>
  <si>
    <t xml:space="preserve">META 2.4 Implementar el cien por ciento (100%) del Plan de comunicación educativa </t>
  </si>
  <si>
    <t xml:space="preserve"> SENSIBILIZACION,  PREVENCION Y CONTROL DE IMPACTOS AMBIENTALES ADVERSOS A TRAVÉS DE LA GESTIÓN DEL CONOCIMIENTO</t>
  </si>
  <si>
    <t>Comunicación y Divulgación de los temas ambientales</t>
  </si>
  <si>
    <t>Apoyar por lo menos un medio de comunicación promovido por las organizaciones de la sociedad civil y/u organizaciones comunitarias que trabajan en ambiente y en educación ambiental</t>
  </si>
  <si>
    <t>META 2.5 Implementar el cien por ciento (100%) de las acciones priorizadas para el fortalecimiento de los Planes Territoriales de Educación Ambiental en la Jurisdicción CAR.</t>
  </si>
  <si>
    <t>Promover, durante el periodo de Gobierno, cuatro (4) proyectos como estrategia de conservación de la flora y la fauna del Departamento.</t>
  </si>
  <si>
    <t>UNIDOS POR LA PRIMERA INFANCIA DE LA VEGA</t>
  </si>
  <si>
    <t>Potencializando el Turismo y Ecoturismo</t>
  </si>
  <si>
    <t>Elaborar e implemntr un plan turistico</t>
  </si>
  <si>
    <t xml:space="preserve">ARTÍCULO 56: ÁREAS DE RECREACIÓN ECOTURÍSTICA, (R-RE). </t>
  </si>
  <si>
    <t xml:space="preserve">La laguna del Tabacal y El Humedal del Cacahual, se constituyen en las áreas principales de recreación eco turística, categorízadas mediante Acuerdo 016 de 1998 expedido por La CAR </t>
  </si>
  <si>
    <t>Aplicar el comparendo ambiental a aquellas personas que estén arrojando basuras sobre las fuentes hídricas.</t>
  </si>
  <si>
    <t xml:space="preserve">identificar de estrategias de reducción de riesgos para aquellos sitios de interés turístico y escenarios naturales.  </t>
  </si>
  <si>
    <t>(5)RECONOCER PARA PROTEGER LA FAUNA SILVESTRE</t>
  </si>
  <si>
    <t>Fauna silvestre, vulnerable pero protegida</t>
  </si>
  <si>
    <t>Contar con una caracterización participativa de la fauna silvestre presente en el municipio, en la cual se incluyan además de las especies identificadas, alternativas para su conservació</t>
  </si>
  <si>
    <t>Fortalecer durante el cuatrienio la Gestión Ambiental en el territorio mediante la realización de 20 actividades de Educación y/o sensibilización, para generar un ambiente para la Paz</t>
  </si>
  <si>
    <t>Un (1) programa de fortalecimiento y puesta en marcha del parque ecologico, recreativo y ambiental.</t>
  </si>
  <si>
    <t>ARTÍCULO 57: ÁREAS DE INTERÉS NATURAL Y PAISAJÍSTICO (R-INP).</t>
  </si>
  <si>
    <t>Las áreas de interés natural, paisajístico están conformadas por los cerros y colinas que configuran el paisaje natural del municipio en general. El Cerro del Butulú, se considera como elemento estructurante del paisaje que permite identificar el territorio, generando patrones morfológicos de construcción histórica del paisaje, y por lo tanto debe preservarse.</t>
  </si>
  <si>
    <t xml:space="preserve">Implementar 5 rutas turísticas sostenibles y vivenciales en el departamento de Cundinamarca. </t>
  </si>
  <si>
    <t>Realizar Un (1)programa deFortalecimiento,Mantenimiento,seguridad yadecuación delparque ecológicolaguna del tabacalen el cuatrienio.</t>
  </si>
  <si>
    <t xml:space="preserve">ARTÍCULO 58: ZONA DE AMORTIGUACIÓN PARA LA RESERVA AMBIENTAL, (R- ARA). </t>
  </si>
  <si>
    <t xml:space="preserve">Corresponde a la franja de suelo rural en torno al área de protección, que no hace parte de la misma, establecida con la finalidad de prevenir perturbaciones causadas por actividades humanas en zonas aledañas a las áreas protegidas, garantizar la conservación de la misma y servir como zonas de transición con las actividades colindantes. </t>
  </si>
  <si>
    <t xml:space="preserve">Adelantar noventa (90) proyectos dirigidos a la preservación del entorno ambiental con organis- mos comunales del Departamento, a través de la estructuración de convenios, durante el período de gobierno. </t>
  </si>
  <si>
    <t>Mantener y crear 3 nuevas rutas turisticas en el cuatrenio</t>
  </si>
  <si>
    <t xml:space="preserve">ARTÍCULO 59: ZONAS DE AMENAZAS NATURALES, (R-AN). </t>
  </si>
  <si>
    <t>se ubican principalmente, además de aquellas áreas que presentan movimientos de masas, en los sectores localizados sobre fallas geológicas, determinados en los estudios técnicos de INGEOMINAS, y ratificadas por el PBOT.</t>
  </si>
  <si>
    <t>conservar y fortalecer un programa para la articulacion de turismo regional</t>
  </si>
  <si>
    <t>Implementar 4 campañas ambientales en pro de cuidar nuestros recursos ambientales durante el periodo FAMILIA, PERSONA CONDISCAPACIDAD,</t>
  </si>
  <si>
    <t>Crear UN SISTEMA DE GESTION AMBIENTAL MUNICIPAL</t>
  </si>
  <si>
    <t>Implementar un (1) PROYECTO CIUDADANO DE EDUCACIÓN AMBIENTAL - PROCEDAS en el cuatrienio</t>
  </si>
  <si>
    <t>Programa de apoyo y asesoría ambiental para la Secretaria FAMILIA, PERSONA CON DISCAPACIDAD</t>
  </si>
  <si>
    <t>Proyecto 5 Cultura del servicio para fortalecer la gestión ambiental</t>
  </si>
  <si>
    <t>META 5.2 Implementar el cien por ciento (100%) del Plan de fortalecimiento del Centro de Documentación Ambiental de la CAR.</t>
  </si>
  <si>
    <t>UNIDOS POR LA CULTURA DE LA VEGA</t>
  </si>
  <si>
    <t>promocionando la cultura Veguna</t>
  </si>
  <si>
    <t>Dotar anualmente las 2 Bibliotecas Municipales en el cuatrienio. FAMILIA, PERSONA CON DISCAPACIDAD, VCA, ODS 4</t>
  </si>
  <si>
    <t>Proyecto 11 Producción más limpia y negocios verdes</t>
  </si>
  <si>
    <t xml:space="preserve">META 11.1 Promover en doscientas (200) empresas procesos de autogestión ambiental participativa para la reconversión hacia sistemas sostenibles de producción. </t>
  </si>
  <si>
    <t>Implementar conjuntamente estrategias de Producción más Limpia en 2 sectores productivos de la Cuenca del Río Bogotá.</t>
  </si>
  <si>
    <t>META 11.2 Implementar el cien por ciento (100%) del Programa Regional de Negocios Verdes para el territorio CAR.</t>
  </si>
  <si>
    <t xml:space="preserve">Implementar en 25 entornos rurales programas integrales de buenas prácticas ambientales, producción más limpia y uso adecuado de recursos naturales. </t>
  </si>
  <si>
    <t>(4)EDUCANDO PARA GESTIÓN AMBIENTAL SECTORIAL SOSTENIBLE</t>
  </si>
  <si>
    <t>Producción más limpia en el sector agropecuario</t>
  </si>
  <si>
    <t>Desarrollar como mínimo 2 actividades de vinculación de los sectores productivos relacionadas con la promoción de la producción más limpia.</t>
  </si>
  <si>
    <t>META 11.3 Promover y/o hacer seguimiento a veinticuatro (24) encadenamientos sostenibles en el marco de la autogestión ambiental en el Territorio CAR.</t>
  </si>
  <si>
    <t>Proyecto 12 Espacios de participación y concertación ciudadana para la gestión ambienta</t>
  </si>
  <si>
    <t xml:space="preserve">META 12.1 Intervenir en el cien por ciento (100%) de los conflictos socioambientales priorizados en el marco del observatorio ambiental de la CAR </t>
  </si>
  <si>
    <t>Desarrollar un proyecto de ciencia, tecnología e innovación previa aprobación del consejo estratégico de la cuenca, para contribuir a la recuperación del Rio Bogotá.</t>
  </si>
  <si>
    <t>UNIDOS POR EL DESARROLLO RURAL DE LA VEGA</t>
  </si>
  <si>
    <t>Apoyo para el Desarrollo Integral en Nuestro Campo</t>
  </si>
  <si>
    <t>Realizar anualmente la celebracion y reconocimiento de la failia campesina en el municipio.</t>
  </si>
  <si>
    <t xml:space="preserve">META 12.2 Implementar el cien por ciento (100%) de los procesos de formación priorizados para el fortalecimiento de la capacidad de gestión ambiental de las organizaciones comunitarias y sociales. </t>
  </si>
  <si>
    <t>Implementar 300 hectáreas con estrategias de mantenimiento (Guarda bosques, reforestación y cercado) en el cuatrienio, con prelación en las identificadas y priorizadas en la cuenca del río Bogotá</t>
  </si>
  <si>
    <t xml:space="preserve">META 12.3 Implementar trescientos (300) proyectos de Emprendimiento Social para la Conservación Ambiental - ESCA  </t>
  </si>
  <si>
    <t>Garantizar el esquema de Pago por Servicios Ambientales - PSA u otros mecanismos de gestión para protección del recurso hídrico en 6000 hectáreas durante el cuatrienio</t>
  </si>
  <si>
    <t>(3) RESTAURACIÓN AMBIENTAL PARTICIPATIVA</t>
  </si>
  <si>
    <t>Entre todos restauramos nuestra cobertura vegetal</t>
  </si>
  <si>
    <t>Contar con una caracterización participativa de la flora presente en el municipio, en la cual se incluyan además de las especies identificadas, alternativas para su propagación, aprovechamiento y conservación.</t>
  </si>
  <si>
    <t xml:space="preserve">META 12.4 Implementar el cien por ciento (100%) de la agenda étnica ancestral con las comunidades indígenas. </t>
  </si>
  <si>
    <t>Proyecto 13 Conservación de suelo y agua para la sostenibilidad ambiental</t>
  </si>
  <si>
    <t>META 13.1 Intervenir tres mil quinientas (3.500) hectáreas en zonas con presencia de erosión, mediante la utilización de obras biomecánicas, bioingeniería, labores de agricultura y ganadería de conservación.</t>
  </si>
  <si>
    <t>implementar un programa de diversificacion de cultivos en 20 fincas</t>
  </si>
  <si>
    <t>Protección a cultivos en épocas frías o de alta precipitación y en épocas de sequía</t>
  </si>
  <si>
    <t>Intervenir 7000 hectáreas de acuerdo a la vocación del uso del suelo con buenas prácticas agrícolas de producción y sostenibles ambientalmente</t>
  </si>
  <si>
    <t xml:space="preserve">META 13.2 Brindar asistencia técnica a cuatro mil (4.000) familias campesinas, en técnicas de agricultura y ganadería de conservación. </t>
  </si>
  <si>
    <t>Desarrollar un (1) programa de apoyo a la seguridad alimentaria para cien (100) familias campesinas y/o escuelas rurales.</t>
  </si>
  <si>
    <t xml:space="preserve">META 13.3 Implementar al cien por ciento (100%) la estrategia de difusión de los principios de conservación de suelo y agua para la sostenibilidad ambiental. </t>
  </si>
  <si>
    <t>Realizar anualmente un (1) mantenimiento del vivero municipal en el cuatrienio.</t>
  </si>
  <si>
    <t>META 13.4 Implementar el cien por ciento (100%) de la estrategia educativa para el reconocimiento y la promoción del árbol, como generador de bienes y servicios ambientales - Cultura del Árbol.</t>
  </si>
  <si>
    <t>Implementar durante el periodo de gobierno acciones de conservación en los corredores ecológicos Chingaza - Sumapaz y Sumapaz - Páramo de Guerrero para la conectividad ecosistémica.</t>
  </si>
  <si>
    <t>Realizar la intervención en cuanto a Protección, señalización, alindera miento, reforestación y conservación (guarda bodques) de 10 predios de interés hídrico en el municipio durante el cuatrienio ODS 6</t>
  </si>
  <si>
    <t>Elaborar programa de reforestación de los nacimientos de las fuentes hídricas que abastecen la PTAP</t>
  </si>
  <si>
    <t>Reforestar y proteger la ronda de los nacimientos de agua de los ríos Ila y Perucho</t>
  </si>
  <si>
    <t>Reforestar 200 hectáreas con fines maderables multipropósito para uso y consumo de la población y la sostenibilidad del recurso durante el cuatrienio.</t>
  </si>
  <si>
    <t>Implementar un (1) programa de reforestación de 50 hectáreas en las  fuentes hídricas en el municipio</t>
  </si>
  <si>
    <t xml:space="preserve">Desarrollar dos (2) proyectos para el fomento de procesos silviculturales comunitarios, a partir de investigación aplicada en especies forestales multipropósito. </t>
  </si>
  <si>
    <t>MUNICIPIO</t>
  </si>
  <si>
    <t>PLAN DE DESARROLLO DEPARTAMENTAL 
"UNIDOS PODEMOS MAS"  2016-2020</t>
  </si>
  <si>
    <t>PLAN TERRITORIAL DE EDUCACIÓN AMBIENTAL 2020-2023</t>
  </si>
  <si>
    <t xml:space="preserve">PROYECTOS </t>
  </si>
  <si>
    <t>LA VEGA CUIDA, RESPETA Y CONSERVA EL RECURSO AGUA</t>
  </si>
  <si>
    <t>CUMPLIENDO CON LAS 3`R</t>
  </si>
  <si>
    <t xml:space="preserve">GESTIÓN DEL RIESGO Y CAMBIO CLIMATICO, PARA LOS VEGANENSES </t>
  </si>
  <si>
    <t>TURISMO SOSTENIBLE, PARA LA VEGA</t>
  </si>
  <si>
    <t xml:space="preserve">PRODUCCIÓN MÁS LIMPIA Y NEGOCIOS VERDES, PARA LOS VEGANENSES </t>
  </si>
  <si>
    <t xml:space="preserve">RECUPERANDO EL AGRO- EN EL CAMPO VEGANESE </t>
  </si>
  <si>
    <t>PROYECTO PTEA</t>
  </si>
  <si>
    <t>RESPONSABLE DE LA EJECUCIÓN</t>
  </si>
  <si>
    <t>1. LA VEGA CUIDA, RESPETA Y CONSERVA EL RECURSO AGUA</t>
  </si>
  <si>
    <t>Impulsar el programa Niños Defensores del Agua y Jóvenes Pregoneros Ambientales, en las IED e IERD.</t>
  </si>
  <si>
    <t>IED, ALCALDÍA, ESP</t>
  </si>
  <si>
    <t xml:space="preserve">Promover Proyectos Ambientales Escolares a partir de la estrategia Eco-escuela. </t>
  </si>
  <si>
    <t>Promoción del uso eficiente del agua y cambio de hábitos en los hogares a partir de estrategias educativas y alternativas ecoeficientes, en Veredas del Municipio</t>
  </si>
  <si>
    <t>Jornadas de limpieza a fuentes hídricas del municipio.</t>
  </si>
  <si>
    <t>Establecer alianzas con los Municipios vecinos, para la protección del Cerro Manjui y la Pena Aserradero.</t>
  </si>
  <si>
    <t>Concientizar ciudadana en el ahorro y uso eficiente del agua, mediante talleres y/o charlas.</t>
  </si>
  <si>
    <t xml:space="preserve">Jornadas de capacitación y sensibilización a los Acueductos veredales, en estrategias de uso eficiente y ahorro del agua </t>
  </si>
  <si>
    <t>Fortalecer e implementar el programa de recuperación de ecosistemas estratégicos Humedal el Cacahual.</t>
  </si>
  <si>
    <t>Implementar  diez jornadas de sensibilización en protección de los recursos hídricos.</t>
  </si>
  <si>
    <t>Fomentar estratégicas para la Participación de la comunidad, a fin de garantizar la continuidad con las estrategias de uso y ahorro eficiente del agua.</t>
  </si>
  <si>
    <t>2. LA VEGA, CUMPLIENDO CON LAS 3`R</t>
  </si>
  <si>
    <t>Capacitar a la comunidad estudiantil  del área rural en separación  y aprovechamiento de residuos sólidos.</t>
  </si>
  <si>
    <t xml:space="preserve">Socialización de la ruta selectiva del Municipio, en el área rural (En las Veredas que aplique) y el área urbano. </t>
  </si>
  <si>
    <t>Sensibilizar a los prestadores del servicio, para disponer en un lugar apto el residuo del corte de césped.</t>
  </si>
  <si>
    <t>Orientar y capacitar a nuevos recuperadores ambientales, en la creación de una organización o asociación en el Municipio.</t>
  </si>
  <si>
    <t>Implementar el programa de educación ambiental, establecido en el PGIRS.</t>
  </si>
  <si>
    <t xml:space="preserve">implementación de la regla de las 3R´s (Reducción, Reutilización y Recuperación para el posterior reciclaje) de materiales recuperables en el Municipio. </t>
  </si>
  <si>
    <t>Fortalecer y socializar el uso de los contenedores Pet-CAR.</t>
  </si>
  <si>
    <t>Promover la creación de nuevos puntos ecológicos, en las veredas del Municipio.</t>
  </si>
  <si>
    <t xml:space="preserve">Capacitar a la comunidad, en separación en la fuente y alternativas de aprovechamiento. </t>
  </si>
  <si>
    <t xml:space="preserve">Desarrollar una campaña anual en la zona rural para indicar la forma adecuada de disposición de residuos sólidos. </t>
  </si>
  <si>
    <t>Capacitar y promover a los recuperadores ambientales, como ejes articuladores en el aprovechamiento, rutas selectivas y adecuada gestión de los residuos sólidos.</t>
  </si>
  <si>
    <t>3. GESTIÓN DEL RIESGO Y CAMBIO CLIMÁTICO, PARA LOS VEGUNOS</t>
  </si>
  <si>
    <t xml:space="preserve">implementar el programa de Educación Ambiental, del Plan Municipal para la Gestión del Riesgo de Desastres (PMGRD). </t>
  </si>
  <si>
    <t>CMGR</t>
  </si>
  <si>
    <t>Realizar como mínimo cuatro (4) actividades direccionadas a capacitar y sensibilizar a la comunidad,en la importancia de adaptación y procesos de cambio, frente a los efectos del cambio climatico.</t>
  </si>
  <si>
    <t xml:space="preserve">Establecer estrategias de divulgación para el PMGRD, enmarcando a la comunidad del área Urbana y rural,  la prevención del Riesgo y atención de emergencia </t>
  </si>
  <si>
    <t xml:space="preserve">Desarrollar capacitación y sensibilización en Prevención y Adaptabilidad al Cambio Climático, al grupo de voluntario de bomberos y/o defensa civil del municipio. </t>
  </si>
  <si>
    <t>Realizar un mínimo de diez (10)  actividades direccionadas al reconocimiento de los riesgos en el municipio de La Vega.</t>
  </si>
  <si>
    <t>Capacitación al cuerpo docente en educación ambiental y gestión del riesgo, Formulación y aplicación de planes de gestión del riesgo en instituciones de educación básica y media.</t>
  </si>
  <si>
    <t>Capacitación en gestión del riesgo a los integrantes del CMGRD y empleados institucionales, en  gestión de proyectos Implementación del Sistema Integrado de Información para la gestión del riesgo.</t>
  </si>
  <si>
    <t>Promover un Plan  municipal de adaptación al cambio climático, para reducir los impactos socioeconómicos asociados a la variabilidad climática.</t>
  </si>
  <si>
    <t>Fortalecer los programas de Educación presentes en el Plan de Gestión del Riesgo Escolar de las IED.</t>
  </si>
  <si>
    <t xml:space="preserve">Sensibilización y acompañamiento de los simulacros ejecutados por el CMGR. </t>
  </si>
  <si>
    <t xml:space="preserve">Sensibilizar a los lideres comunales, la importancia de identificar los puntos criticos en sus veredas y desarrollar la red de actores de prevención del riesgo y atención de emergencia a nivel veredal. </t>
  </si>
  <si>
    <t xml:space="preserve">Promoción de estrategias de movilidad limpia, en el Municipio. </t>
  </si>
  <si>
    <t>4. DE MI TERRITORIO, ME APROPIO YO</t>
  </si>
  <si>
    <t>Fortalecer  e implementar un (1) programa para la articulación de turismo regional, desde en enfoque pedagógico ambiental.</t>
  </si>
  <si>
    <t>OFICINA DE TURISMO, ALCALDÍA, MIEMBROS CIDEA</t>
  </si>
  <si>
    <t xml:space="preserve">Implementar el programa de educación Ambiental del Plan Sectorial del Turismos. </t>
  </si>
  <si>
    <t>Promover procesos de educación ambiental en el parque ecológico laguna del tabacal.</t>
  </si>
  <si>
    <t xml:space="preserve">Desarrollar jornadas de reconocimiento e interpretación de los caminos reales del Municipio. </t>
  </si>
  <si>
    <t xml:space="preserve">Desarrollar Jornadas de formación y sensibilización, de la política de turismo sostenible, ha operadores turísticos del Municipio. </t>
  </si>
  <si>
    <t>Fomentar las caminatas ecologías a lugares tales como: Cuchilla El Chuscal y Humedales.</t>
  </si>
  <si>
    <t>5. PRODUCCIÓN MÁS LIMPIA Y NEGOCIOS VERDES, PARA LOS VEGUNOS</t>
  </si>
  <si>
    <t xml:space="preserve">Desarrollo de Ferias y Mercados Verdes Campesinos, en donde los productores fortalezcan los enlaces con el consumidos. </t>
  </si>
  <si>
    <t>SEPRECOM, MIEMBROS CIDEA</t>
  </si>
  <si>
    <t>Capacitación a productores y empresarios, para desarrollar estrategias de producción mas limpia y negocios verdes, en el municipio.</t>
  </si>
  <si>
    <t>Fomentar estrategias de  tecnificación de producción más limpia en procesos productivos del municipio de La Vega.</t>
  </si>
  <si>
    <t>Capacitar ha avicultores y porcicolas, en el manejo de los olores ofensivos.</t>
  </si>
  <si>
    <t>Promover e implementar un (1) programa de recolección de residuos especiales, donde incluya un censo de la población que genera estos residuos y las estrategias de recolección de los mismos.</t>
  </si>
  <si>
    <t>6. RECUPERANDO EL AGRO- EN EL CAMPO VEGUNO</t>
  </si>
  <si>
    <t>Capacitaciones a productores agropecuarios en prácticas agrícolas y pecuarias sostenibles, en donde se incluyan temas de conservación y manejo de suelos  (Rotación de cultivos, labranza mínima, implementación de sistemas silvopastoriles y agroforestales).</t>
  </si>
  <si>
    <t xml:space="preserve">Desarrollar capacitación y sensibilización a los agricultores en la disminución de fungicidas y fertilizantes, calibración de equipos aspersores y dosificación; y correcta aplicación de los productos en campo. </t>
  </si>
  <si>
    <t>Fortalecer el programa de educación ambiental  de asistencia técnica al campesino para optimizar los recursos naturales de producción en el cuatrienio.</t>
  </si>
  <si>
    <t>Capacitaciones a productores agropecuarios en  Buenas Practicas Agrícolas - BPA y Buenas Practicas Ganaderas - BPG.</t>
  </si>
  <si>
    <t>7. REFORESTACIÓN Y NUEVOS ESPACIOS VERDES</t>
  </si>
  <si>
    <t xml:space="preserve">Realizar mantenimiento del vivero municipal </t>
  </si>
  <si>
    <t xml:space="preserve">Mantenimiento y protección de los predios anteriormente reforestados y/o que hacen parte del Municipio. </t>
  </si>
  <si>
    <t>Formulación y gestión de proyectos para continuar la compra de predios en la zona de La Cuchilla el Chuscal o Humedales.</t>
  </si>
  <si>
    <t>Desarrollo una campañas educativas a la comunidad estudiantil y general en temas de reforestación con especies nativas.</t>
  </si>
  <si>
    <t>Promover un (1) programa de reforestación de 50 hectáreas en las  fuentes hídricas en el municipio</t>
  </si>
  <si>
    <t>8. LA VEGA VIVE Y RESPETA, LA FAUNA Y FLORA</t>
  </si>
  <si>
    <t xml:space="preserve">Desarrollar Jornadas capacitación y concientización, en cuidado de animales Domésticos y de especies nativas de la zona. </t>
  </si>
  <si>
    <t>Promover la realización de un concurso de fotografía, de las especies nativas de flora y fauna, del Municipio.</t>
  </si>
  <si>
    <t xml:space="preserve">Promoción de jornadas de vacunación y desparasitación de animales. </t>
  </si>
  <si>
    <t xml:space="preserve">Sensibilizar a la comunidad la importancia y la sinergia que realizan la fauna en los ecosistemas, como eje fundamental de vida, para las nuevas generaciones. </t>
  </si>
  <si>
    <t>9. PLANEANDO MI ECOSISTEMA, PARA LOS VEGUNOS.</t>
  </si>
  <si>
    <t>Fomentar e impulsar Un (1) PROCEDAS (Proyectos Ciudadanos de Educación Ambiental), en el cuatrienio.</t>
  </si>
  <si>
    <t xml:space="preserve">Fortalecer el Comité técnico Interinstitucional de Educación Ambiental, en donde como minimo se reúnan cuatro (4) veces al año. </t>
  </si>
  <si>
    <t>Implementar  cuatro (4) campañas ambientales, en pro de cuidado de los recursos ambientales, para los vegunos.</t>
  </si>
  <si>
    <t>Realizar seguimiento y evaluación de los proyectos establecidos en el PTEA.</t>
  </si>
  <si>
    <t>INDICADOR DE GESTIÓN</t>
  </si>
  <si>
    <t>IMPACTO ESPERADO</t>
  </si>
  <si>
    <t>ENTIDAD QUE PUEDE APOYAR LAS ACCIONES</t>
  </si>
  <si>
    <t>PRESUPUESTO TOTAL</t>
  </si>
  <si>
    <t>PRESUPUESTO</t>
  </si>
  <si>
    <t>Implementar el 100% de las actividades de educación ambiental priorizadas, con el fin de encaminar estrategias sostenibles y eficiente del recurso hídrico.</t>
  </si>
  <si>
    <t>(Número de actividades Ejecutadas/Número de Actividades proyectadas en la gestión integral del recurso hídrico, desde el enfoque de educación ambiental)</t>
  </si>
  <si>
    <t>Afianzar el compromiso y la responsabilidad social frente a la adecuada gestión del recurso hídrico, en el Municipio de la Vega.</t>
  </si>
  <si>
    <t>CAR - CUNDINAMARCA 
GOBERNACIÓN DE CUNDINAMARCA</t>
  </si>
  <si>
    <t xml:space="preserve">Efectuar el cien porciento (100%), de las actividades proyectadas en educación ambiental, para la comunidad veguna, desdes la adecuada gestión de los residuos sólidos. </t>
  </si>
  <si>
    <t>(Número de actividades Ejecutadas/Número de Actividades proyectadas)</t>
  </si>
  <si>
    <t>Comunidad consiente, capacitada y con una adecuada gestión de los residuos sólidos, desde sus hogares e Instituciones.</t>
  </si>
  <si>
    <t>Cumplir con el cien porciento (100%), de las actividades priorizadas desde la Educación ambiental, en la adecuada gestión del riesgo y atención de emergencia para los vegunos</t>
  </si>
  <si>
    <t>Orientar las acciones en el municipio de la vega en cuanto al conocimiento del riesgo, la reducción del riesgo y el manejo de desastres en cumplimiento de la Política Nacional de Gestión del Riesgo, que contribuyan a la seguridad, el bienestar, la calidad de vida de las personas y el desarrollo sostenible en el territorio municipal.</t>
  </si>
  <si>
    <t>Llevar a cabo el 100% de las actividades de educación ambiental, en marco de un territorio ambientalmente sostenible.</t>
  </si>
  <si>
    <t xml:space="preserve">Generara espacios turísticos, con sentido de pertenencia y arraigo cultural por los bienes y servicios recibidos de los ecosistemas intervenidos. </t>
  </si>
  <si>
    <t>Ejecutar el cien porciento (100%), de las actividades priorizadas en educación ambiental, en marco de la producción más limpia y negocios verdes para los vegunos.</t>
  </si>
  <si>
    <t>Reducir la cantidad de químicos en los productos agrícolas y pecuarios, del municipio, ademas de efectuar sinergias ecosistemicas entre los productores y consumidores.</t>
  </si>
  <si>
    <t>Llevar a cabo el cien porciento (100%), de las actividades proyectadas, en marco de la recuperación del agro, en al municipio de La Vega.</t>
  </si>
  <si>
    <t xml:space="preserve">Disminuir la perdida de vida útil del recurso suelo. </t>
  </si>
  <si>
    <t>Desarrollar como mínimo cinco (5) actividades de educación ambiental proyectadas, en marco de la reforestación y nuevos espacios verdes, en el municipio de La Vega.</t>
  </si>
  <si>
    <t>Aumentar la capa vegetal del municipio de la Vega</t>
  </si>
  <si>
    <t xml:space="preserve">Ejecutar cuatro (4) actividades de educación ambiental proyectadas, en busqueda de Albergar y proteger la Fauna y Animales Domésticos, en un ambiente saludable. </t>
  </si>
  <si>
    <t xml:space="preserve">Albergar y proteger la Fauna y Animales Domésticos, en un ambiente saludable. </t>
  </si>
  <si>
    <t xml:space="preserve">Ejecutar en un 100% las acciones de fortalecimiento y estructura del medio ambiente, en el municipio de la vega. </t>
  </si>
  <si>
    <t xml:space="preserve">Transversalizar al municipio, como eje articulador de los procesos ambientales, en el ámbito escolar, agropecuario y empresarial, desde la Educación Ambiental. </t>
  </si>
  <si>
    <t>REVISIÓN Y ANALISIS A LA IMPLEMENTACIÓN DEL PLAN TERRITORIAL DE EDUCACIÓN AMBIENTAL -PTEA Y SU TRANSVERSALIDAD CON LAS ESTRATEGIAS DE LA PNEA</t>
  </si>
  <si>
    <t>PROGRAMA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</si>
  <si>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</si>
  <si>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</si>
  <si>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</si>
  <si>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</si>
  <si>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</si>
  <si>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</si>
  <si>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</si>
  <si>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</si>
  <si>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</si>
  <si>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family val="2"/>
      </rP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</si>
  <si>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</si>
  <si>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</si>
  <si>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</si>
  <si>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</si>
  <si>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</si>
  <si>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</si>
  <si>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</si>
  <si>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</si>
  <si>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</si>
  <si>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</si>
  <si>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</si>
  <si>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</si>
  <si>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</si>
  <si>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</si>
  <si>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</si>
  <si>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</si>
  <si>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</si>
  <si>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</si>
  <si>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</si>
  <si>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</si>
  <si>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LA VEGA, CUMPLIENDO CON LAS 3`R</t>
  </si>
  <si>
    <t>Efectuar el cien porciento (100%), de las actividades proyectadas en educación ambiental, para la comunidad veguna, desdes la adecuada gestión de los residuos sólidos.</t>
  </si>
  <si>
    <t>GESTIÓN DEL RIESGO Y CAMBIO CLIMÁTICO, PARA LOS VEGUNOS</t>
  </si>
  <si>
    <t xml:space="preserve"> DE MI TERRITORIO, ME APROPIO YO</t>
  </si>
  <si>
    <t>PRODUCCIÓN MÁS LIMPIA Y NEGOCIOS VERDES, PARA LOS VEGUNO</t>
  </si>
  <si>
    <t>RECUPERANDO EL AGRO- EN EL CAMPO VEGUN</t>
  </si>
  <si>
    <t>REFORESTACIÓN Y NUEVOS ESPACIOS VERDES</t>
  </si>
  <si>
    <t>LA VEGA VIVE Y RESPETA, LA FAUNA Y FLORA</t>
  </si>
  <si>
    <t>Ejecutar cuatro (4) actividades de educación ambiental proyectadas, en busqueda de Albergar y proteger la Fauna y Animales Domésticos, en un ambiente saludable</t>
  </si>
  <si>
    <t>PLANEANDO MI ECOSISTEMA, PARA LOS VEGUNOS.</t>
  </si>
  <si>
    <t>Ejecutar en un 100% las acciones de fortalecimiento y estructura del medio ambiente, en el municipio de la vega</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</si>
  <si>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</si>
  <si>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</si>
  <si>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</si>
  <si>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</si>
  <si>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</si>
  <si>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</si>
  <si>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</si>
  <si>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</si>
  <si>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</si>
  <si>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</si>
  <si>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</si>
  <si>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</si>
  <si>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</si>
  <si>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</si>
  <si>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</si>
  <si>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</si>
  <si>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</si>
  <si>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</si>
  <si>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</si>
  <si>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</si>
  <si>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</si>
  <si>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</si>
  <si>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</si>
  <si>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</si>
  <si>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</si>
  <si>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</si>
  <si>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</si>
  <si>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</si>
  <si>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</si>
  <si>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</si>
  <si>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</si>
  <si>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</si>
  <si>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</si>
  <si>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</si>
  <si>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</si>
  <si>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</si>
  <si>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</si>
  <si>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</si>
  <si>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</si>
  <si>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</si>
  <si>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</si>
  <si>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</si>
  <si>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</si>
  <si>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</si>
  <si>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</si>
  <si>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</si>
  <si>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</si>
  <si>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</si>
  <si>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</si>
  <si>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</si>
  <si>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</si>
  <si>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</si>
  <si>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</si>
  <si>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</si>
  <si>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</si>
  <si>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</si>
  <si>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</si>
  <si>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</si>
  <si>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</si>
  <si>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</si>
  <si>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</si>
  <si>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</si>
  <si>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</si>
  <si>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</si>
  <si>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</si>
  <si>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</si>
  <si>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</si>
  <si>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</si>
  <si>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</si>
  <si>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</si>
  <si>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</si>
  <si>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</si>
  <si>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</si>
  <si>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</si>
  <si>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</si>
  <si>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</si>
  <si>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</si>
  <si>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</si>
  <si>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</si>
  <si>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</si>
  <si>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</si>
  <si>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</si>
  <si>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</si>
  <si>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</si>
  <si>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</si>
  <si>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</si>
  <si>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</si>
  <si>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</si>
  <si>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</si>
  <si>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</si>
  <si>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</si>
  <si>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</si>
  <si>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</si>
  <si>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</si>
  <si>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</si>
  <si>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</si>
  <si>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</si>
  <si>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</si>
  <si>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</si>
  <si>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</si>
  <si>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</si>
  <si>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</si>
  <si>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</si>
  <si>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</si>
  <si>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</si>
  <si>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</si>
  <si>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</si>
  <si>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</si>
  <si>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</si>
  <si>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</si>
  <si>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</si>
  <si>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</si>
  <si>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</si>
  <si>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</si>
  <si>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</si>
  <si>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</si>
  <si>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</si>
  <si>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</si>
  <si>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</si>
  <si>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</si>
  <si>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</si>
  <si>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</si>
  <si>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</si>
  <si>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Gualivá</t>
  </si>
  <si>
    <t>La Vega</t>
  </si>
  <si>
    <t>SIMON BUITRAGO MOYA</t>
  </si>
  <si>
    <t>sbuitragom@car.gov.co</t>
  </si>
  <si>
    <t>CAROLINA CEPEDA (PLANTA) - WILSON FERNANDO ALARCÓN ROMERO (APOYO)</t>
  </si>
  <si>
    <t>3192271124 ( Planta) - 315 2074052 ( Apoyo)</t>
  </si>
  <si>
    <t>icepedah@car.gov.co - fernandoperiodista.22@gmail.com</t>
  </si>
  <si>
    <t>EDUAR RICARDO MATIZ PADILLA</t>
  </si>
  <si>
    <t>alcaldia@lavega-cundinamarca.gov.co</t>
  </si>
  <si>
    <t>JULIÁN RAMÍREZ</t>
  </si>
  <si>
    <t>312 5513057</t>
  </si>
  <si>
    <t>sdeam.alcaldia@gmail.com</t>
  </si>
  <si>
    <t>Decreto 0043 de 2020</t>
  </si>
  <si>
    <t>SI</t>
  </si>
  <si>
    <t>NO</t>
  </si>
  <si>
    <t>Implementar el 100% de las actividades de educación ambiental priorizadas, con el fin de encaminar estrategias sostenibles y eficiente del recurso hídrico</t>
  </si>
  <si>
    <t>ACTIVIDADES PRIORIZADAS PTEA ( METAS DE INSTRUMENTOS DE ORDENAMIENTO TERRITORIAL ) 
VIGENCIA 2023</t>
  </si>
  <si>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</si>
  <si>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</si>
  <si>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</si>
  <si>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CAPITULO</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</si>
  <si>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</si>
  <si>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</si>
  <si>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</si>
  <si>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</si>
  <si>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</si>
  <si>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</si>
  <si>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</si>
  <si>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</si>
  <si>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META 21.4. Implementar el 100% de dos (2) estrategias de cultura del Árbol en zonas urbanas y rurales de los municipios del territorio CAR.</t>
  </si>
  <si>
    <t>META 24.3. Diseñar e implementar el 100% de una estrategia de acompañamiento y acciones para el apoyo a la gestión y promoción de la legalidad ambiental y social.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</si>
  <si>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</si>
  <si>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</si>
  <si>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META 23.1. Formular e implementar el 100% de tres (3) estrategias enfocadas a la cultura ambiental para la gestión integral de la biodiversidad y sus servicios Ecosistémicos.</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</si>
  <si>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</si>
  <si>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</si>
  <si>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META 22.4. Implementar el 100% de tres (03) procesos educativos para el conocimiento de gestión del riesgo y cambio climático en el entorno institucional, educativo y comunitario en la jurisdicción CAR.</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</si>
  <si>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</si>
  <si>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</si>
  <si>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</si>
  <si>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</si>
  <si>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</si>
  <si>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</si>
  <si>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</si>
  <si>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</si>
  <si>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</si>
  <si>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</si>
  <si>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</si>
  <si>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</si>
  <si>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</si>
  <si>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</si>
  <si>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</si>
  <si>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</si>
  <si>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</si>
  <si>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</si>
  <si>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</si>
  <si>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</si>
  <si>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</si>
  <si>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</si>
  <si>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</si>
  <si>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</si>
  <si>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</si>
  <si>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</si>
  <si>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</si>
  <si>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</si>
  <si>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</si>
  <si>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</si>
  <si>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</si>
  <si>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</si>
  <si>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</si>
  <si>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</si>
  <si>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</si>
  <si>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</si>
  <si>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</si>
  <si>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</si>
  <si>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</si>
  <si>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N/A</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</si>
  <si>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</si>
  <si>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</si>
  <si>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</si>
  <si>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</si>
  <si>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</si>
  <si>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</si>
  <si>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</si>
  <si>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META 24.5. Implementar el 100% de dos (2) mecanismos de participación ciudadana priorizados atendiendo la normatividad en la gestión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</si>
  <si>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</si>
  <si>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</si>
  <si>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 xml:space="preserve">META 22.1. Generar o fortalecer el cien por ciento (100%) de tres (3) estrategias y acciones en materia de Gestión del Conocimiento y la Innovación Social Ambiental en la CAR.
</t>
  </si>
  <si>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</si>
  <si>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</si>
  <si>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</si>
  <si>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</si>
  <si>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 xml:space="preserve">META 21.8. Implementar y fortalecer el 100% de las cinco (5) estrategias de cultura ambiental para el consumo responsable y el manejo adecuado de los residuos: Ciclo Re Ciclo, en la jurisdicción CAR.
</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</si>
  <si>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</si>
  <si>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</si>
  <si>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</si>
  <si>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</si>
  <si>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</si>
  <si>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</si>
  <si>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</si>
  <si>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</si>
  <si>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</si>
  <si>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</si>
  <si>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</si>
  <si>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</si>
  <si>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</si>
  <si>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</si>
  <si>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</si>
  <si>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</si>
  <si>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</si>
  <si>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</si>
  <si>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</si>
  <si>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META 16.2. Realizar el 100% de tres (3) estrategias para establecer lineamientos ambientales como insumo para la formulación de planes de movilidad sostenible en cinco (5) municipios priorizados de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</si>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</sst>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0"/>
    <numFmt numFmtId="166" formatCode="_-&quot;$&quot;\ * #,##0_-;\-&quot;$&quot;\ * #,##0_-;_-&quot;$&quot;\ * &quot;-&quot;_-;_-@"/>
    <numFmt numFmtId="167" formatCode="#,##0_ ;\-#,##0\ "/>
  </numFmts>
  <fonts count="38" x14ac:knownFonts="1">
    <font>
      <sz val="11"/>
      <color theme="1"/>
      <name val="Calibri"/>
      <family val="2"/>
      <scheme val="minor"/>
    </font>
    <font>
      <sz val="8"/>
      <color theme="1"/>
      <name val="Calibri"/>
      <family val="2"/>
      <scheme val="minor"/>
    </font>
    <font>
      <sz val="9"/>
      <color theme="1"/>
      <name val="Calibri"/>
      <family val="2"/>
      <scheme val="minor"/>
    </font>
    <font>
      <sz val="9"/>
      <color theme="1"/>
      <name val="Arial"/>
      <family val="2"/>
    </font>
    <font>
      <sz val="10"/>
      <color theme="1"/>
      <name val="Calibri"/>
      <family val="2"/>
      <scheme val="minor"/>
    </font>
    <font>
      <b/>
      <sz val="9"/>
      <color theme="1"/>
      <name val="Arial"/>
      <family val="2"/>
    </font>
    <font>
      <u/>
      <sz val="11"/>
      <color theme="10"/>
      <name val="Calibri"/>
      <family val="2"/>
      <scheme val="minor"/>
    </font>
    <font>
      <u/>
      <sz val="11"/>
      <color theme="11"/>
      <name val="Calibri"/>
      <family val="2"/>
      <scheme val="minor"/>
    </font>
    <font>
      <sz val="9"/>
      <color rgb="FF000000"/>
      <name val="Calibri"/>
      <family val="2"/>
      <scheme val="minor"/>
    </font>
    <font>
      <b/>
      <sz val="16"/>
      <color theme="1"/>
      <name val="Arial"/>
      <family val="2"/>
    </font>
    <font>
      <b/>
      <sz val="12"/>
      <color theme="1"/>
      <name val="Arial"/>
      <family val="2"/>
    </font>
    <font>
      <sz val="11"/>
      <color rgb="FF000000"/>
      <name val="Tahoma"/>
      <family val="2"/>
    </font>
    <font>
      <b/>
      <sz val="11"/>
      <color theme="1"/>
      <name val="Tahoma"/>
      <family val="2"/>
    </font>
    <font>
      <sz val="11"/>
      <color theme="1"/>
      <name val="Tahoma"/>
      <family val="2"/>
    </font>
    <font>
      <b/>
      <sz val="11"/>
      <name val="Tahoma"/>
      <family val="2"/>
    </font>
    <font>
      <sz val="11"/>
      <name val="Tahoma"/>
      <family val="2"/>
    </font>
    <font>
      <sz val="11"/>
      <color rgb="FF00B050"/>
      <name val="Tahoma"/>
      <family val="2"/>
    </font>
    <font>
      <sz val="11"/>
      <color theme="1"/>
      <name val="Calibri"/>
      <family val="2"/>
      <scheme val="minor"/>
    </font>
    <font>
      <b/>
      <sz val="10"/>
      <color rgb="FFFFFFFF"/>
      <name val="Arial"/>
      <family val="2"/>
    </font>
    <font>
      <sz val="11"/>
      <name val="Calibri"/>
      <family val="2"/>
    </font>
    <font>
      <sz val="10"/>
      <color theme="1"/>
      <name val="Arial"/>
      <family val="2"/>
    </font>
    <font>
      <b/>
      <sz val="10"/>
      <color theme="1"/>
      <name val="Arial"/>
      <family val="2"/>
    </font>
    <font>
      <b/>
      <sz val="10"/>
      <color theme="0"/>
      <name val="Arial"/>
      <family val="2"/>
    </font>
    <font>
      <sz val="10"/>
      <color theme="0"/>
      <name val="Arial"/>
      <family val="2"/>
    </font>
    <font>
      <sz val="10"/>
      <color rgb="FF000000"/>
      <name val="Arial"/>
      <family val="2"/>
    </font>
    <font>
      <u/>
      <sz val="10"/>
      <color rgb="FF0563C1"/>
      <name val="Arial"/>
      <family val="2"/>
    </font>
    <font>
      <b/>
      <sz val="20"/>
      <color theme="1"/>
      <name val="Arial"/>
      <family val="2"/>
    </font>
    <font>
      <sz val="12"/>
      <color theme="1"/>
      <name val="Arial"/>
      <family val="2"/>
    </font>
    <font>
      <b/>
      <sz val="12"/>
      <color theme="1"/>
      <name val="Calibri"/>
      <family val="2"/>
    </font>
    <font>
      <b/>
      <sz val="11"/>
      <color theme="1"/>
      <name val="Calibri"/>
      <family val="2"/>
    </font>
    <font>
      <sz val="18"/>
      <color theme="1"/>
      <name val="Arial"/>
      <family val="2"/>
    </font>
    <font>
      <sz val="11"/>
      <color theme="1"/>
      <name val="Calibri"/>
      <family val="2"/>
    </font>
    <font>
      <sz val="11"/>
      <color theme="1"/>
      <name val="Arial"/>
      <family val="2"/>
    </font>
    <font>
      <sz val="16"/>
      <color theme="1"/>
      <name val="Tahoma"/>
      <family val="2"/>
    </font>
    <font>
      <b/>
      <sz val="16"/>
      <color theme="1"/>
      <name val="Calibri"/>
      <family val="2"/>
    </font>
    <font>
      <b/>
      <sz val="16"/>
      <name val="Calibri"/>
      <family val="2"/>
    </font>
    <font>
      <sz val="16"/>
      <color rgb="FF000000"/>
      <name val="Tahoma"/>
      <family val="2"/>
    </font>
    <font>
      <b/>
      <sz val="12"/>
      <color theme="0"/>
      <name val="Arial"/>
      <family val="2"/>
    </font>
  </fonts>
  <fills count="39">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theme="9" tint="0.39997558519241921"/>
        <bgColor indexed="64"/>
      </patternFill>
    </fill>
    <fill>
      <patternFill patternType="solid">
        <fgColor theme="0"/>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
      <patternFill patternType="solid">
        <fgColor rgb="FFC5E0B3"/>
        <bgColor rgb="FFC5E0B3"/>
      </patternFill>
    </fill>
    <fill>
      <patternFill patternType="solid">
        <fgColor rgb="FF00B0F0"/>
        <bgColor indexed="64"/>
      </patternFill>
    </fill>
    <fill>
      <patternFill patternType="solid">
        <fgColor rgb="FFFFC000"/>
        <bgColor indexed="64"/>
      </patternFill>
    </fill>
    <fill>
      <patternFill patternType="solid">
        <fgColor rgb="FF66FF66"/>
        <bgColor indexed="64"/>
      </patternFill>
    </fill>
    <fill>
      <patternFill patternType="solid">
        <fgColor rgb="FFCC9900"/>
        <bgColor indexed="64"/>
      </patternFill>
    </fill>
    <fill>
      <patternFill patternType="solid">
        <fgColor rgb="FFCCFF33"/>
        <bgColor indexed="64"/>
      </patternFill>
    </fill>
    <fill>
      <patternFill patternType="solid">
        <fgColor rgb="FF7030A0"/>
        <bgColor indexed="64"/>
      </patternFill>
    </fill>
    <fill>
      <patternFill patternType="solid">
        <fgColor rgb="FFCCFFFF"/>
        <bgColor indexed="64"/>
      </patternFill>
    </fill>
    <fill>
      <patternFill patternType="solid">
        <fgColor rgb="FF009999"/>
        <bgColor indexed="64"/>
      </patternFill>
    </fill>
    <fill>
      <patternFill patternType="solid">
        <fgColor rgb="FFCC0000"/>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auto="1"/>
      </top>
      <bottom/>
      <diagonal/>
    </border>
  </borders>
  <cellStyleXfs count="5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7" fillId="0" borderId="0"/>
    <xf numFmtId="164" fontId="17" fillId="0" borderId="0" applyFont="0" applyFill="0" applyBorder="0" applyAlignment="0" applyProtection="0"/>
  </cellStyleXfs>
  <cellXfs count="25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wrapText="1"/>
    </xf>
    <xf numFmtId="0" fontId="5" fillId="14"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2" fillId="14"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5" fillId="15"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15"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4" fillId="13" borderId="3" xfId="0" applyFont="1" applyFill="1" applyBorder="1" applyAlignment="1">
      <alignment vertical="center"/>
    </xf>
    <xf numFmtId="0" fontId="2" fillId="3" borderId="1" xfId="0" applyFont="1" applyFill="1" applyBorder="1" applyAlignment="1">
      <alignment horizontal="center" vertical="center"/>
    </xf>
    <xf numFmtId="0" fontId="4" fillId="3" borderId="3" xfId="0" applyFont="1" applyFill="1" applyBorder="1" applyAlignment="1">
      <alignment vertical="center" wrapText="1"/>
    </xf>
    <xf numFmtId="0" fontId="4" fillId="4" borderId="3" xfId="0" applyFont="1" applyFill="1" applyBorder="1" applyAlignment="1">
      <alignment vertical="center" wrapText="1"/>
    </xf>
    <xf numFmtId="0" fontId="4" fillId="5" borderId="3" xfId="0" applyFont="1" applyFill="1" applyBorder="1" applyAlignment="1">
      <alignment vertical="center"/>
    </xf>
    <xf numFmtId="0" fontId="4" fillId="6" borderId="3" xfId="0" applyFont="1" applyFill="1" applyBorder="1" applyAlignment="1">
      <alignment vertical="center" wrapText="1"/>
    </xf>
    <xf numFmtId="0" fontId="4" fillId="7" borderId="3" xfId="0" applyFont="1" applyFill="1" applyBorder="1" applyAlignment="1">
      <alignment vertical="center" wrapText="1"/>
    </xf>
    <xf numFmtId="0" fontId="4" fillId="8" borderId="3" xfId="0" applyFont="1" applyFill="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11" fillId="0" borderId="6" xfId="0" applyFont="1" applyBorder="1" applyAlignment="1">
      <alignment horizontal="justify" vertical="center" wrapText="1"/>
    </xf>
    <xf numFmtId="0" fontId="12" fillId="3" borderId="1" xfId="0" applyFont="1" applyFill="1" applyBorder="1" applyAlignment="1">
      <alignment horizontal="center" vertical="center" wrapText="1"/>
    </xf>
    <xf numFmtId="0" fontId="13" fillId="0" borderId="0" xfId="0" applyFont="1"/>
    <xf numFmtId="0" fontId="13" fillId="0" borderId="1" xfId="0" applyFont="1" applyBorder="1"/>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4" fillId="3" borderId="2" xfId="0" applyFont="1" applyFill="1" applyBorder="1" applyAlignment="1">
      <alignment horizontal="center" vertical="center" wrapText="1"/>
    </xf>
    <xf numFmtId="0" fontId="11" fillId="0" borderId="7" xfId="0" applyFont="1" applyBorder="1" applyAlignment="1">
      <alignment horizontal="justify" vertical="center" wrapText="1"/>
    </xf>
    <xf numFmtId="0" fontId="13" fillId="0" borderId="0" xfId="0" applyFont="1" applyAlignment="1">
      <alignment wrapText="1"/>
    </xf>
    <xf numFmtId="0" fontId="13" fillId="0" borderId="1" xfId="0" applyFont="1" applyBorder="1" applyAlignment="1">
      <alignment wrapText="1"/>
    </xf>
    <xf numFmtId="165" fontId="13" fillId="0" borderId="1" xfId="0" applyNumberFormat="1" applyFont="1" applyBorder="1"/>
    <xf numFmtId="1" fontId="16" fillId="0" borderId="1" xfId="0" applyNumberFormat="1" applyFont="1" applyBorder="1" applyAlignment="1">
      <alignment vertical="center" wrapText="1"/>
    </xf>
    <xf numFmtId="1" fontId="16" fillId="0" borderId="2" xfId="0" applyNumberFormat="1" applyFont="1" applyBorder="1" applyAlignment="1">
      <alignment vertical="center" wrapText="1"/>
    </xf>
    <xf numFmtId="0" fontId="20" fillId="0" borderId="0" xfId="511" applyFont="1" applyAlignment="1">
      <alignment horizontal="center"/>
    </xf>
    <xf numFmtId="0" fontId="17" fillId="0" borderId="0" xfId="511"/>
    <xf numFmtId="0" fontId="22" fillId="19" borderId="19" xfId="511" applyFont="1" applyFill="1" applyBorder="1" applyAlignment="1">
      <alignment horizontal="center" vertical="center" wrapText="1"/>
    </xf>
    <xf numFmtId="0" fontId="22" fillId="21" borderId="21" xfId="511" applyFont="1" applyFill="1" applyBorder="1" applyAlignment="1">
      <alignment horizontal="center" vertical="center" wrapText="1"/>
    </xf>
    <xf numFmtId="0" fontId="22" fillId="21" borderId="20" xfId="511" applyFont="1" applyFill="1" applyBorder="1" applyAlignment="1">
      <alignment horizontal="center" vertical="center" wrapText="1"/>
    </xf>
    <xf numFmtId="0" fontId="18" fillId="19" borderId="21" xfId="511" applyFont="1" applyFill="1" applyBorder="1" applyAlignment="1">
      <alignment horizontal="center" vertical="center" wrapText="1"/>
    </xf>
    <xf numFmtId="0" fontId="22" fillId="19" borderId="21" xfId="511" applyFont="1" applyFill="1" applyBorder="1" applyAlignment="1">
      <alignment horizontal="center" vertical="center" wrapText="1"/>
    </xf>
    <xf numFmtId="0" fontId="18" fillId="19" borderId="12" xfId="511" applyFont="1" applyFill="1" applyBorder="1" applyAlignment="1">
      <alignment horizontal="center" vertical="center" wrapText="1"/>
    </xf>
    <xf numFmtId="0" fontId="22" fillId="21" borderId="0" xfId="511" applyFont="1" applyFill="1" applyAlignment="1">
      <alignment horizontal="center" vertical="center" wrapText="1"/>
    </xf>
    <xf numFmtId="0" fontId="18" fillId="21" borderId="21" xfId="511" applyFont="1" applyFill="1" applyBorder="1" applyAlignment="1">
      <alignment horizontal="center" vertical="center" wrapText="1"/>
    </xf>
    <xf numFmtId="0" fontId="22" fillId="19" borderId="9" xfId="511" applyFont="1" applyFill="1" applyBorder="1" applyAlignment="1">
      <alignment horizontal="center" vertical="center" wrapText="1"/>
    </xf>
    <xf numFmtId="0" fontId="21" fillId="22" borderId="13" xfId="511" applyFont="1" applyFill="1" applyBorder="1" applyAlignment="1">
      <alignment horizontal="center" vertical="center" wrapText="1"/>
    </xf>
    <xf numFmtId="0" fontId="21" fillId="23" borderId="22" xfId="511" applyFont="1" applyFill="1" applyBorder="1" applyAlignment="1">
      <alignment horizontal="center" vertical="center" wrapText="1"/>
    </xf>
    <xf numFmtId="0" fontId="21" fillId="24" borderId="12" xfId="511" applyFont="1" applyFill="1" applyBorder="1" applyAlignment="1">
      <alignment horizontal="center" vertical="center" wrapText="1"/>
    </xf>
    <xf numFmtId="0" fontId="22" fillId="19" borderId="0" xfId="511" applyFont="1" applyFill="1" applyAlignment="1">
      <alignment horizontal="center" vertical="center" wrapText="1"/>
    </xf>
    <xf numFmtId="0" fontId="20" fillId="0" borderId="19" xfId="511" applyFont="1" applyBorder="1" applyAlignment="1">
      <alignment horizontal="center" vertical="center"/>
    </xf>
    <xf numFmtId="0" fontId="24" fillId="0" borderId="19" xfId="511" applyFont="1" applyBorder="1" applyAlignment="1">
      <alignment horizontal="center" vertical="center"/>
    </xf>
    <xf numFmtId="0" fontId="25" fillId="0" borderId="19" xfId="511" applyFont="1" applyBorder="1" applyAlignment="1">
      <alignment horizontal="center" vertical="center"/>
    </xf>
    <xf numFmtId="0" fontId="24" fillId="0" borderId="18" xfId="511" applyFont="1" applyBorder="1" applyAlignment="1">
      <alignment horizontal="center" vertical="center"/>
    </xf>
    <xf numFmtId="0" fontId="24" fillId="0" borderId="9" xfId="511" applyFont="1" applyBorder="1" applyAlignment="1">
      <alignment horizontal="center" vertical="center"/>
    </xf>
    <xf numFmtId="0" fontId="24" fillId="0" borderId="21" xfId="511" applyFont="1" applyBorder="1" applyAlignment="1">
      <alignment horizontal="center" vertical="center"/>
    </xf>
    <xf numFmtId="9" fontId="24" fillId="0" borderId="21" xfId="511" applyNumberFormat="1" applyFont="1" applyBorder="1" applyAlignment="1">
      <alignment horizontal="center" vertical="center"/>
    </xf>
    <xf numFmtId="0" fontId="21" fillId="0" borderId="0" xfId="511" applyFont="1" applyAlignment="1">
      <alignment horizontal="center" vertical="center"/>
    </xf>
    <xf numFmtId="0" fontId="20" fillId="0" borderId="0" xfId="511" applyFont="1" applyAlignment="1">
      <alignment horizontal="center" vertical="center"/>
    </xf>
    <xf numFmtId="9" fontId="20" fillId="0" borderId="11" xfId="511" applyNumberFormat="1" applyFont="1" applyBorder="1" applyAlignment="1">
      <alignment horizontal="center" vertical="center"/>
    </xf>
    <xf numFmtId="14" fontId="24" fillId="0" borderId="19" xfId="511" applyNumberFormat="1" applyFont="1" applyBorder="1" applyAlignment="1">
      <alignment horizontal="center" vertical="center"/>
    </xf>
    <xf numFmtId="0" fontId="25" fillId="25" borderId="19" xfId="511" applyFont="1" applyFill="1" applyBorder="1" applyAlignment="1">
      <alignment horizontal="center" vertical="center"/>
    </xf>
    <xf numFmtId="0" fontId="20" fillId="0" borderId="19" xfId="511" applyFont="1" applyBorder="1" applyAlignment="1">
      <alignment horizontal="center" vertical="center" wrapText="1"/>
    </xf>
    <xf numFmtId="0" fontId="20" fillId="26" borderId="19" xfId="511" applyFont="1" applyFill="1" applyBorder="1" applyAlignment="1">
      <alignment horizontal="center" vertical="center"/>
    </xf>
    <xf numFmtId="0" fontId="24" fillId="25" borderId="0" xfId="511" applyFont="1" applyFill="1" applyAlignment="1">
      <alignment horizontal="center"/>
    </xf>
    <xf numFmtId="0" fontId="21" fillId="0" borderId="0" xfId="511" applyFont="1" applyAlignment="1">
      <alignment horizontal="center"/>
    </xf>
    <xf numFmtId="166" fontId="10" fillId="28" borderId="19" xfId="0" applyNumberFormat="1" applyFont="1" applyFill="1" applyBorder="1" applyAlignment="1">
      <alignment horizontal="center" vertical="center" wrapText="1"/>
    </xf>
    <xf numFmtId="0" fontId="28" fillId="22" borderId="19" xfId="0" applyFont="1" applyFill="1" applyBorder="1" applyAlignment="1">
      <alignment horizontal="center" vertical="center" wrapText="1"/>
    </xf>
    <xf numFmtId="0" fontId="28" fillId="27" borderId="19" xfId="0" applyFont="1" applyFill="1" applyBorder="1" applyAlignment="1">
      <alignment horizontal="center" vertical="center" wrapText="1"/>
    </xf>
    <xf numFmtId="0" fontId="28" fillId="24" borderId="19" xfId="0" applyFont="1" applyFill="1" applyBorder="1" applyAlignment="1">
      <alignment horizontal="center" vertical="center" wrapText="1"/>
    </xf>
    <xf numFmtId="1" fontId="27" fillId="0" borderId="19" xfId="0" applyNumberFormat="1" applyFont="1" applyBorder="1" applyAlignment="1">
      <alignment vertical="center" wrapText="1"/>
    </xf>
    <xf numFmtId="1" fontId="27" fillId="0" borderId="19" xfId="0" applyNumberFormat="1" applyFont="1" applyBorder="1" applyAlignment="1">
      <alignment horizontal="center" vertical="center" wrapText="1"/>
    </xf>
    <xf numFmtId="166" fontId="27" fillId="0" borderId="21" xfId="0"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0" borderId="21" xfId="0" applyFont="1" applyBorder="1" applyAlignment="1">
      <alignment horizontal="center" vertical="center" wrapText="1"/>
    </xf>
    <xf numFmtId="9" fontId="27" fillId="0" borderId="21" xfId="0" applyNumberFormat="1" applyFont="1" applyBorder="1" applyAlignment="1">
      <alignment horizontal="center" vertical="center" wrapText="1"/>
    </xf>
    <xf numFmtId="167" fontId="27" fillId="0" borderId="21" xfId="0" applyNumberFormat="1" applyFont="1" applyBorder="1" applyAlignment="1">
      <alignment horizontal="center" vertical="center" wrapText="1"/>
    </xf>
    <xf numFmtId="0" fontId="28" fillId="0" borderId="0" xfId="0" applyFont="1" applyAlignment="1">
      <alignment horizontal="center" vertical="center" wrapText="1"/>
    </xf>
    <xf numFmtId="0" fontId="32" fillId="0" borderId="19" xfId="0" applyFont="1" applyBorder="1"/>
    <xf numFmtId="0" fontId="31" fillId="0" borderId="19" xfId="0" applyFont="1" applyBorder="1"/>
    <xf numFmtId="0" fontId="27" fillId="0" borderId="19" xfId="0" applyFont="1" applyBorder="1" applyAlignment="1">
      <alignment horizontal="center" vertical="center" wrapText="1"/>
    </xf>
    <xf numFmtId="0" fontId="0" fillId="0" borderId="0" xfId="0" applyAlignment="1">
      <alignment vertical="center" wrapText="1"/>
    </xf>
    <xf numFmtId="0" fontId="30" fillId="0" borderId="0" xfId="0" applyFont="1"/>
    <xf numFmtId="0" fontId="33" fillId="0" borderId="1" xfId="0" applyFont="1" applyBorder="1" applyAlignment="1">
      <alignment vertical="center" wrapText="1"/>
    </xf>
    <xf numFmtId="0" fontId="32" fillId="0" borderId="18" xfId="0" applyFont="1" applyBorder="1"/>
    <xf numFmtId="1" fontId="27" fillId="0" borderId="18" xfId="0" applyNumberFormat="1" applyFont="1" applyBorder="1" applyAlignment="1">
      <alignment horizontal="center" vertical="center" wrapText="1"/>
    </xf>
    <xf numFmtId="0" fontId="31" fillId="0" borderId="18" xfId="0" applyFont="1" applyBorder="1"/>
    <xf numFmtId="0" fontId="27" fillId="0" borderId="18" xfId="0" applyFont="1" applyBorder="1" applyAlignment="1">
      <alignment horizontal="center" vertical="center" wrapText="1"/>
    </xf>
    <xf numFmtId="0" fontId="36" fillId="0" borderId="1" xfId="0" applyFont="1" applyBorder="1" applyAlignment="1">
      <alignment horizontal="justify" vertical="center" wrapText="1"/>
    </xf>
    <xf numFmtId="0" fontId="33" fillId="0" borderId="2" xfId="0" applyFont="1" applyBorder="1" applyAlignment="1">
      <alignment vertical="center" wrapText="1"/>
    </xf>
    <xf numFmtId="0" fontId="36" fillId="0" borderId="2" xfId="0" applyFont="1" applyBorder="1" applyAlignment="1">
      <alignment horizontal="justify" vertical="center" wrapText="1"/>
    </xf>
    <xf numFmtId="0" fontId="33" fillId="0" borderId="1" xfId="0" applyFont="1" applyBorder="1" applyAlignment="1">
      <alignment horizontal="justify" vertical="center" wrapText="1"/>
    </xf>
    <xf numFmtId="166" fontId="21" fillId="28" borderId="19" xfId="0" applyNumberFormat="1" applyFont="1" applyFill="1" applyBorder="1" applyAlignment="1">
      <alignment horizontal="center" vertical="center" wrapText="1"/>
    </xf>
    <xf numFmtId="166" fontId="21" fillId="28" borderId="19" xfId="0" applyNumberFormat="1" applyFont="1" applyFill="1" applyBorder="1" applyAlignment="1">
      <alignment horizontal="center" wrapText="1"/>
    </xf>
    <xf numFmtId="9" fontId="27" fillId="0" borderId="20" xfId="0" applyNumberFormat="1" applyFont="1" applyBorder="1" applyAlignment="1">
      <alignment horizontal="center" vertical="center" wrapText="1"/>
    </xf>
    <xf numFmtId="9" fontId="27" fillId="18" borderId="21" xfId="0" applyNumberFormat="1" applyFont="1" applyFill="1" applyBorder="1" applyAlignment="1">
      <alignment horizontal="center" vertical="center" wrapText="1"/>
    </xf>
    <xf numFmtId="1" fontId="27" fillId="0" borderId="21" xfId="0" applyNumberFormat="1" applyFont="1" applyBorder="1" applyAlignment="1">
      <alignment horizontal="center" vertical="center" wrapText="1"/>
    </xf>
    <xf numFmtId="0" fontId="32" fillId="0" borderId="18" xfId="0" applyFont="1" applyBorder="1" applyAlignment="1">
      <alignment vertical="center" wrapText="1"/>
    </xf>
    <xf numFmtId="0" fontId="32" fillId="0" borderId="19" xfId="0" applyFont="1" applyBorder="1" applyAlignment="1">
      <alignment horizontal="center" vertical="center"/>
    </xf>
    <xf numFmtId="49" fontId="27" fillId="0" borderId="19" xfId="0" applyNumberFormat="1" applyFont="1" applyBorder="1" applyAlignment="1">
      <alignment horizontal="center" vertical="center" wrapText="1"/>
    </xf>
    <xf numFmtId="14" fontId="27" fillId="0" borderId="19" xfId="0" applyNumberFormat="1" applyFont="1" applyBorder="1" applyAlignment="1">
      <alignment horizontal="center" vertical="center" wrapText="1"/>
    </xf>
    <xf numFmtId="0" fontId="27" fillId="0" borderId="18" xfId="0" applyFont="1" applyBorder="1" applyAlignment="1">
      <alignment horizontal="left" vertical="center" wrapText="1"/>
    </xf>
    <xf numFmtId="1" fontId="27" fillId="0" borderId="18" xfId="0" applyNumberFormat="1" applyFont="1" applyBorder="1" applyAlignment="1">
      <alignment horizontal="left" vertical="center" wrapText="1"/>
    </xf>
    <xf numFmtId="164" fontId="27" fillId="0" borderId="21" xfId="512" applyFont="1" applyBorder="1" applyAlignment="1">
      <alignment horizontal="center" vertical="center" wrapText="1"/>
    </xf>
    <xf numFmtId="0" fontId="22" fillId="19" borderId="11" xfId="511" applyFont="1" applyFill="1" applyBorder="1" applyAlignment="1">
      <alignment horizontal="center" vertical="center" wrapText="1"/>
    </xf>
    <xf numFmtId="0" fontId="19" fillId="0" borderId="10" xfId="511" applyFont="1" applyBorder="1" applyAlignment="1"/>
    <xf numFmtId="0" fontId="19" fillId="0" borderId="18" xfId="511" applyFont="1" applyBorder="1" applyAlignment="1"/>
    <xf numFmtId="0" fontId="22" fillId="19" borderId="11" xfId="511" applyFont="1" applyFill="1" applyBorder="1" applyAlignment="1">
      <alignment horizontal="center" vertical="center"/>
    </xf>
    <xf numFmtId="0" fontId="19" fillId="0" borderId="12" xfId="511" applyFont="1" applyBorder="1" applyAlignment="1"/>
    <xf numFmtId="0" fontId="17" fillId="0" borderId="0" xfId="511" applyAlignment="1"/>
    <xf numFmtId="0" fontId="19" fillId="0" borderId="13" xfId="511" applyFont="1" applyBorder="1" applyAlignment="1"/>
    <xf numFmtId="0" fontId="22" fillId="21" borderId="11" xfId="511" applyFont="1" applyFill="1" applyBorder="1" applyAlignment="1">
      <alignment horizontal="center" vertical="center" wrapText="1"/>
    </xf>
    <xf numFmtId="0" fontId="21" fillId="20" borderId="17" xfId="511" applyFont="1" applyFill="1" applyBorder="1" applyAlignment="1">
      <alignment horizontal="center" vertical="center" wrapText="1"/>
    </xf>
    <xf numFmtId="0" fontId="19" fillId="0" borderId="21" xfId="511" applyFont="1" applyBorder="1" applyAlignment="1"/>
    <xf numFmtId="0" fontId="22" fillId="21" borderId="10" xfId="511" applyFont="1" applyFill="1" applyBorder="1" applyAlignment="1">
      <alignment horizontal="center" vertical="center" wrapText="1"/>
    </xf>
    <xf numFmtId="0" fontId="18" fillId="19" borderId="0" xfId="511" applyFont="1" applyFill="1" applyAlignment="1">
      <alignment horizontal="center" vertical="center"/>
    </xf>
    <xf numFmtId="0" fontId="19" fillId="0" borderId="0" xfId="511" applyFont="1" applyAlignment="1"/>
    <xf numFmtId="0" fontId="21" fillId="20" borderId="8" xfId="511" applyFont="1" applyFill="1" applyBorder="1" applyAlignment="1">
      <alignment horizontal="center" vertical="center" wrapText="1"/>
    </xf>
    <xf numFmtId="0" fontId="19" fillId="0" borderId="8" xfId="511" applyFont="1" applyBorder="1" applyAlignment="1"/>
    <xf numFmtId="0" fontId="19" fillId="0" borderId="9" xfId="511" applyFont="1" applyBorder="1" applyAlignment="1"/>
    <xf numFmtId="0" fontId="23" fillId="19" borderId="11" xfId="511" applyFont="1" applyFill="1" applyBorder="1" applyAlignment="1">
      <alignment horizontal="center" vertical="center"/>
    </xf>
    <xf numFmtId="0" fontId="22" fillId="21" borderId="12" xfId="511" applyFont="1" applyFill="1" applyBorder="1" applyAlignment="1">
      <alignment horizontal="center" vertical="center" wrapText="1"/>
    </xf>
    <xf numFmtId="0" fontId="19" fillId="0" borderId="20" xfId="511" applyFont="1" applyBorder="1" applyAlignment="1"/>
    <xf numFmtId="0" fontId="22" fillId="19" borderId="14" xfId="511" applyFont="1" applyFill="1" applyBorder="1" applyAlignment="1">
      <alignment horizontal="center" vertical="center" wrapText="1"/>
    </xf>
    <xf numFmtId="0" fontId="19" fillId="0" borderId="15" xfId="511" applyFont="1" applyBorder="1" applyAlignment="1"/>
    <xf numFmtId="0" fontId="19" fillId="0" borderId="16" xfId="511" applyFont="1" applyBorder="1" applyAlignment="1"/>
    <xf numFmtId="0" fontId="21" fillId="20" borderId="17" xfId="511" applyFont="1" applyFill="1" applyBorder="1" applyAlignment="1">
      <alignment horizontal="center" vertical="center"/>
    </xf>
    <xf numFmtId="0" fontId="1"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1" fontId="16" fillId="0" borderId="1" xfId="0" applyNumberFormat="1" applyFont="1" applyBorder="1" applyAlignment="1">
      <alignment vertical="center" wrapText="1"/>
    </xf>
    <xf numFmtId="1" fontId="16" fillId="0" borderId="2" xfId="0" applyNumberFormat="1"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34" fillId="29" borderId="23" xfId="0" applyFont="1" applyFill="1" applyBorder="1" applyAlignment="1">
      <alignment horizontal="center" vertical="center" wrapText="1"/>
    </xf>
    <xf numFmtId="0" fontId="34" fillId="29" borderId="1" xfId="0" applyFont="1" applyFill="1" applyBorder="1" applyAlignment="1">
      <alignment horizontal="center" vertical="center" wrapText="1"/>
    </xf>
    <xf numFmtId="0" fontId="34" fillId="29" borderId="2" xfId="0" applyFont="1" applyFill="1" applyBorder="1" applyAlignment="1">
      <alignment horizontal="center" vertical="center" wrapText="1"/>
    </xf>
    <xf numFmtId="0" fontId="9" fillId="35" borderId="1" xfId="0" applyFont="1" applyFill="1" applyBorder="1" applyAlignment="1">
      <alignment horizontal="center" vertical="center" wrapText="1"/>
    </xf>
    <xf numFmtId="0" fontId="34" fillId="35"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9" fillId="30" borderId="2" xfId="0" applyFont="1" applyFill="1" applyBorder="1" applyAlignment="1">
      <alignment horizontal="center" vertical="center" wrapText="1"/>
    </xf>
    <xf numFmtId="0" fontId="9" fillId="30" borderId="27" xfId="0" applyFont="1" applyFill="1" applyBorder="1" applyAlignment="1">
      <alignment horizontal="center" vertical="center" wrapText="1"/>
    </xf>
    <xf numFmtId="0" fontId="9" fillId="30" borderId="26" xfId="0" applyFont="1" applyFill="1" applyBorder="1" applyAlignment="1">
      <alignment horizontal="center" vertical="center" wrapText="1"/>
    </xf>
    <xf numFmtId="0" fontId="35" fillId="30" borderId="28" xfId="0" applyFont="1" applyFill="1" applyBorder="1" applyAlignment="1">
      <alignment horizontal="center" vertical="center" wrapText="1"/>
    </xf>
    <xf numFmtId="0" fontId="35" fillId="30" borderId="24" xfId="0" applyFont="1" applyFill="1" applyBorder="1" applyAlignment="1">
      <alignment horizontal="center" vertical="center" wrapText="1"/>
    </xf>
    <xf numFmtId="0" fontId="35" fillId="30" borderId="25" xfId="0" applyFont="1" applyFill="1" applyBorder="1" applyAlignment="1">
      <alignment horizontal="center" vertical="center" wrapText="1"/>
    </xf>
    <xf numFmtId="1" fontId="9" fillId="13" borderId="1" xfId="0" applyNumberFormat="1"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9" fillId="17" borderId="26" xfId="0" applyFont="1" applyFill="1" applyBorder="1" applyAlignment="1">
      <alignment horizontal="center" vertical="center" wrapText="1"/>
    </xf>
    <xf numFmtId="0" fontId="34" fillId="17" borderId="2" xfId="0" applyFont="1" applyFill="1" applyBorder="1" applyAlignment="1">
      <alignment horizontal="center" vertical="center" wrapText="1"/>
    </xf>
    <xf numFmtId="0" fontId="34" fillId="17" borderId="27" xfId="0" applyFont="1" applyFill="1" applyBorder="1" applyAlignment="1">
      <alignment horizontal="center" vertical="center" wrapText="1"/>
    </xf>
    <xf numFmtId="0" fontId="34" fillId="17" borderId="26" xfId="0" applyFont="1" applyFill="1" applyBorder="1" applyAlignment="1">
      <alignment horizontal="center" vertical="center" wrapText="1"/>
    </xf>
    <xf numFmtId="0" fontId="9" fillId="31" borderId="2" xfId="0" applyFont="1" applyFill="1" applyBorder="1" applyAlignment="1">
      <alignment horizontal="center" vertical="center" wrapText="1"/>
    </xf>
    <xf numFmtId="0" fontId="9" fillId="31" borderId="27" xfId="0" applyFont="1" applyFill="1" applyBorder="1" applyAlignment="1">
      <alignment horizontal="center" vertical="center" wrapText="1"/>
    </xf>
    <xf numFmtId="0" fontId="29" fillId="31" borderId="2" xfId="0" applyFont="1" applyFill="1" applyBorder="1" applyAlignment="1">
      <alignment horizontal="center" vertical="center" wrapText="1"/>
    </xf>
    <xf numFmtId="0" fontId="29" fillId="31" borderId="27" xfId="0" applyFont="1" applyFill="1" applyBorder="1" applyAlignment="1">
      <alignment horizontal="center" vertical="center" wrapText="1"/>
    </xf>
    <xf numFmtId="0" fontId="29" fillId="31" borderId="26" xfId="0" applyFont="1" applyFill="1" applyBorder="1" applyAlignment="1">
      <alignment horizontal="center" vertical="center" wrapText="1"/>
    </xf>
    <xf numFmtId="0" fontId="9" fillId="32" borderId="2" xfId="0" applyFont="1" applyFill="1" applyBorder="1" applyAlignment="1">
      <alignment horizontal="center" vertical="center" wrapText="1"/>
    </xf>
    <xf numFmtId="0" fontId="9" fillId="32" borderId="27" xfId="0" applyFont="1" applyFill="1" applyBorder="1" applyAlignment="1">
      <alignment horizontal="center" vertical="center" wrapText="1"/>
    </xf>
    <xf numFmtId="0" fontId="9" fillId="32" borderId="26" xfId="0" applyFont="1" applyFill="1" applyBorder="1" applyAlignment="1">
      <alignment horizontal="center" vertical="center" wrapText="1"/>
    </xf>
    <xf numFmtId="0" fontId="34" fillId="32" borderId="2" xfId="0" applyFont="1" applyFill="1" applyBorder="1" applyAlignment="1">
      <alignment horizontal="center" vertical="center" wrapText="1"/>
    </xf>
    <xf numFmtId="0" fontId="34" fillId="32" borderId="27" xfId="0" applyFont="1" applyFill="1" applyBorder="1" applyAlignment="1">
      <alignment horizontal="center" vertical="center" wrapText="1"/>
    </xf>
    <xf numFmtId="0" fontId="34" fillId="32" borderId="26" xfId="0" applyFont="1" applyFill="1" applyBorder="1" applyAlignment="1">
      <alignment horizontal="center" vertical="center" wrapText="1"/>
    </xf>
    <xf numFmtId="0" fontId="9" fillId="33" borderId="29" xfId="0" applyFont="1" applyFill="1" applyBorder="1" applyAlignment="1">
      <alignment horizontal="center" vertical="center" wrapText="1"/>
    </xf>
    <xf numFmtId="0" fontId="9" fillId="33" borderId="30" xfId="0" applyFont="1" applyFill="1" applyBorder="1" applyAlignment="1">
      <alignment horizontal="center" vertical="center" wrapText="1"/>
    </xf>
    <xf numFmtId="0" fontId="9" fillId="33" borderId="31" xfId="0" applyFont="1" applyFill="1" applyBorder="1" applyAlignment="1">
      <alignment horizontal="center" vertical="center" wrapText="1"/>
    </xf>
    <xf numFmtId="0" fontId="34" fillId="33" borderId="2" xfId="0" applyFont="1" applyFill="1" applyBorder="1" applyAlignment="1">
      <alignment horizontal="center" vertical="center" wrapText="1"/>
    </xf>
    <xf numFmtId="0" fontId="34" fillId="33" borderId="27" xfId="0" applyFont="1" applyFill="1" applyBorder="1" applyAlignment="1">
      <alignment horizontal="center" vertical="center" wrapText="1"/>
    </xf>
    <xf numFmtId="0" fontId="34" fillId="33" borderId="26" xfId="0" applyFont="1" applyFill="1" applyBorder="1" applyAlignment="1">
      <alignment horizontal="center" vertical="center" wrapText="1"/>
    </xf>
    <xf numFmtId="0" fontId="34" fillId="34" borderId="2" xfId="0" applyFont="1" applyFill="1" applyBorder="1" applyAlignment="1">
      <alignment horizontal="center" vertical="center" wrapText="1"/>
    </xf>
    <xf numFmtId="0" fontId="34" fillId="34" borderId="27" xfId="0" applyFont="1" applyFill="1" applyBorder="1" applyAlignment="1">
      <alignment horizontal="center" vertical="center" wrapText="1"/>
    </xf>
    <xf numFmtId="0" fontId="36" fillId="18" borderId="2" xfId="0" applyFont="1" applyFill="1" applyBorder="1" applyAlignment="1">
      <alignment horizontal="left" vertical="center" wrapText="1"/>
    </xf>
    <xf numFmtId="0" fontId="36" fillId="18" borderId="26" xfId="0" applyFont="1" applyFill="1" applyBorder="1" applyAlignment="1">
      <alignment horizontal="left" vertical="center" wrapText="1"/>
    </xf>
    <xf numFmtId="9" fontId="27" fillId="0" borderId="32" xfId="0" applyNumberFormat="1" applyFont="1" applyBorder="1" applyAlignment="1">
      <alignment horizontal="center" vertical="center" wrapText="1"/>
    </xf>
    <xf numFmtId="9" fontId="27" fillId="0" borderId="2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9" fontId="27" fillId="0" borderId="17"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8" fillId="28" borderId="11" xfId="0" applyFont="1" applyFill="1" applyBorder="1" applyAlignment="1">
      <alignment horizontal="center" vertical="center" wrapText="1"/>
    </xf>
    <xf numFmtId="0" fontId="19" fillId="0" borderId="10" xfId="0" applyFont="1" applyBorder="1" applyAlignment="1"/>
    <xf numFmtId="0" fontId="19" fillId="0" borderId="18" xfId="0" applyFont="1" applyBorder="1" applyAlignment="1"/>
    <xf numFmtId="9"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0" fillId="28" borderId="17" xfId="0" applyFont="1" applyFill="1" applyBorder="1" applyAlignment="1">
      <alignment horizontal="center" vertical="center" wrapText="1"/>
    </xf>
    <xf numFmtId="0" fontId="19" fillId="0" borderId="22" xfId="0" applyFont="1" applyBorder="1" applyAlignment="1"/>
    <xf numFmtId="0" fontId="26" fillId="28" borderId="11" xfId="0" applyFont="1" applyFill="1" applyBorder="1" applyAlignment="1">
      <alignment horizontal="center" vertical="center" wrapText="1"/>
    </xf>
    <xf numFmtId="166" fontId="10" fillId="28" borderId="17" xfId="0" applyNumberFormat="1" applyFont="1" applyFill="1" applyBorder="1" applyAlignment="1">
      <alignment horizontal="center" vertical="center" wrapText="1"/>
    </xf>
    <xf numFmtId="0" fontId="19" fillId="0" borderId="21" xfId="0" applyFont="1" applyBorder="1" applyAlignment="1"/>
    <xf numFmtId="166" fontId="10" fillId="28" borderId="11" xfId="0" applyNumberFormat="1" applyFont="1" applyFill="1" applyBorder="1" applyAlignment="1">
      <alignment horizontal="center" vertical="center" wrapText="1"/>
    </xf>
    <xf numFmtId="0" fontId="37" fillId="36" borderId="1" xfId="0" applyFont="1" applyFill="1" applyBorder="1" applyAlignment="1">
      <alignment horizontal="center" vertical="center" wrapText="1"/>
    </xf>
    <xf numFmtId="0" fontId="37" fillId="37" borderId="30" xfId="0" applyFont="1" applyFill="1" applyBorder="1" applyAlignment="1">
      <alignment horizontal="center" vertical="center"/>
    </xf>
    <xf numFmtId="0" fontId="37" fillId="37" borderId="0" xfId="0" applyFont="1" applyFill="1" applyBorder="1" applyAlignment="1">
      <alignment horizontal="center" vertical="center"/>
    </xf>
    <xf numFmtId="0" fontId="37" fillId="36" borderId="1" xfId="0" applyFont="1" applyFill="1" applyBorder="1" applyAlignment="1">
      <alignment horizontal="center" vertical="center"/>
    </xf>
    <xf numFmtId="0" fontId="37" fillId="37" borderId="31" xfId="0" applyFont="1" applyFill="1" applyBorder="1" applyAlignment="1">
      <alignment horizontal="center" vertical="center"/>
    </xf>
    <xf numFmtId="0" fontId="37" fillId="37" borderId="5"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justify" vertical="center" wrapText="1"/>
    </xf>
    <xf numFmtId="0" fontId="0" fillId="0" borderId="1" xfId="0" applyFill="1" applyBorder="1"/>
    <xf numFmtId="0" fontId="20" fillId="38"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20" fillId="0" borderId="1" xfId="0" applyFont="1" applyFill="1" applyBorder="1" applyAlignment="1">
      <alignment horizontal="center" vertical="center" wrapText="1"/>
    </xf>
    <xf numFmtId="0" fontId="0" fillId="38" borderId="1" xfId="0" applyFill="1" applyBorder="1" applyAlignment="1">
      <alignment vertical="center" wrapText="1"/>
    </xf>
    <xf numFmtId="0" fontId="0" fillId="0" borderId="0" xfId="0" applyAlignment="1">
      <alignment vertical="center"/>
    </xf>
  </cellXfs>
  <cellStyles count="513">
    <cellStyle name="Hipervínculo" xfId="67" builtinId="8" hidden="1"/>
    <cellStyle name="Hipervínculo" xfId="71" builtinId="8" hidden="1"/>
    <cellStyle name="Hipervínculo" xfId="75" builtinId="8" hidden="1"/>
    <cellStyle name="Hipervínculo" xfId="79" builtinId="8" hidden="1"/>
    <cellStyle name="Hipervínculo" xfId="83" builtinId="8" hidden="1"/>
    <cellStyle name="Hipervínculo" xfId="87" builtinId="8" hidden="1"/>
    <cellStyle name="Hipervínculo" xfId="91" builtinId="8" hidden="1"/>
    <cellStyle name="Hipervínculo" xfId="95" builtinId="8" hidden="1"/>
    <cellStyle name="Hipervínculo" xfId="99" builtinId="8" hidden="1"/>
    <cellStyle name="Hipervínculo" xfId="103" builtinId="8" hidden="1"/>
    <cellStyle name="Hipervínculo" xfId="107" builtinId="8" hidden="1"/>
    <cellStyle name="Hipervínculo" xfId="111" builtinId="8" hidden="1"/>
    <cellStyle name="Hipervínculo" xfId="115" builtinId="8" hidden="1"/>
    <cellStyle name="Hipervínculo" xfId="119" builtinId="8" hidden="1"/>
    <cellStyle name="Hipervínculo" xfId="123" builtinId="8" hidden="1"/>
    <cellStyle name="Hipervínculo" xfId="127" builtinId="8" hidden="1"/>
    <cellStyle name="Hipervínculo" xfId="131" builtinId="8" hidden="1"/>
    <cellStyle name="Hipervínculo" xfId="135" builtinId="8" hidden="1"/>
    <cellStyle name="Hipervínculo" xfId="139" builtinId="8" hidden="1"/>
    <cellStyle name="Hipervínculo" xfId="143" builtinId="8" hidden="1"/>
    <cellStyle name="Hipervínculo" xfId="147" builtinId="8" hidden="1"/>
    <cellStyle name="Hipervínculo" xfId="151" builtinId="8" hidden="1"/>
    <cellStyle name="Hipervínculo" xfId="155" builtinId="8" hidden="1"/>
    <cellStyle name="Hipervínculo" xfId="159" builtinId="8" hidden="1"/>
    <cellStyle name="Hipervínculo" xfId="163" builtinId="8" hidden="1"/>
    <cellStyle name="Hipervínculo" xfId="167" builtinId="8" hidden="1"/>
    <cellStyle name="Hipervínculo" xfId="171" builtinId="8" hidden="1"/>
    <cellStyle name="Hipervínculo" xfId="175" builtinId="8" hidden="1"/>
    <cellStyle name="Hipervínculo" xfId="179" builtinId="8" hidden="1"/>
    <cellStyle name="Hipervínculo" xfId="183" builtinId="8" hidden="1"/>
    <cellStyle name="Hipervínculo" xfId="187" builtinId="8" hidden="1"/>
    <cellStyle name="Hipervínculo" xfId="191" builtinId="8" hidden="1"/>
    <cellStyle name="Hipervínculo" xfId="195" builtinId="8" hidden="1"/>
    <cellStyle name="Hipervínculo" xfId="199" builtinId="8" hidden="1"/>
    <cellStyle name="Hipervínculo" xfId="203" builtinId="8" hidden="1"/>
    <cellStyle name="Hipervínculo" xfId="207" builtinId="8" hidden="1"/>
    <cellStyle name="Hipervínculo" xfId="211" builtinId="8" hidden="1"/>
    <cellStyle name="Hipervínculo" xfId="215" builtinId="8" hidden="1"/>
    <cellStyle name="Hipervínculo" xfId="219" builtinId="8" hidden="1"/>
    <cellStyle name="Hipervínculo" xfId="223" builtinId="8" hidden="1"/>
    <cellStyle name="Hipervínculo" xfId="227" builtinId="8" hidden="1"/>
    <cellStyle name="Hipervínculo" xfId="231" builtinId="8" hidden="1"/>
    <cellStyle name="Hipervínculo" xfId="235" builtinId="8" hidden="1"/>
    <cellStyle name="Hipervínculo" xfId="239" builtinId="8" hidden="1"/>
    <cellStyle name="Hipervínculo" xfId="243" builtinId="8" hidden="1"/>
    <cellStyle name="Hipervínculo" xfId="247" builtinId="8" hidden="1"/>
    <cellStyle name="Hipervínculo" xfId="251" builtinId="8" hidden="1"/>
    <cellStyle name="Hipervínculo" xfId="255" builtinId="8" hidden="1"/>
    <cellStyle name="Hipervínculo" xfId="259" builtinId="8" hidden="1"/>
    <cellStyle name="Hipervínculo" xfId="263" builtinId="8" hidden="1"/>
    <cellStyle name="Hipervínculo" xfId="267" builtinId="8" hidden="1"/>
    <cellStyle name="Hipervínculo" xfId="271" builtinId="8" hidden="1"/>
    <cellStyle name="Hipervínculo" xfId="275" builtinId="8" hidden="1"/>
    <cellStyle name="Hipervínculo" xfId="279" builtinId="8" hidden="1"/>
    <cellStyle name="Hipervínculo" xfId="283" builtinId="8" hidden="1"/>
    <cellStyle name="Hipervínculo" xfId="287" builtinId="8" hidden="1"/>
    <cellStyle name="Hipervínculo" xfId="291" builtinId="8" hidden="1"/>
    <cellStyle name="Hipervínculo" xfId="295" builtinId="8" hidden="1"/>
    <cellStyle name="Hipervínculo" xfId="299" builtinId="8" hidden="1"/>
    <cellStyle name="Hipervínculo" xfId="303" builtinId="8" hidden="1"/>
    <cellStyle name="Hipervínculo" xfId="307" builtinId="8" hidden="1"/>
    <cellStyle name="Hipervínculo" xfId="311" builtinId="8" hidden="1"/>
    <cellStyle name="Hipervínculo" xfId="315" builtinId="8" hidden="1"/>
    <cellStyle name="Hipervínculo" xfId="319" builtinId="8" hidden="1"/>
    <cellStyle name="Hipervínculo" xfId="323" builtinId="8" hidden="1"/>
    <cellStyle name="Hipervínculo" xfId="327" builtinId="8" hidden="1"/>
    <cellStyle name="Hipervínculo" xfId="331" builtinId="8" hidden="1"/>
    <cellStyle name="Hipervínculo" xfId="335" builtinId="8" hidden="1"/>
    <cellStyle name="Hipervínculo" xfId="339" builtinId="8" hidden="1"/>
    <cellStyle name="Hipervínculo" xfId="343" builtinId="8" hidden="1"/>
    <cellStyle name="Hipervínculo" xfId="347" builtinId="8" hidden="1"/>
    <cellStyle name="Hipervínculo" xfId="351" builtinId="8" hidden="1"/>
    <cellStyle name="Hipervínculo" xfId="355" builtinId="8" hidden="1"/>
    <cellStyle name="Hipervínculo" xfId="359" builtinId="8" hidden="1"/>
    <cellStyle name="Hipervínculo" xfId="363" builtinId="8" hidden="1"/>
    <cellStyle name="Hipervínculo" xfId="367" builtinId="8" hidden="1"/>
    <cellStyle name="Hipervínculo" xfId="371" builtinId="8" hidden="1"/>
    <cellStyle name="Hipervínculo" xfId="375" builtinId="8" hidden="1"/>
    <cellStyle name="Hipervínculo" xfId="379" builtinId="8" hidden="1"/>
    <cellStyle name="Hipervínculo" xfId="383" builtinId="8" hidden="1"/>
    <cellStyle name="Hipervínculo" xfId="387" builtinId="8" hidden="1"/>
    <cellStyle name="Hipervínculo" xfId="391" builtinId="8" hidden="1"/>
    <cellStyle name="Hipervínculo" xfId="395" builtinId="8" hidden="1"/>
    <cellStyle name="Hipervínculo" xfId="399" builtinId="8" hidden="1"/>
    <cellStyle name="Hipervínculo" xfId="403" builtinId="8" hidden="1"/>
    <cellStyle name="Hipervínculo" xfId="407" builtinId="8" hidden="1"/>
    <cellStyle name="Hipervínculo" xfId="411" builtinId="8" hidden="1"/>
    <cellStyle name="Hipervínculo" xfId="415" builtinId="8" hidden="1"/>
    <cellStyle name="Hipervínculo" xfId="419" builtinId="8" hidden="1"/>
    <cellStyle name="Hipervínculo" xfId="423" builtinId="8" hidden="1"/>
    <cellStyle name="Hipervínculo" xfId="427" builtinId="8" hidden="1"/>
    <cellStyle name="Hipervínculo" xfId="431" builtinId="8" hidden="1"/>
    <cellStyle name="Hipervínculo" xfId="435" builtinId="8" hidden="1"/>
    <cellStyle name="Hipervínculo" xfId="439" builtinId="8" hidden="1"/>
    <cellStyle name="Hipervínculo" xfId="443" builtinId="8" hidden="1"/>
    <cellStyle name="Hipervínculo" xfId="447" builtinId="8" hidden="1"/>
    <cellStyle name="Hipervínculo" xfId="451" builtinId="8" hidden="1"/>
    <cellStyle name="Hipervínculo" xfId="455" builtinId="8" hidden="1"/>
    <cellStyle name="Hipervínculo" xfId="459" builtinId="8" hidden="1"/>
    <cellStyle name="Hipervínculo" xfId="463" builtinId="8" hidden="1"/>
    <cellStyle name="Hipervínculo" xfId="467" builtinId="8" hidden="1"/>
    <cellStyle name="Hipervínculo" xfId="471" builtinId="8" hidden="1"/>
    <cellStyle name="Hipervínculo" xfId="475" builtinId="8" hidden="1"/>
    <cellStyle name="Hipervínculo" xfId="479" builtinId="8" hidden="1"/>
    <cellStyle name="Hipervínculo" xfId="483" builtinId="8" hidden="1"/>
    <cellStyle name="Hipervínculo" xfId="487" builtinId="8" hidden="1"/>
    <cellStyle name="Hipervínculo" xfId="491" builtinId="8" hidden="1"/>
    <cellStyle name="Hipervínculo" xfId="495" builtinId="8" hidden="1"/>
    <cellStyle name="Hipervínculo" xfId="499" builtinId="8" hidden="1"/>
    <cellStyle name="Hipervínculo" xfId="503" builtinId="8" hidden="1"/>
    <cellStyle name="Hipervínculo" xfId="507" builtinId="8" hidden="1"/>
    <cellStyle name="Hipervínculo" xfId="509" builtinId="8" hidden="1"/>
    <cellStyle name="Hipervínculo" xfId="505" builtinId="8" hidden="1"/>
    <cellStyle name="Hipervínculo" xfId="501" builtinId="8" hidden="1"/>
    <cellStyle name="Hipervínculo" xfId="497" builtinId="8" hidden="1"/>
    <cellStyle name="Hipervínculo" xfId="493" builtinId="8" hidden="1"/>
    <cellStyle name="Hipervínculo" xfId="489" builtinId="8" hidden="1"/>
    <cellStyle name="Hipervínculo" xfId="485" builtinId="8" hidden="1"/>
    <cellStyle name="Hipervínculo" xfId="481" builtinId="8" hidden="1"/>
    <cellStyle name="Hipervínculo" xfId="477" builtinId="8" hidden="1"/>
    <cellStyle name="Hipervínculo" xfId="473" builtinId="8" hidden="1"/>
    <cellStyle name="Hipervínculo" xfId="469" builtinId="8" hidden="1"/>
    <cellStyle name="Hipervínculo" xfId="465" builtinId="8" hidden="1"/>
    <cellStyle name="Hipervínculo" xfId="461" builtinId="8" hidden="1"/>
    <cellStyle name="Hipervínculo" xfId="457" builtinId="8" hidden="1"/>
    <cellStyle name="Hipervínculo" xfId="453" builtinId="8" hidden="1"/>
    <cellStyle name="Hipervínculo" xfId="449" builtinId="8" hidden="1"/>
    <cellStyle name="Hipervínculo" xfId="445" builtinId="8" hidden="1"/>
    <cellStyle name="Hipervínculo" xfId="441" builtinId="8" hidden="1"/>
    <cellStyle name="Hipervínculo" xfId="437" builtinId="8" hidden="1"/>
    <cellStyle name="Hipervínculo" xfId="433" builtinId="8" hidden="1"/>
    <cellStyle name="Hipervínculo" xfId="429" builtinId="8" hidden="1"/>
    <cellStyle name="Hipervínculo" xfId="425" builtinId="8" hidden="1"/>
    <cellStyle name="Hipervínculo" xfId="421" builtinId="8" hidden="1"/>
    <cellStyle name="Hipervínculo" xfId="417" builtinId="8" hidden="1"/>
    <cellStyle name="Hipervínculo" xfId="413" builtinId="8" hidden="1"/>
    <cellStyle name="Hipervínculo" xfId="409" builtinId="8" hidden="1"/>
    <cellStyle name="Hipervínculo" xfId="405" builtinId="8" hidden="1"/>
    <cellStyle name="Hipervínculo" xfId="401" builtinId="8" hidden="1"/>
    <cellStyle name="Hipervínculo" xfId="397" builtinId="8" hidden="1"/>
    <cellStyle name="Hipervínculo" xfId="393" builtinId="8" hidden="1"/>
    <cellStyle name="Hipervínculo" xfId="389" builtinId="8" hidden="1"/>
    <cellStyle name="Hipervínculo" xfId="385" builtinId="8" hidden="1"/>
    <cellStyle name="Hipervínculo" xfId="381" builtinId="8" hidden="1"/>
    <cellStyle name="Hipervínculo" xfId="377" builtinId="8" hidden="1"/>
    <cellStyle name="Hipervínculo" xfId="373" builtinId="8" hidden="1"/>
    <cellStyle name="Hipervínculo" xfId="369" builtinId="8" hidden="1"/>
    <cellStyle name="Hipervínculo" xfId="365" builtinId="8" hidden="1"/>
    <cellStyle name="Hipervínculo" xfId="361" builtinId="8" hidden="1"/>
    <cellStyle name="Hipervínculo" xfId="357" builtinId="8" hidden="1"/>
    <cellStyle name="Hipervínculo" xfId="353" builtinId="8" hidden="1"/>
    <cellStyle name="Hipervínculo" xfId="349" builtinId="8" hidden="1"/>
    <cellStyle name="Hipervínculo" xfId="345" builtinId="8" hidden="1"/>
    <cellStyle name="Hipervínculo" xfId="341" builtinId="8" hidden="1"/>
    <cellStyle name="Hipervínculo" xfId="337" builtinId="8" hidden="1"/>
    <cellStyle name="Hipervínculo" xfId="333" builtinId="8" hidden="1"/>
    <cellStyle name="Hipervínculo" xfId="329" builtinId="8" hidden="1"/>
    <cellStyle name="Hipervínculo" xfId="325" builtinId="8" hidden="1"/>
    <cellStyle name="Hipervínculo" xfId="321" builtinId="8" hidden="1"/>
    <cellStyle name="Hipervínculo" xfId="317" builtinId="8" hidden="1"/>
    <cellStyle name="Hipervínculo" xfId="313" builtinId="8" hidden="1"/>
    <cellStyle name="Hipervínculo" xfId="309" builtinId="8" hidden="1"/>
    <cellStyle name="Hipervínculo" xfId="305" builtinId="8" hidden="1"/>
    <cellStyle name="Hipervínculo" xfId="301" builtinId="8" hidden="1"/>
    <cellStyle name="Hipervínculo" xfId="297" builtinId="8" hidden="1"/>
    <cellStyle name="Hipervínculo" xfId="293" builtinId="8" hidden="1"/>
    <cellStyle name="Hipervínculo" xfId="289" builtinId="8" hidden="1"/>
    <cellStyle name="Hipervínculo" xfId="285" builtinId="8" hidden="1"/>
    <cellStyle name="Hipervínculo" xfId="281" builtinId="8" hidden="1"/>
    <cellStyle name="Hipervínculo" xfId="277" builtinId="8" hidden="1"/>
    <cellStyle name="Hipervínculo" xfId="273" builtinId="8" hidden="1"/>
    <cellStyle name="Hipervínculo" xfId="269" builtinId="8" hidden="1"/>
    <cellStyle name="Hipervínculo" xfId="265" builtinId="8" hidden="1"/>
    <cellStyle name="Hipervínculo" xfId="261" builtinId="8" hidden="1"/>
    <cellStyle name="Hipervínculo" xfId="257" builtinId="8" hidden="1"/>
    <cellStyle name="Hipervínculo" xfId="253" builtinId="8" hidden="1"/>
    <cellStyle name="Hipervínculo" xfId="249" builtinId="8" hidden="1"/>
    <cellStyle name="Hipervínculo" xfId="245" builtinId="8" hidden="1"/>
    <cellStyle name="Hipervínculo" xfId="241" builtinId="8" hidden="1"/>
    <cellStyle name="Hipervínculo" xfId="237" builtinId="8" hidden="1"/>
    <cellStyle name="Hipervínculo" xfId="233" builtinId="8" hidden="1"/>
    <cellStyle name="Hipervínculo" xfId="229" builtinId="8" hidden="1"/>
    <cellStyle name="Hipervínculo" xfId="225" builtinId="8" hidden="1"/>
    <cellStyle name="Hipervínculo" xfId="221" builtinId="8" hidden="1"/>
    <cellStyle name="Hipervínculo" xfId="217" builtinId="8" hidden="1"/>
    <cellStyle name="Hipervínculo" xfId="213" builtinId="8" hidden="1"/>
    <cellStyle name="Hipervínculo" xfId="209" builtinId="8" hidden="1"/>
    <cellStyle name="Hipervínculo" xfId="205" builtinId="8" hidden="1"/>
    <cellStyle name="Hipervínculo" xfId="201" builtinId="8" hidden="1"/>
    <cellStyle name="Hipervínculo" xfId="197" builtinId="8" hidden="1"/>
    <cellStyle name="Hipervínculo" xfId="193" builtinId="8" hidden="1"/>
    <cellStyle name="Hipervínculo" xfId="189" builtinId="8" hidden="1"/>
    <cellStyle name="Hipervínculo" xfId="185" builtinId="8" hidden="1"/>
    <cellStyle name="Hipervínculo" xfId="181" builtinId="8" hidden="1"/>
    <cellStyle name="Hipervínculo" xfId="177" builtinId="8" hidden="1"/>
    <cellStyle name="Hipervínculo" xfId="173" builtinId="8" hidden="1"/>
    <cellStyle name="Hipervínculo" xfId="169" builtinId="8" hidden="1"/>
    <cellStyle name="Hipervínculo" xfId="165" builtinId="8" hidden="1"/>
    <cellStyle name="Hipervínculo" xfId="161" builtinId="8" hidden="1"/>
    <cellStyle name="Hipervínculo" xfId="157" builtinId="8" hidden="1"/>
    <cellStyle name="Hipervínculo" xfId="153" builtinId="8" hidden="1"/>
    <cellStyle name="Hipervínculo" xfId="149" builtinId="8" hidden="1"/>
    <cellStyle name="Hipervínculo" xfId="145" builtinId="8" hidden="1"/>
    <cellStyle name="Hipervínculo" xfId="141" builtinId="8" hidden="1"/>
    <cellStyle name="Hipervínculo" xfId="137" builtinId="8" hidden="1"/>
    <cellStyle name="Hipervínculo" xfId="133" builtinId="8" hidden="1"/>
    <cellStyle name="Hipervínculo" xfId="129" builtinId="8" hidden="1"/>
    <cellStyle name="Hipervínculo" xfId="125" builtinId="8" hidden="1"/>
    <cellStyle name="Hipervínculo" xfId="121" builtinId="8" hidden="1"/>
    <cellStyle name="Hipervínculo" xfId="117" builtinId="8" hidden="1"/>
    <cellStyle name="Hipervínculo" xfId="113" builtinId="8" hidden="1"/>
    <cellStyle name="Hipervínculo" xfId="109" builtinId="8" hidden="1"/>
    <cellStyle name="Hipervínculo" xfId="105" builtinId="8" hidden="1"/>
    <cellStyle name="Hipervínculo" xfId="101" builtinId="8" hidden="1"/>
    <cellStyle name="Hipervínculo" xfId="97" builtinId="8" hidden="1"/>
    <cellStyle name="Hipervínculo" xfId="93" builtinId="8" hidden="1"/>
    <cellStyle name="Hipervínculo" xfId="89" builtinId="8" hidden="1"/>
    <cellStyle name="Hipervínculo" xfId="85" builtinId="8" hidden="1"/>
    <cellStyle name="Hipervínculo" xfId="81" builtinId="8" hidden="1"/>
    <cellStyle name="Hipervínculo" xfId="77" builtinId="8" hidden="1"/>
    <cellStyle name="Hipervínculo" xfId="73" builtinId="8" hidden="1"/>
    <cellStyle name="Hipervínculo" xfId="69" builtinId="8" hidden="1"/>
    <cellStyle name="Hipervínculo" xfId="65" builtinId="8" hidden="1"/>
    <cellStyle name="Hipervínculo" xfId="23" builtinId="8" hidden="1"/>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9" builtinId="8" hidden="1"/>
    <cellStyle name="Hipervínculo" xfId="41" builtinId="8" hidden="1"/>
    <cellStyle name="Hipervínculo" xfId="43" builtinId="8" hidden="1"/>
    <cellStyle name="Hipervínculo" xfId="47" builtinId="8" hidden="1"/>
    <cellStyle name="Hipervínculo" xfId="49" builtinId="8" hidden="1"/>
    <cellStyle name="Hipervínculo" xfId="51" builtinId="8" hidden="1"/>
    <cellStyle name="Hipervínculo" xfId="55" builtinId="8" hidden="1"/>
    <cellStyle name="Hipervínculo" xfId="57" builtinId="8" hidden="1"/>
    <cellStyle name="Hipervínculo" xfId="59" builtinId="8" hidden="1"/>
    <cellStyle name="Hipervínculo" xfId="63" builtinId="8" hidden="1"/>
    <cellStyle name="Hipervínculo" xfId="61" builtinId="8" hidden="1"/>
    <cellStyle name="Hipervínculo" xfId="53" builtinId="8" hidden="1"/>
    <cellStyle name="Hipervínculo" xfId="45" builtinId="8" hidden="1"/>
    <cellStyle name="Hipervínculo" xfId="37" builtinId="8" hidden="1"/>
    <cellStyle name="Hipervínculo" xfId="29" builtinId="8" hidden="1"/>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194" builtinId="9" hidden="1"/>
    <cellStyle name="Hipervínculo visitado" xfId="196" builtinId="9" hidden="1"/>
    <cellStyle name="Hipervínculo visitado" xfId="198" builtinId="9" hidden="1"/>
    <cellStyle name="Hipervínculo visitado" xfId="202" builtinId="9" hidden="1"/>
    <cellStyle name="Hipervínculo visitado" xfId="204" builtinId="9" hidden="1"/>
    <cellStyle name="Hipervínculo visitado" xfId="206" builtinId="9" hidden="1"/>
    <cellStyle name="Hipervínculo visitado" xfId="210" builtinId="9" hidden="1"/>
    <cellStyle name="Hipervínculo visitado" xfId="212" builtinId="9" hidden="1"/>
    <cellStyle name="Hipervínculo visitado" xfId="214" builtinId="9" hidden="1"/>
    <cellStyle name="Hipervínculo visitado" xfId="218" builtinId="9" hidden="1"/>
    <cellStyle name="Hipervínculo visitado" xfId="220" builtinId="9" hidden="1"/>
    <cellStyle name="Hipervínculo visitado" xfId="222" builtinId="9" hidden="1"/>
    <cellStyle name="Hipervínculo visitado" xfId="226" builtinId="9" hidden="1"/>
    <cellStyle name="Hipervínculo visitado" xfId="228" builtinId="9" hidden="1"/>
    <cellStyle name="Hipervínculo visitado" xfId="230" builtinId="9" hidden="1"/>
    <cellStyle name="Hipervínculo visitado" xfId="234" builtinId="9" hidden="1"/>
    <cellStyle name="Hipervínculo visitado" xfId="236" builtinId="9" hidden="1"/>
    <cellStyle name="Hipervínculo visitado" xfId="238" builtinId="9" hidden="1"/>
    <cellStyle name="Hipervínculo visitado" xfId="242" builtinId="9" hidden="1"/>
    <cellStyle name="Hipervínculo visitado" xfId="244" builtinId="9" hidden="1"/>
    <cellStyle name="Hipervínculo visitado" xfId="246" builtinId="9" hidden="1"/>
    <cellStyle name="Hipervínculo visitado" xfId="250" builtinId="9" hidden="1"/>
    <cellStyle name="Hipervínculo visitado" xfId="252" builtinId="9" hidden="1"/>
    <cellStyle name="Hipervínculo visitado" xfId="254" builtinId="9" hidden="1"/>
    <cellStyle name="Hipervínculo visitado" xfId="258" builtinId="9" hidden="1"/>
    <cellStyle name="Hipervínculo visitado" xfId="260" builtinId="9" hidden="1"/>
    <cellStyle name="Hipervínculo visitado" xfId="262" builtinId="9" hidden="1"/>
    <cellStyle name="Hipervínculo visitado" xfId="266" builtinId="9" hidden="1"/>
    <cellStyle name="Hipervínculo visitado" xfId="268" builtinId="9" hidden="1"/>
    <cellStyle name="Hipervínculo visitado" xfId="270" builtinId="9" hidden="1"/>
    <cellStyle name="Hipervínculo visitado" xfId="274" builtinId="9" hidden="1"/>
    <cellStyle name="Hipervínculo visitado" xfId="276" builtinId="9" hidden="1"/>
    <cellStyle name="Hipervínculo visitado" xfId="278" builtinId="9" hidden="1"/>
    <cellStyle name="Hipervínculo visitado" xfId="282" builtinId="9" hidden="1"/>
    <cellStyle name="Hipervínculo visitado" xfId="284" builtinId="9" hidden="1"/>
    <cellStyle name="Hipervínculo visitado" xfId="286" builtinId="9" hidden="1"/>
    <cellStyle name="Hipervínculo visitado" xfId="290" builtinId="9" hidden="1"/>
    <cellStyle name="Hipervínculo visitado" xfId="292" builtinId="9" hidden="1"/>
    <cellStyle name="Hipervínculo visitado" xfId="294" builtinId="9" hidden="1"/>
    <cellStyle name="Hipervínculo visitado" xfId="298" builtinId="9" hidden="1"/>
    <cellStyle name="Hipervínculo visitado" xfId="300" builtinId="9" hidden="1"/>
    <cellStyle name="Hipervínculo visitado" xfId="302" builtinId="9" hidden="1"/>
    <cellStyle name="Hipervínculo visitado" xfId="306" builtinId="9" hidden="1"/>
    <cellStyle name="Hipervínculo visitado" xfId="308" builtinId="9" hidden="1"/>
    <cellStyle name="Hipervínculo visitado" xfId="310" builtinId="9" hidden="1"/>
    <cellStyle name="Hipervínculo visitado" xfId="314" builtinId="9" hidden="1"/>
    <cellStyle name="Hipervínculo visitado" xfId="316" builtinId="9" hidden="1"/>
    <cellStyle name="Hipervínculo visitado" xfId="318" builtinId="9" hidden="1"/>
    <cellStyle name="Hipervínculo visitado" xfId="322" builtinId="9" hidden="1"/>
    <cellStyle name="Hipervínculo visitado" xfId="324" builtinId="9" hidden="1"/>
    <cellStyle name="Hipervínculo visitado" xfId="326" builtinId="9" hidden="1"/>
    <cellStyle name="Hipervínculo visitado" xfId="330" builtinId="9" hidden="1"/>
    <cellStyle name="Hipervínculo visitado" xfId="332" builtinId="9" hidden="1"/>
    <cellStyle name="Hipervínculo visitado" xfId="334" builtinId="9" hidden="1"/>
    <cellStyle name="Hipervínculo visitado" xfId="338" builtinId="9" hidden="1"/>
    <cellStyle name="Hipervínculo visitado" xfId="340" builtinId="9" hidden="1"/>
    <cellStyle name="Hipervínculo visitado" xfId="342" builtinId="9" hidden="1"/>
    <cellStyle name="Hipervínculo visitado" xfId="346" builtinId="9" hidden="1"/>
    <cellStyle name="Hipervínculo visitado" xfId="348" builtinId="9" hidden="1"/>
    <cellStyle name="Hipervínculo visitado" xfId="350" builtinId="9" hidden="1"/>
    <cellStyle name="Hipervínculo visitado" xfId="354" builtinId="9" hidden="1"/>
    <cellStyle name="Hipervínculo visitado" xfId="356" builtinId="9" hidden="1"/>
    <cellStyle name="Hipervínculo visitado" xfId="358" builtinId="9" hidden="1"/>
    <cellStyle name="Hipervínculo visitado" xfId="362" builtinId="9" hidden="1"/>
    <cellStyle name="Hipervínculo visitado" xfId="364" builtinId="9" hidden="1"/>
    <cellStyle name="Hipervínculo visitado" xfId="366" builtinId="9" hidden="1"/>
    <cellStyle name="Hipervínculo visitado" xfId="370" builtinId="9" hidden="1"/>
    <cellStyle name="Hipervínculo visitado" xfId="372" builtinId="9" hidden="1"/>
    <cellStyle name="Hipervínculo visitado" xfId="374" builtinId="9" hidden="1"/>
    <cellStyle name="Hipervínculo visitado" xfId="378" builtinId="9" hidden="1"/>
    <cellStyle name="Hipervínculo visitado" xfId="380" builtinId="9" hidden="1"/>
    <cellStyle name="Hipervínculo visitado" xfId="382" builtinId="9" hidden="1"/>
    <cellStyle name="Hipervínculo visitado" xfId="386" builtinId="9" hidden="1"/>
    <cellStyle name="Hipervínculo visitado" xfId="388" builtinId="9" hidden="1"/>
    <cellStyle name="Hipervínculo visitado" xfId="390" builtinId="9" hidden="1"/>
    <cellStyle name="Hipervínculo visitado" xfId="394" builtinId="9" hidden="1"/>
    <cellStyle name="Hipervínculo visitado" xfId="396" builtinId="9" hidden="1"/>
    <cellStyle name="Hipervínculo visitado" xfId="398" builtinId="9" hidden="1"/>
    <cellStyle name="Hipervínculo visitado" xfId="402" builtinId="9" hidden="1"/>
    <cellStyle name="Hipervínculo visitado" xfId="404" builtinId="9" hidden="1"/>
    <cellStyle name="Hipervínculo visitado" xfId="406" builtinId="9" hidden="1"/>
    <cellStyle name="Hipervínculo visitado" xfId="410" builtinId="9" hidden="1"/>
    <cellStyle name="Hipervínculo visitado" xfId="412" builtinId="9" hidden="1"/>
    <cellStyle name="Hipervínculo visitado" xfId="414" builtinId="9" hidden="1"/>
    <cellStyle name="Hipervínculo visitado" xfId="418" builtinId="9" hidden="1"/>
    <cellStyle name="Hipervínculo visitado" xfId="420" builtinId="9" hidden="1"/>
    <cellStyle name="Hipervínculo visitado" xfId="422" builtinId="9" hidden="1"/>
    <cellStyle name="Hipervínculo visitado" xfId="426" builtinId="9" hidden="1"/>
    <cellStyle name="Hipervínculo visitado" xfId="428" builtinId="9" hidden="1"/>
    <cellStyle name="Hipervínculo visitado" xfId="430" builtinId="9" hidden="1"/>
    <cellStyle name="Hipervínculo visitado" xfId="434" builtinId="9" hidden="1"/>
    <cellStyle name="Hipervínculo visitado" xfId="436" builtinId="9" hidden="1"/>
    <cellStyle name="Hipervínculo visitado" xfId="438" builtinId="9" hidden="1"/>
    <cellStyle name="Hipervínculo visitado" xfId="442" builtinId="9" hidden="1"/>
    <cellStyle name="Hipervínculo visitado" xfId="444" builtinId="9" hidden="1"/>
    <cellStyle name="Hipervínculo visitado" xfId="446" builtinId="9" hidden="1"/>
    <cellStyle name="Hipervínculo visitado" xfId="450" builtinId="9" hidden="1"/>
    <cellStyle name="Hipervínculo visitado" xfId="452" builtinId="9" hidden="1"/>
    <cellStyle name="Hipervínculo visitado" xfId="454" builtinId="9" hidden="1"/>
    <cellStyle name="Hipervínculo visitado" xfId="458" builtinId="9" hidden="1"/>
    <cellStyle name="Hipervínculo visitado" xfId="460" builtinId="9" hidden="1"/>
    <cellStyle name="Hipervínculo visitado" xfId="462" builtinId="9" hidden="1"/>
    <cellStyle name="Hipervínculo visitado" xfId="466" builtinId="9" hidden="1"/>
    <cellStyle name="Hipervínculo visitado" xfId="468" builtinId="9" hidden="1"/>
    <cellStyle name="Hipervínculo visitado" xfId="470" builtinId="9" hidden="1"/>
    <cellStyle name="Hipervínculo visitado" xfId="474" builtinId="9" hidden="1"/>
    <cellStyle name="Hipervínculo visitado" xfId="476" builtinId="9" hidden="1"/>
    <cellStyle name="Hipervínculo visitado" xfId="478" builtinId="9" hidden="1"/>
    <cellStyle name="Hipervínculo visitado" xfId="482" builtinId="9" hidden="1"/>
    <cellStyle name="Hipervínculo visitado" xfId="484" builtinId="9" hidden="1"/>
    <cellStyle name="Hipervínculo visitado" xfId="486" builtinId="9" hidden="1"/>
    <cellStyle name="Hipervínculo visitado" xfId="490" builtinId="9" hidden="1"/>
    <cellStyle name="Hipervínculo visitado" xfId="492" builtinId="9" hidden="1"/>
    <cellStyle name="Hipervínculo visitado" xfId="494" builtinId="9" hidden="1"/>
    <cellStyle name="Hipervínculo visitado" xfId="498" builtinId="9" hidden="1"/>
    <cellStyle name="Hipervínculo visitado" xfId="500" builtinId="9" hidden="1"/>
    <cellStyle name="Hipervínculo visitado" xfId="502" builtinId="9" hidden="1"/>
    <cellStyle name="Hipervínculo visitado" xfId="506" builtinId="9" hidden="1"/>
    <cellStyle name="Hipervínculo visitado" xfId="508" builtinId="9" hidden="1"/>
    <cellStyle name="Hipervínculo visitado" xfId="510" builtinId="9" hidden="1"/>
    <cellStyle name="Hipervínculo visitado" xfId="504" builtinId="9" hidden="1"/>
    <cellStyle name="Hipervínculo visitado" xfId="496" builtinId="9" hidden="1"/>
    <cellStyle name="Hipervínculo visitado" xfId="488" builtinId="9" hidden="1"/>
    <cellStyle name="Hipervínculo visitado" xfId="480" builtinId="9" hidden="1"/>
    <cellStyle name="Hipervínculo visitado" xfId="472" builtinId="9" hidden="1"/>
    <cellStyle name="Hipervínculo visitado" xfId="464" builtinId="9" hidden="1"/>
    <cellStyle name="Hipervínculo visitado" xfId="456" builtinId="9" hidden="1"/>
    <cellStyle name="Hipervínculo visitado" xfId="448" builtinId="9" hidden="1"/>
    <cellStyle name="Hipervínculo visitado" xfId="440" builtinId="9" hidden="1"/>
    <cellStyle name="Hipervínculo visitado" xfId="432" builtinId="9" hidden="1"/>
    <cellStyle name="Hipervínculo visitado" xfId="424" builtinId="9" hidden="1"/>
    <cellStyle name="Hipervínculo visitado" xfId="416" builtinId="9" hidden="1"/>
    <cellStyle name="Hipervínculo visitado" xfId="408" builtinId="9" hidden="1"/>
    <cellStyle name="Hipervínculo visitado" xfId="400" builtinId="9" hidden="1"/>
    <cellStyle name="Hipervínculo visitado" xfId="392" builtinId="9" hidden="1"/>
    <cellStyle name="Hipervínculo visitado" xfId="384" builtinId="9" hidden="1"/>
    <cellStyle name="Hipervínculo visitado" xfId="376" builtinId="9" hidden="1"/>
    <cellStyle name="Hipervínculo visitado" xfId="368" builtinId="9" hidden="1"/>
    <cellStyle name="Hipervínculo visitado" xfId="360" builtinId="9" hidden="1"/>
    <cellStyle name="Hipervínculo visitado" xfId="352" builtinId="9" hidden="1"/>
    <cellStyle name="Hipervínculo visitado" xfId="344" builtinId="9" hidden="1"/>
    <cellStyle name="Hipervínculo visitado" xfId="336" builtinId="9" hidden="1"/>
    <cellStyle name="Hipervínculo visitado" xfId="328" builtinId="9" hidden="1"/>
    <cellStyle name="Hipervínculo visitado" xfId="320" builtinId="9" hidden="1"/>
    <cellStyle name="Hipervínculo visitado" xfId="312" builtinId="9" hidden="1"/>
    <cellStyle name="Hipervínculo visitado" xfId="304" builtinId="9" hidden="1"/>
    <cellStyle name="Hipervínculo visitado" xfId="296" builtinId="9" hidden="1"/>
    <cellStyle name="Hipervínculo visitado" xfId="288" builtinId="9" hidden="1"/>
    <cellStyle name="Hipervínculo visitado" xfId="280" builtinId="9" hidden="1"/>
    <cellStyle name="Hipervínculo visitado" xfId="272" builtinId="9" hidden="1"/>
    <cellStyle name="Hipervínculo visitado" xfId="264" builtinId="9" hidden="1"/>
    <cellStyle name="Hipervínculo visitado" xfId="256" builtinId="9" hidden="1"/>
    <cellStyle name="Hipervínculo visitado" xfId="248" builtinId="9" hidden="1"/>
    <cellStyle name="Hipervínculo visitado" xfId="240" builtinId="9" hidden="1"/>
    <cellStyle name="Hipervínculo visitado" xfId="232" builtinId="9" hidden="1"/>
    <cellStyle name="Hipervínculo visitado" xfId="224" builtinId="9" hidden="1"/>
    <cellStyle name="Hipervínculo visitado" xfId="216" builtinId="9" hidden="1"/>
    <cellStyle name="Hipervínculo visitado" xfId="208" builtinId="9" hidden="1"/>
    <cellStyle name="Hipervínculo visitado" xfId="200" builtinId="9" hidden="1"/>
    <cellStyle name="Hipervínculo visitado" xfId="19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76" builtinId="9" hidden="1"/>
    <cellStyle name="Hipervínculo visitado" xfId="160" builtinId="9" hidden="1"/>
    <cellStyle name="Hipervínculo visitado" xfId="144" builtinId="9" hidden="1"/>
    <cellStyle name="Hipervínculo visitado" xfId="128" builtinId="9" hidden="1"/>
    <cellStyle name="Hipervínculo visitado" xfId="112" builtinId="9" hidden="1"/>
    <cellStyle name="Hipervínculo visitado" xfId="96"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64"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6" builtinId="9" hidden="1"/>
    <cellStyle name="Hipervínculo visitado" xfId="8" builtinId="9" hidden="1"/>
    <cellStyle name="Hipervínculo visitado" xfId="4" builtinId="9" hidden="1"/>
    <cellStyle name="Hipervínculo visitado" xfId="2" builtinId="9" hidden="1"/>
    <cellStyle name="Moneda" xfId="512" builtinId="4"/>
    <cellStyle name="Normal" xfId="0" builtinId="0"/>
    <cellStyle name="Normal 2" xfId="511"/>
  </cellStyles>
  <dxfs count="18">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CCFFFF"/>
      <color rgb="FFCCFF33"/>
      <color rgb="FFCC9900"/>
      <color rgb="FF66FF66"/>
      <color rgb="FFFFCC99"/>
      <color rgb="FF456D2D"/>
      <color rgb="FF333333"/>
      <color rgb="FF5F5F5F"/>
      <color rgb="FF8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0.6640625" defaultRowHeight="14.4" x14ac:dyDescent="0.3"/>
  <cols>
    <col min="1" max="1" width="25" customWidth="1"/>
    <col min="2" max="2" width="26" customWidth="1"/>
    <col min="3" max="3" width="27.88671875" customWidth="1"/>
    <col min="4" max="4" width="42.44140625" customWidth="1"/>
    <col min="5" max="5" width="110.44140625" customWidth="1"/>
    <col min="6" max="6" width="31.5546875" customWidth="1"/>
    <col min="7" max="7" width="24.88671875" customWidth="1"/>
    <col min="8" max="8" width="21" customWidth="1"/>
    <col min="9" max="9" width="23.109375" customWidth="1"/>
    <col min="10" max="10" width="20.33203125" customWidth="1"/>
  </cols>
  <sheetData>
    <row r="1" spans="1:10" ht="58.5" customHeight="1" x14ac:dyDescent="0.3">
      <c r="A1" s="238" t="s">
        <v>541</v>
      </c>
      <c r="B1" s="238"/>
      <c r="C1" s="238"/>
      <c r="D1" s="238"/>
      <c r="E1" s="238"/>
      <c r="F1" s="239" t="s">
        <v>542</v>
      </c>
      <c r="G1" s="240"/>
      <c r="H1" s="240"/>
      <c r="I1" s="240"/>
      <c r="J1" s="240"/>
    </row>
    <row r="2" spans="1:10" ht="15.6" x14ac:dyDescent="0.3">
      <c r="A2" s="241" t="s">
        <v>543</v>
      </c>
      <c r="B2" s="241" t="s">
        <v>544</v>
      </c>
      <c r="C2" s="241" t="s">
        <v>545</v>
      </c>
      <c r="D2" s="241" t="s">
        <v>546</v>
      </c>
      <c r="E2" s="241" t="s">
        <v>547</v>
      </c>
      <c r="F2" s="242"/>
      <c r="G2" s="243"/>
      <c r="H2" s="243"/>
      <c r="I2" s="243"/>
      <c r="J2" s="243"/>
    </row>
    <row r="3" spans="1:10" ht="231.75" customHeight="1" x14ac:dyDescent="0.3">
      <c r="A3" s="244" t="s">
        <v>548</v>
      </c>
      <c r="B3" s="244" t="s">
        <v>549</v>
      </c>
      <c r="C3" s="244" t="s">
        <v>550</v>
      </c>
      <c r="D3" s="244" t="s">
        <v>551</v>
      </c>
      <c r="E3" s="245" t="s">
        <v>552</v>
      </c>
      <c r="F3" s="245" t="s">
        <v>553</v>
      </c>
      <c r="G3" s="245" t="s">
        <v>554</v>
      </c>
      <c r="H3" s="246"/>
      <c r="I3" s="246"/>
      <c r="J3" s="246"/>
    </row>
    <row r="4" spans="1:10" ht="163.5" customHeight="1" x14ac:dyDescent="0.3">
      <c r="A4" s="244" t="s">
        <v>548</v>
      </c>
      <c r="B4" s="244" t="s">
        <v>549</v>
      </c>
      <c r="C4" s="244" t="s">
        <v>550</v>
      </c>
      <c r="D4" s="244" t="s">
        <v>555</v>
      </c>
      <c r="E4" s="245" t="s">
        <v>556</v>
      </c>
      <c r="F4" s="245" t="s">
        <v>557</v>
      </c>
      <c r="G4" s="245" t="s">
        <v>554</v>
      </c>
      <c r="H4" s="246"/>
      <c r="I4" s="246"/>
      <c r="J4" s="246"/>
    </row>
    <row r="5" spans="1:10" ht="269.25" customHeight="1" x14ac:dyDescent="0.3">
      <c r="A5" s="244" t="s">
        <v>548</v>
      </c>
      <c r="B5" s="244" t="s">
        <v>549</v>
      </c>
      <c r="C5" s="244" t="s">
        <v>550</v>
      </c>
      <c r="D5" s="244" t="s">
        <v>558</v>
      </c>
      <c r="E5" s="245" t="s">
        <v>559</v>
      </c>
      <c r="F5" s="245" t="s">
        <v>560</v>
      </c>
      <c r="G5" s="245"/>
      <c r="H5" s="246"/>
      <c r="I5" s="246"/>
      <c r="J5" s="246"/>
    </row>
    <row r="6" spans="1:10" ht="209.25" customHeight="1" x14ac:dyDescent="0.3">
      <c r="A6" s="244" t="s">
        <v>548</v>
      </c>
      <c r="B6" s="244" t="s">
        <v>549</v>
      </c>
      <c r="C6" s="244" t="s">
        <v>550</v>
      </c>
      <c r="D6" s="244" t="s">
        <v>561</v>
      </c>
      <c r="E6" s="245" t="s">
        <v>562</v>
      </c>
      <c r="F6" s="245" t="s">
        <v>557</v>
      </c>
      <c r="G6" s="245" t="s">
        <v>554</v>
      </c>
      <c r="H6" s="246"/>
      <c r="I6" s="246"/>
      <c r="J6" s="246"/>
    </row>
    <row r="7" spans="1:10" ht="57" hidden="1" customHeight="1" x14ac:dyDescent="0.3">
      <c r="A7" s="244" t="s">
        <v>548</v>
      </c>
      <c r="B7" s="244" t="s">
        <v>549</v>
      </c>
      <c r="C7" s="244" t="s">
        <v>550</v>
      </c>
      <c r="D7" s="244" t="s">
        <v>563</v>
      </c>
      <c r="E7" s="247" t="s">
        <v>564</v>
      </c>
      <c r="F7" s="246"/>
      <c r="G7" s="246"/>
      <c r="H7" s="246"/>
      <c r="I7" s="246"/>
      <c r="J7" s="246"/>
    </row>
    <row r="8" spans="1:10" ht="166.5" customHeight="1" x14ac:dyDescent="0.3">
      <c r="A8" s="244" t="s">
        <v>548</v>
      </c>
      <c r="B8" s="244" t="s">
        <v>549</v>
      </c>
      <c r="C8" s="244" t="s">
        <v>565</v>
      </c>
      <c r="D8" s="244" t="s">
        <v>566</v>
      </c>
      <c r="E8" s="245" t="s">
        <v>567</v>
      </c>
      <c r="F8" s="245" t="s">
        <v>568</v>
      </c>
      <c r="G8" s="245" t="s">
        <v>557</v>
      </c>
      <c r="H8" s="245" t="s">
        <v>569</v>
      </c>
      <c r="I8" s="245" t="s">
        <v>560</v>
      </c>
      <c r="J8" s="245" t="s">
        <v>554</v>
      </c>
    </row>
    <row r="9" spans="1:10" ht="173.25" customHeight="1" x14ac:dyDescent="0.3">
      <c r="A9" s="244" t="s">
        <v>548</v>
      </c>
      <c r="B9" s="244" t="s">
        <v>549</v>
      </c>
      <c r="C9" s="244" t="s">
        <v>565</v>
      </c>
      <c r="D9" s="244" t="s">
        <v>570</v>
      </c>
      <c r="E9" s="245" t="s">
        <v>571</v>
      </c>
      <c r="F9" s="245" t="s">
        <v>568</v>
      </c>
      <c r="G9" s="246"/>
      <c r="H9" s="246"/>
      <c r="I9" s="246"/>
      <c r="J9" s="246"/>
    </row>
    <row r="10" spans="1:10" ht="117" customHeight="1" x14ac:dyDescent="0.3">
      <c r="A10" s="244" t="s">
        <v>548</v>
      </c>
      <c r="B10" s="244" t="s">
        <v>549</v>
      </c>
      <c r="C10" s="244" t="s">
        <v>565</v>
      </c>
      <c r="D10" s="244" t="s">
        <v>572</v>
      </c>
      <c r="E10" s="245" t="s">
        <v>573</v>
      </c>
      <c r="F10" s="245" t="s">
        <v>560</v>
      </c>
      <c r="G10" s="245" t="s">
        <v>569</v>
      </c>
      <c r="H10" s="245" t="s">
        <v>554</v>
      </c>
      <c r="I10" s="246"/>
      <c r="J10" s="246"/>
    </row>
    <row r="11" spans="1:10" ht="108.75" customHeight="1" x14ac:dyDescent="0.3">
      <c r="A11" s="244" t="s">
        <v>548</v>
      </c>
      <c r="B11" s="244" t="s">
        <v>549</v>
      </c>
      <c r="C11" s="244" t="s">
        <v>574</v>
      </c>
      <c r="D11" s="244" t="s">
        <v>575</v>
      </c>
      <c r="E11" s="245" t="s">
        <v>576</v>
      </c>
      <c r="F11" s="245" t="s">
        <v>560</v>
      </c>
      <c r="G11" s="246"/>
      <c r="H11" s="246"/>
      <c r="I11" s="246"/>
      <c r="J11" s="246"/>
    </row>
    <row r="12" spans="1:10" ht="147.75" customHeight="1" x14ac:dyDescent="0.3">
      <c r="A12" s="244" t="s">
        <v>548</v>
      </c>
      <c r="B12" s="244" t="s">
        <v>549</v>
      </c>
      <c r="C12" s="244" t="s">
        <v>577</v>
      </c>
      <c r="D12" s="244" t="s">
        <v>578</v>
      </c>
      <c r="E12" s="245" t="s">
        <v>579</v>
      </c>
      <c r="F12" s="245" t="s">
        <v>553</v>
      </c>
      <c r="G12" s="245" t="s">
        <v>557</v>
      </c>
      <c r="H12" s="245" t="s">
        <v>554</v>
      </c>
      <c r="I12" s="245"/>
      <c r="J12" s="246"/>
    </row>
    <row r="13" spans="1:10" ht="246.75" customHeight="1" x14ac:dyDescent="0.3">
      <c r="A13" s="244" t="s">
        <v>580</v>
      </c>
      <c r="B13" s="244" t="s">
        <v>581</v>
      </c>
      <c r="C13" s="244" t="s">
        <v>582</v>
      </c>
      <c r="D13" s="244" t="s">
        <v>583</v>
      </c>
      <c r="E13" s="245" t="s">
        <v>584</v>
      </c>
      <c r="F13" s="245" t="s">
        <v>569</v>
      </c>
      <c r="G13" s="245" t="s">
        <v>554</v>
      </c>
      <c r="H13" s="246"/>
      <c r="I13" s="246"/>
      <c r="J13" s="246"/>
    </row>
    <row r="14" spans="1:10" ht="176.25" customHeight="1" x14ac:dyDescent="0.3">
      <c r="A14" s="244" t="s">
        <v>580</v>
      </c>
      <c r="B14" s="244" t="s">
        <v>581</v>
      </c>
      <c r="C14" s="244" t="s">
        <v>582</v>
      </c>
      <c r="D14" s="244" t="s">
        <v>585</v>
      </c>
      <c r="E14" s="245" t="s">
        <v>586</v>
      </c>
      <c r="F14" s="245" t="s">
        <v>568</v>
      </c>
      <c r="G14" s="245" t="s">
        <v>560</v>
      </c>
      <c r="H14" s="246"/>
      <c r="I14" s="246"/>
      <c r="J14" s="246"/>
    </row>
    <row r="15" spans="1:10" ht="183" customHeight="1" x14ac:dyDescent="0.3">
      <c r="A15" s="244" t="s">
        <v>580</v>
      </c>
      <c r="B15" s="244" t="s">
        <v>581</v>
      </c>
      <c r="C15" s="244" t="s">
        <v>587</v>
      </c>
      <c r="D15" s="244" t="s">
        <v>588</v>
      </c>
      <c r="E15" s="245" t="s">
        <v>589</v>
      </c>
      <c r="F15" s="245" t="s">
        <v>568</v>
      </c>
      <c r="G15" s="246"/>
      <c r="H15" s="246"/>
      <c r="I15" s="246"/>
      <c r="J15" s="246"/>
    </row>
    <row r="16" spans="1:10" ht="138" customHeight="1" x14ac:dyDescent="0.3">
      <c r="A16" s="244" t="s">
        <v>580</v>
      </c>
      <c r="B16" s="244" t="s">
        <v>581</v>
      </c>
      <c r="C16" s="244" t="s">
        <v>587</v>
      </c>
      <c r="D16" s="244" t="s">
        <v>590</v>
      </c>
      <c r="E16" s="245" t="s">
        <v>591</v>
      </c>
      <c r="F16" s="245" t="s">
        <v>592</v>
      </c>
      <c r="G16" s="246"/>
      <c r="H16" s="246"/>
      <c r="I16" s="246"/>
      <c r="J16" s="246"/>
    </row>
    <row r="17" spans="1:10" ht="138" hidden="1" customHeight="1" x14ac:dyDescent="0.3">
      <c r="A17" s="244" t="s">
        <v>580</v>
      </c>
      <c r="B17" s="244" t="s">
        <v>581</v>
      </c>
      <c r="C17" s="244" t="s">
        <v>587</v>
      </c>
      <c r="D17" s="244" t="s">
        <v>593</v>
      </c>
      <c r="E17" s="247" t="s">
        <v>594</v>
      </c>
      <c r="F17" s="246"/>
      <c r="G17" s="246"/>
      <c r="H17" s="246"/>
      <c r="I17" s="246"/>
      <c r="J17" s="246"/>
    </row>
    <row r="18" spans="1:10" ht="138" customHeight="1" x14ac:dyDescent="0.3">
      <c r="A18" s="244" t="s">
        <v>580</v>
      </c>
      <c r="B18" s="244" t="s">
        <v>581</v>
      </c>
      <c r="C18" s="244" t="s">
        <v>595</v>
      </c>
      <c r="D18" s="244" t="s">
        <v>596</v>
      </c>
      <c r="E18" s="245" t="s">
        <v>597</v>
      </c>
      <c r="F18" s="245" t="s">
        <v>560</v>
      </c>
      <c r="G18" s="245" t="s">
        <v>557</v>
      </c>
      <c r="H18" s="245" t="s">
        <v>553</v>
      </c>
      <c r="I18" s="245" t="s">
        <v>554</v>
      </c>
      <c r="J18" s="246"/>
    </row>
    <row r="19" spans="1:10" ht="86.25" hidden="1" customHeight="1" x14ac:dyDescent="0.3">
      <c r="A19" s="244" t="s">
        <v>598</v>
      </c>
      <c r="B19" s="244" t="s">
        <v>599</v>
      </c>
      <c r="C19" s="248" t="s">
        <v>600</v>
      </c>
      <c r="D19" s="248" t="s">
        <v>600</v>
      </c>
      <c r="E19" s="249" t="s">
        <v>600</v>
      </c>
      <c r="F19" s="246"/>
      <c r="G19" s="246"/>
      <c r="H19" s="246"/>
      <c r="I19" s="246"/>
      <c r="J19" s="246"/>
    </row>
    <row r="20" spans="1:10" ht="108.75" hidden="1" customHeight="1" x14ac:dyDescent="0.3">
      <c r="A20" s="244" t="s">
        <v>601</v>
      </c>
      <c r="B20" s="244" t="s">
        <v>602</v>
      </c>
      <c r="C20" s="244" t="s">
        <v>603</v>
      </c>
      <c r="D20" s="244" t="s">
        <v>604</v>
      </c>
      <c r="E20" s="247" t="s">
        <v>605</v>
      </c>
      <c r="F20" s="246"/>
      <c r="G20" s="246"/>
      <c r="H20" s="246"/>
      <c r="I20" s="246"/>
      <c r="J20" s="246"/>
    </row>
    <row r="21" spans="1:10" ht="197.25" customHeight="1" x14ac:dyDescent="0.3">
      <c r="A21" s="244" t="s">
        <v>601</v>
      </c>
      <c r="B21" s="244" t="s">
        <v>602</v>
      </c>
      <c r="C21" s="244" t="s">
        <v>603</v>
      </c>
      <c r="D21" s="244" t="s">
        <v>606</v>
      </c>
      <c r="E21" s="245" t="s">
        <v>607</v>
      </c>
      <c r="F21" s="245" t="s">
        <v>553</v>
      </c>
      <c r="G21" s="245" t="s">
        <v>554</v>
      </c>
      <c r="H21" s="245" t="s">
        <v>608</v>
      </c>
      <c r="I21" s="246"/>
      <c r="J21" s="246"/>
    </row>
    <row r="22" spans="1:10" ht="197.25" customHeight="1" x14ac:dyDescent="0.3">
      <c r="A22" s="244" t="s">
        <v>601</v>
      </c>
      <c r="B22" s="244" t="s">
        <v>602</v>
      </c>
      <c r="C22" s="244" t="s">
        <v>603</v>
      </c>
      <c r="D22" s="244" t="s">
        <v>609</v>
      </c>
      <c r="E22" s="245" t="s">
        <v>610</v>
      </c>
      <c r="F22" s="245" t="s">
        <v>611</v>
      </c>
      <c r="G22" s="246"/>
      <c r="H22" s="246"/>
      <c r="I22" s="246"/>
      <c r="J22" s="246"/>
    </row>
    <row r="23" spans="1:10" ht="197.25" customHeight="1" x14ac:dyDescent="0.3">
      <c r="A23" s="244" t="s">
        <v>601</v>
      </c>
      <c r="B23" s="244" t="s">
        <v>602</v>
      </c>
      <c r="C23" s="244" t="s">
        <v>603</v>
      </c>
      <c r="D23" s="244" t="s">
        <v>612</v>
      </c>
      <c r="E23" s="245" t="s">
        <v>613</v>
      </c>
      <c r="F23" s="245" t="s">
        <v>560</v>
      </c>
      <c r="G23" s="245" t="s">
        <v>611</v>
      </c>
      <c r="H23" s="246"/>
      <c r="I23" s="246"/>
      <c r="J23" s="246"/>
    </row>
    <row r="24" spans="1:10" ht="197.25" customHeight="1" x14ac:dyDescent="0.3">
      <c r="A24" s="244" t="s">
        <v>601</v>
      </c>
      <c r="B24" s="244" t="s">
        <v>602</v>
      </c>
      <c r="C24" s="244" t="s">
        <v>603</v>
      </c>
      <c r="D24" s="244" t="s">
        <v>614</v>
      </c>
      <c r="E24" s="245" t="s">
        <v>615</v>
      </c>
      <c r="F24" s="245" t="s">
        <v>616</v>
      </c>
      <c r="G24" s="245" t="s">
        <v>560</v>
      </c>
      <c r="H24" s="246"/>
      <c r="I24" s="246"/>
      <c r="J24" s="246"/>
    </row>
    <row r="25" spans="1:10" ht="197.25" hidden="1" customHeight="1" x14ac:dyDescent="0.3">
      <c r="A25" s="244" t="s">
        <v>601</v>
      </c>
      <c r="B25" s="244" t="s">
        <v>602</v>
      </c>
      <c r="C25" s="244" t="s">
        <v>603</v>
      </c>
      <c r="D25" s="244" t="s">
        <v>617</v>
      </c>
      <c r="E25" s="247" t="s">
        <v>618</v>
      </c>
      <c r="F25" s="246"/>
      <c r="G25" s="246"/>
      <c r="H25" s="246"/>
      <c r="I25" s="246"/>
      <c r="J25" s="246"/>
    </row>
    <row r="26" spans="1:10" ht="135.75" customHeight="1" x14ac:dyDescent="0.3">
      <c r="A26" s="244" t="s">
        <v>601</v>
      </c>
      <c r="B26" s="244" t="s">
        <v>602</v>
      </c>
      <c r="C26" s="244" t="s">
        <v>603</v>
      </c>
      <c r="D26" s="244" t="s">
        <v>619</v>
      </c>
      <c r="E26" s="245" t="s">
        <v>620</v>
      </c>
      <c r="F26" s="245" t="s">
        <v>554</v>
      </c>
      <c r="G26" s="246"/>
      <c r="H26" s="246"/>
      <c r="I26" s="246"/>
      <c r="J26" s="246"/>
    </row>
    <row r="27" spans="1:10" ht="197.25" hidden="1" customHeight="1" x14ac:dyDescent="0.3">
      <c r="A27" s="244" t="s">
        <v>601</v>
      </c>
      <c r="B27" s="244" t="s">
        <v>602</v>
      </c>
      <c r="C27" s="244" t="s">
        <v>603</v>
      </c>
      <c r="D27" s="244" t="s">
        <v>621</v>
      </c>
      <c r="E27" s="247" t="s">
        <v>622</v>
      </c>
      <c r="F27" s="246"/>
      <c r="G27" s="246"/>
      <c r="H27" s="246"/>
      <c r="I27" s="246"/>
      <c r="J27" s="246"/>
    </row>
    <row r="28" spans="1:10" ht="197.25" customHeight="1" x14ac:dyDescent="0.3">
      <c r="A28" s="244" t="s">
        <v>601</v>
      </c>
      <c r="B28" s="244" t="s">
        <v>602</v>
      </c>
      <c r="C28" s="244" t="s">
        <v>603</v>
      </c>
      <c r="D28" s="244" t="s">
        <v>623</v>
      </c>
      <c r="E28" s="245" t="s">
        <v>624</v>
      </c>
      <c r="F28" s="244" t="s">
        <v>608</v>
      </c>
      <c r="G28" s="246"/>
      <c r="H28" s="246"/>
      <c r="I28" s="246"/>
      <c r="J28" s="246"/>
    </row>
    <row r="29" spans="1:10" ht="197.25" customHeight="1" x14ac:dyDescent="0.3">
      <c r="A29" s="244" t="s">
        <v>601</v>
      </c>
      <c r="B29" s="244" t="s">
        <v>602</v>
      </c>
      <c r="C29" s="244" t="s">
        <v>603</v>
      </c>
      <c r="D29" s="244" t="s">
        <v>625</v>
      </c>
      <c r="E29" s="245" t="s">
        <v>626</v>
      </c>
      <c r="F29" s="245" t="s">
        <v>560</v>
      </c>
      <c r="G29" s="246"/>
      <c r="H29" s="246"/>
      <c r="I29" s="246"/>
      <c r="J29" s="246"/>
    </row>
    <row r="30" spans="1:10" ht="197.25" customHeight="1" x14ac:dyDescent="0.3">
      <c r="A30" s="244" t="s">
        <v>601</v>
      </c>
      <c r="B30" s="244" t="s">
        <v>602</v>
      </c>
      <c r="C30" s="244" t="s">
        <v>603</v>
      </c>
      <c r="D30" s="244" t="s">
        <v>627</v>
      </c>
      <c r="E30" s="245" t="s">
        <v>628</v>
      </c>
      <c r="F30" s="245" t="s">
        <v>560</v>
      </c>
      <c r="G30" s="246"/>
      <c r="H30" s="246"/>
      <c r="I30" s="246"/>
      <c r="J30" s="246"/>
    </row>
    <row r="31" spans="1:10" ht="197.25" customHeight="1" x14ac:dyDescent="0.3">
      <c r="A31" s="244" t="s">
        <v>601</v>
      </c>
      <c r="B31" s="244" t="s">
        <v>602</v>
      </c>
      <c r="C31" s="244" t="s">
        <v>603</v>
      </c>
      <c r="D31" s="244" t="s">
        <v>629</v>
      </c>
      <c r="E31" s="245" t="s">
        <v>630</v>
      </c>
      <c r="F31" s="245" t="s">
        <v>557</v>
      </c>
      <c r="G31" s="245" t="s">
        <v>554</v>
      </c>
      <c r="H31" s="246"/>
      <c r="I31" s="246"/>
      <c r="J31" s="246"/>
    </row>
    <row r="32" spans="1:10" ht="197.25" hidden="1" customHeight="1" x14ac:dyDescent="0.3">
      <c r="A32" s="244" t="s">
        <v>601</v>
      </c>
      <c r="B32" s="244" t="s">
        <v>602</v>
      </c>
      <c r="C32" s="244" t="s">
        <v>603</v>
      </c>
      <c r="D32" s="244" t="s">
        <v>631</v>
      </c>
      <c r="E32" s="247" t="s">
        <v>632</v>
      </c>
      <c r="F32" s="246"/>
      <c r="G32" s="246"/>
      <c r="H32" s="246"/>
      <c r="I32" s="246"/>
      <c r="J32" s="246"/>
    </row>
    <row r="33" spans="1:10" ht="147.75" customHeight="1" x14ac:dyDescent="0.3">
      <c r="A33" s="244" t="s">
        <v>601</v>
      </c>
      <c r="B33" s="244" t="s">
        <v>602</v>
      </c>
      <c r="C33" s="244" t="s">
        <v>603</v>
      </c>
      <c r="D33" s="244" t="s">
        <v>633</v>
      </c>
      <c r="E33" s="245" t="s">
        <v>634</v>
      </c>
      <c r="F33" s="245" t="s">
        <v>635</v>
      </c>
      <c r="G33" s="245" t="s">
        <v>636</v>
      </c>
      <c r="H33" s="246"/>
      <c r="I33" s="246"/>
      <c r="J33" s="246"/>
    </row>
    <row r="34" spans="1:10" ht="197.25" hidden="1" customHeight="1" x14ac:dyDescent="0.3">
      <c r="A34" s="244" t="s">
        <v>601</v>
      </c>
      <c r="B34" s="244" t="s">
        <v>602</v>
      </c>
      <c r="C34" s="244" t="s">
        <v>637</v>
      </c>
      <c r="D34" s="244" t="s">
        <v>638</v>
      </c>
      <c r="E34" s="247" t="s">
        <v>639</v>
      </c>
      <c r="F34" s="246"/>
      <c r="G34" s="246"/>
      <c r="H34" s="246"/>
      <c r="I34" s="246"/>
      <c r="J34" s="246"/>
    </row>
    <row r="35" spans="1:10" ht="146.25" hidden="1" customHeight="1" x14ac:dyDescent="0.3">
      <c r="A35" s="244" t="s">
        <v>640</v>
      </c>
      <c r="B35" s="244" t="s">
        <v>641</v>
      </c>
      <c r="C35" s="244" t="s">
        <v>642</v>
      </c>
      <c r="D35" s="244" t="s">
        <v>643</v>
      </c>
      <c r="E35" s="247" t="s">
        <v>644</v>
      </c>
      <c r="F35" s="246"/>
      <c r="G35" s="246"/>
      <c r="H35" s="246"/>
      <c r="I35" s="246"/>
      <c r="J35" s="246"/>
    </row>
    <row r="36" spans="1:10" ht="146.25" customHeight="1" x14ac:dyDescent="0.3">
      <c r="A36" s="244" t="s">
        <v>640</v>
      </c>
      <c r="B36" s="244" t="s">
        <v>641</v>
      </c>
      <c r="C36" s="244" t="s">
        <v>642</v>
      </c>
      <c r="D36" s="244" t="s">
        <v>645</v>
      </c>
      <c r="E36" s="245" t="s">
        <v>646</v>
      </c>
      <c r="F36" s="245" t="s">
        <v>557</v>
      </c>
      <c r="G36" s="245"/>
      <c r="H36" s="246"/>
      <c r="I36" s="246"/>
      <c r="J36" s="246"/>
    </row>
    <row r="37" spans="1:10" ht="261.75" hidden="1" customHeight="1" x14ac:dyDescent="0.3">
      <c r="A37" s="244" t="s">
        <v>640</v>
      </c>
      <c r="B37" s="244" t="s">
        <v>641</v>
      </c>
      <c r="C37" s="244" t="s">
        <v>642</v>
      </c>
      <c r="D37" s="244" t="s">
        <v>647</v>
      </c>
      <c r="E37" s="247" t="s">
        <v>648</v>
      </c>
      <c r="F37" s="246"/>
      <c r="G37" s="246"/>
      <c r="H37" s="246"/>
      <c r="I37" s="246"/>
      <c r="J37" s="246"/>
    </row>
    <row r="38" spans="1:10" ht="123.75" customHeight="1" x14ac:dyDescent="0.3">
      <c r="A38" s="244" t="s">
        <v>640</v>
      </c>
      <c r="B38" s="244" t="s">
        <v>641</v>
      </c>
      <c r="C38" s="244" t="s">
        <v>642</v>
      </c>
      <c r="D38" s="244" t="s">
        <v>649</v>
      </c>
      <c r="E38" s="245" t="s">
        <v>650</v>
      </c>
      <c r="F38" s="245" t="s">
        <v>569</v>
      </c>
      <c r="G38" s="245" t="s">
        <v>554</v>
      </c>
      <c r="H38" s="246"/>
      <c r="I38" s="246"/>
      <c r="J38" s="246"/>
    </row>
    <row r="39" spans="1:10" ht="173.25" customHeight="1" x14ac:dyDescent="0.3">
      <c r="A39" s="244" t="s">
        <v>640</v>
      </c>
      <c r="B39" s="244" t="s">
        <v>641</v>
      </c>
      <c r="C39" s="244" t="s">
        <v>642</v>
      </c>
      <c r="D39" s="244" t="s">
        <v>651</v>
      </c>
      <c r="E39" s="245" t="s">
        <v>652</v>
      </c>
      <c r="F39" s="245" t="s">
        <v>568</v>
      </c>
      <c r="G39" s="246"/>
      <c r="H39" s="246"/>
      <c r="I39" s="246"/>
      <c r="J39" s="246"/>
    </row>
    <row r="40" spans="1:10" ht="178.5" hidden="1" customHeight="1" x14ac:dyDescent="0.3">
      <c r="A40" s="244" t="s">
        <v>640</v>
      </c>
      <c r="B40" s="244" t="s">
        <v>641</v>
      </c>
      <c r="C40" s="244" t="s">
        <v>642</v>
      </c>
      <c r="D40" s="244" t="s">
        <v>653</v>
      </c>
      <c r="E40" s="247" t="s">
        <v>654</v>
      </c>
      <c r="F40" s="246"/>
      <c r="G40" s="246"/>
      <c r="H40" s="246"/>
      <c r="I40" s="246"/>
      <c r="J40" s="246"/>
    </row>
    <row r="41" spans="1:10" ht="173.25" customHeight="1" x14ac:dyDescent="0.3">
      <c r="A41" s="244" t="s">
        <v>640</v>
      </c>
      <c r="B41" s="244" t="s">
        <v>641</v>
      </c>
      <c r="C41" s="244" t="s">
        <v>655</v>
      </c>
      <c r="D41" s="244" t="s">
        <v>656</v>
      </c>
      <c r="E41" s="245" t="s">
        <v>657</v>
      </c>
      <c r="F41" s="245" t="s">
        <v>560</v>
      </c>
      <c r="G41" s="246"/>
      <c r="H41" s="246"/>
      <c r="I41" s="246"/>
      <c r="J41" s="246"/>
    </row>
    <row r="42" spans="1:10" ht="138.75" hidden="1" customHeight="1" x14ac:dyDescent="0.3">
      <c r="A42" s="244" t="s">
        <v>640</v>
      </c>
      <c r="B42" s="244" t="s">
        <v>641</v>
      </c>
      <c r="C42" s="244" t="s">
        <v>658</v>
      </c>
      <c r="D42" s="250" t="s">
        <v>659</v>
      </c>
      <c r="E42" s="247" t="s">
        <v>660</v>
      </c>
    </row>
    <row r="43" spans="1:10" ht="102.75" hidden="1" customHeight="1" x14ac:dyDescent="0.3">
      <c r="A43" s="244" t="s">
        <v>661</v>
      </c>
      <c r="B43" s="244" t="s">
        <v>662</v>
      </c>
      <c r="C43" s="248" t="s">
        <v>600</v>
      </c>
      <c r="D43" s="248" t="s">
        <v>600</v>
      </c>
      <c r="E43" s="249" t="s">
        <v>600</v>
      </c>
    </row>
    <row r="44" spans="1:10" ht="102.75" hidden="1" customHeight="1" x14ac:dyDescent="0.3">
      <c r="A44" s="244" t="s">
        <v>663</v>
      </c>
      <c r="B44" s="244" t="s">
        <v>664</v>
      </c>
      <c r="C44" s="248" t="s">
        <v>600</v>
      </c>
      <c r="D44" s="248" t="s">
        <v>600</v>
      </c>
      <c r="E44" s="248" t="s">
        <v>600</v>
      </c>
    </row>
    <row r="45" spans="1:10" x14ac:dyDescent="0.3">
      <c r="A45" s="251"/>
      <c r="B45" s="251"/>
      <c r="C45" s="251"/>
      <c r="D45" s="251"/>
    </row>
    <row r="46" spans="1:10" x14ac:dyDescent="0.3">
      <c r="A46" s="251"/>
      <c r="B46" s="251"/>
      <c r="C46" s="251"/>
      <c r="D46" s="251"/>
    </row>
    <row r="47" spans="1:10" x14ac:dyDescent="0.3">
      <c r="A47" s="251"/>
      <c r="B47" s="251"/>
      <c r="C47" s="251"/>
      <c r="D47" s="251"/>
    </row>
    <row r="48" spans="1:10" x14ac:dyDescent="0.3">
      <c r="A48" s="251"/>
      <c r="B48" s="251"/>
      <c r="C48" s="251"/>
      <c r="D48" s="251"/>
    </row>
  </sheetData>
  <mergeCells count="2">
    <mergeCell ref="A1:E1"/>
    <mergeCell ref="F1: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EB250"/>
  <sheetViews>
    <sheetView workbookViewId="0">
      <pane xSplit="3" ySplit="4" topLeftCell="D5" activePane="bottomRight" state="frozen"/>
      <selection pane="topRight" activeCell="D1" sqref="D1"/>
      <selection pane="bottomLeft" activeCell="A5" sqref="A5"/>
      <selection pane="bottomRight" activeCell="CX7" sqref="CX7"/>
    </sheetView>
  </sheetViews>
  <sheetFormatPr baseColWidth="10" defaultColWidth="14.44140625" defaultRowHeight="15" customHeight="1" x14ac:dyDescent="0.3"/>
  <cols>
    <col min="1" max="1" width="27.5546875" style="78" customWidth="1"/>
    <col min="2" max="2" width="28.44140625" style="78" customWidth="1"/>
    <col min="3" max="3" width="31.6640625" style="78" customWidth="1"/>
    <col min="4" max="4" width="47.88671875" style="78" customWidth="1"/>
    <col min="5" max="5" width="37.5546875" style="78" customWidth="1"/>
    <col min="6" max="6" width="43.109375" style="78" customWidth="1"/>
    <col min="7" max="7" width="105.109375" style="78" customWidth="1"/>
    <col min="8" max="8" width="50.33203125" style="78" customWidth="1"/>
    <col min="9" max="9" width="56.88671875" style="78" customWidth="1"/>
    <col min="10" max="10" width="51.6640625" style="78" customWidth="1"/>
    <col min="11" max="11" width="54" style="78" customWidth="1"/>
    <col min="12" max="12" width="70.33203125" style="78" customWidth="1"/>
    <col min="13" max="13" width="59.6640625" style="78" customWidth="1"/>
    <col min="14" max="14" width="84.5546875" style="78" customWidth="1"/>
    <col min="15" max="15" width="59.109375" style="78" customWidth="1"/>
    <col min="16" max="16" width="55.109375" style="78" customWidth="1"/>
    <col min="17" max="17" width="52.6640625" style="78" customWidth="1"/>
    <col min="18" max="18" width="70.88671875" style="78" customWidth="1"/>
    <col min="19" max="19" width="73.88671875" style="78" customWidth="1"/>
    <col min="20" max="20" width="60.109375" style="78" customWidth="1"/>
    <col min="21" max="21" width="63.109375" style="78" customWidth="1"/>
    <col min="22" max="22" width="74.33203125" style="78" customWidth="1"/>
    <col min="23" max="23" width="94.44140625" style="78" customWidth="1"/>
    <col min="24" max="24" width="83" style="78" customWidth="1"/>
    <col min="25" max="25" width="75.44140625" style="78" customWidth="1"/>
    <col min="26" max="26" width="83.33203125" style="78" customWidth="1"/>
    <col min="27" max="27" width="80.6640625" style="78" customWidth="1"/>
    <col min="28" max="28" width="103.44140625" style="78" customWidth="1"/>
    <col min="29" max="29" width="108.109375" style="78" customWidth="1"/>
    <col min="30" max="30" width="112.44140625" style="78" customWidth="1"/>
    <col min="31" max="31" width="93.44140625" style="78" customWidth="1"/>
    <col min="32" max="32" width="94.88671875" style="78" customWidth="1"/>
    <col min="33" max="33" width="82.88671875" style="78" customWidth="1"/>
    <col min="34" max="34" width="51" style="78" customWidth="1"/>
    <col min="35" max="35" width="63.44140625" style="78" customWidth="1"/>
    <col min="36" max="36" width="116.44140625" style="78" customWidth="1"/>
    <col min="37" max="37" width="136.6640625" style="78" customWidth="1"/>
    <col min="38" max="38" width="92.33203125" style="78" customWidth="1"/>
    <col min="39" max="39" width="62.88671875" style="78" customWidth="1"/>
    <col min="40" max="40" width="147.6640625" style="78" customWidth="1"/>
    <col min="41" max="41" width="134.33203125" style="78" customWidth="1"/>
    <col min="42" max="42" width="50.44140625" style="78" customWidth="1"/>
    <col min="43" max="43" width="96.88671875" style="78" customWidth="1"/>
    <col min="44" max="44" width="74.6640625" style="78" customWidth="1"/>
    <col min="45" max="45" width="62.33203125" style="78" customWidth="1"/>
    <col min="46" max="46" width="71.5546875" style="78" customWidth="1"/>
    <col min="47" max="47" width="58.33203125" style="78" customWidth="1"/>
    <col min="48" max="48" width="94.88671875" style="78" customWidth="1"/>
    <col min="49" max="49" width="54.109375" style="78" customWidth="1"/>
    <col min="50" max="50" width="92" style="78" customWidth="1"/>
    <col min="51" max="51" width="70.33203125" style="78" customWidth="1"/>
    <col min="52" max="52" width="81.88671875" style="78" customWidth="1"/>
    <col min="53" max="54" width="52.44140625" style="78" customWidth="1"/>
    <col min="55" max="55" width="61.44140625" style="78" customWidth="1"/>
    <col min="56" max="56" width="53.6640625" style="78" customWidth="1"/>
    <col min="57" max="57" width="56.6640625" style="78" customWidth="1"/>
    <col min="58" max="58" width="55.33203125" style="78" customWidth="1"/>
    <col min="59" max="59" width="50.88671875" style="78" customWidth="1"/>
    <col min="60" max="60" width="46.109375" style="78" customWidth="1"/>
    <col min="61" max="61" width="52" style="78" customWidth="1"/>
    <col min="62" max="62" width="63" style="78" customWidth="1"/>
    <col min="63" max="63" width="66.5546875" style="78" customWidth="1"/>
    <col min="64" max="64" width="66.109375" style="78" customWidth="1"/>
    <col min="65" max="65" width="50" style="78" customWidth="1"/>
    <col min="66" max="66" width="56.109375" style="78" customWidth="1"/>
    <col min="67" max="67" width="57" style="78" customWidth="1"/>
    <col min="68" max="68" width="59.5546875" style="78" customWidth="1"/>
    <col min="69" max="69" width="59.109375" style="78" customWidth="1"/>
    <col min="70" max="70" width="57.5546875" style="78" customWidth="1"/>
    <col min="71" max="71" width="50.33203125" style="78" customWidth="1"/>
    <col min="72" max="72" width="46.6640625" style="78" customWidth="1"/>
    <col min="73" max="73" width="41.109375" style="78" customWidth="1"/>
    <col min="74" max="74" width="42.88671875" style="78" customWidth="1"/>
    <col min="75" max="75" width="51.109375" style="78" customWidth="1"/>
    <col min="76" max="76" width="50.33203125" style="78" customWidth="1"/>
    <col min="77" max="77" width="51" style="78" customWidth="1"/>
    <col min="78" max="78" width="47.109375" style="78" customWidth="1"/>
    <col min="79" max="91" width="42.6640625" style="78" customWidth="1"/>
    <col min="92" max="92" width="49" style="78" customWidth="1"/>
    <col min="93" max="93" width="50.44140625" style="78" customWidth="1"/>
    <col min="94" max="94" width="60" style="78" customWidth="1"/>
    <col min="95" max="95" width="78.44140625" style="78" customWidth="1"/>
    <col min="96" max="96" width="60.6640625" style="78" customWidth="1"/>
    <col min="97" max="97" width="46.88671875" style="78" customWidth="1"/>
    <col min="98" max="98" width="39.44140625" style="78" customWidth="1"/>
    <col min="99" max="99" width="30.6640625" style="78" customWidth="1"/>
    <col min="100" max="100" width="36.5546875" style="78" customWidth="1"/>
    <col min="101" max="101" width="45.109375" style="78" customWidth="1"/>
    <col min="102" max="102" width="57.33203125" style="78" customWidth="1"/>
    <col min="103" max="128" width="10.6640625" style="78" customWidth="1"/>
    <col min="129" max="16384" width="14.44140625" style="78"/>
  </cols>
  <sheetData>
    <row r="1" spans="1:132" ht="28.5" customHeight="1" x14ac:dyDescent="0.3">
      <c r="A1" s="157" t="s">
        <v>401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row>
    <row r="2" spans="1:132" ht="20.25" customHeight="1" x14ac:dyDescent="0.3">
      <c r="A2" s="159" t="s">
        <v>402</v>
      </c>
      <c r="B2" s="160"/>
      <c r="C2" s="160"/>
      <c r="D2" s="160"/>
      <c r="E2" s="160"/>
      <c r="F2" s="160"/>
      <c r="G2" s="160"/>
      <c r="H2" s="160"/>
      <c r="I2" s="160"/>
      <c r="J2" s="160"/>
      <c r="K2" s="160"/>
      <c r="L2" s="160"/>
      <c r="M2" s="160"/>
      <c r="N2" s="160"/>
      <c r="O2" s="160"/>
      <c r="P2" s="161"/>
      <c r="Q2" s="156" t="s">
        <v>403</v>
      </c>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62" t="s">
        <v>404</v>
      </c>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63" t="s">
        <v>405</v>
      </c>
      <c r="CC2" s="158"/>
      <c r="CD2" s="158"/>
      <c r="CE2" s="158"/>
      <c r="CF2" s="158"/>
      <c r="CG2" s="158"/>
      <c r="CH2" s="158"/>
      <c r="CI2" s="158"/>
      <c r="CJ2" s="158"/>
      <c r="CK2" s="158"/>
      <c r="CL2" s="158"/>
      <c r="CM2" s="152"/>
      <c r="CN2" s="165" t="s">
        <v>406</v>
      </c>
      <c r="CO2" s="166"/>
      <c r="CP2" s="166"/>
      <c r="CQ2" s="166"/>
      <c r="CR2" s="166"/>
      <c r="CS2" s="166"/>
      <c r="CT2" s="167"/>
      <c r="CU2" s="165" t="s">
        <v>407</v>
      </c>
      <c r="CV2" s="166"/>
      <c r="CW2" s="166"/>
      <c r="CX2" s="16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row>
    <row r="3" spans="1:132" ht="48" customHeight="1" x14ac:dyDescent="0.3">
      <c r="A3" s="154" t="s">
        <v>408</v>
      </c>
      <c r="B3" s="154" t="s">
        <v>409</v>
      </c>
      <c r="C3" s="168" t="s">
        <v>246</v>
      </c>
      <c r="D3" s="154" t="s">
        <v>410</v>
      </c>
      <c r="E3" s="154" t="s">
        <v>411</v>
      </c>
      <c r="F3" s="154" t="s">
        <v>412</v>
      </c>
      <c r="G3" s="154" t="s">
        <v>413</v>
      </c>
      <c r="H3" s="154" t="s">
        <v>414</v>
      </c>
      <c r="I3" s="154" t="s">
        <v>415</v>
      </c>
      <c r="J3" s="154" t="s">
        <v>416</v>
      </c>
      <c r="K3" s="154" t="s">
        <v>417</v>
      </c>
      <c r="L3" s="154" t="s">
        <v>418</v>
      </c>
      <c r="M3" s="154" t="s">
        <v>419</v>
      </c>
      <c r="N3" s="154" t="s">
        <v>420</v>
      </c>
      <c r="O3" s="154" t="s">
        <v>421</v>
      </c>
      <c r="P3" s="154" t="s">
        <v>422</v>
      </c>
      <c r="Q3" s="156" t="s">
        <v>423</v>
      </c>
      <c r="R3" s="147"/>
      <c r="S3" s="148"/>
      <c r="T3" s="153" t="s">
        <v>424</v>
      </c>
      <c r="U3" s="147"/>
      <c r="V3" s="148"/>
      <c r="W3" s="153" t="s">
        <v>425</v>
      </c>
      <c r="X3" s="147"/>
      <c r="Y3" s="147"/>
      <c r="Z3" s="148"/>
      <c r="AA3" s="153" t="s">
        <v>426</v>
      </c>
      <c r="AB3" s="147"/>
      <c r="AC3" s="147"/>
      <c r="AD3" s="148"/>
      <c r="AE3" s="153" t="s">
        <v>427</v>
      </c>
      <c r="AF3" s="147"/>
      <c r="AG3" s="147"/>
      <c r="AH3" s="147"/>
      <c r="AI3" s="148"/>
      <c r="AJ3" s="153" t="s">
        <v>428</v>
      </c>
      <c r="AK3" s="147"/>
      <c r="AL3" s="148"/>
      <c r="AM3" s="153" t="s">
        <v>429</v>
      </c>
      <c r="AN3" s="147"/>
      <c r="AO3" s="148"/>
      <c r="AP3" s="153" t="s">
        <v>430</v>
      </c>
      <c r="AQ3" s="147"/>
      <c r="AR3" s="147"/>
      <c r="AS3" s="148"/>
      <c r="AT3" s="153" t="s">
        <v>431</v>
      </c>
      <c r="AU3" s="147"/>
      <c r="AV3" s="147"/>
      <c r="AW3" s="148"/>
      <c r="AX3" s="153" t="s">
        <v>432</v>
      </c>
      <c r="AY3" s="147"/>
      <c r="AZ3" s="147"/>
      <c r="BA3" s="79" t="s">
        <v>433</v>
      </c>
      <c r="BB3" s="146" t="s">
        <v>434</v>
      </c>
      <c r="BC3" s="148"/>
      <c r="BD3" s="146" t="s">
        <v>435</v>
      </c>
      <c r="BE3" s="147"/>
      <c r="BF3" s="147"/>
      <c r="BG3" s="147"/>
      <c r="BH3" s="147"/>
      <c r="BI3" s="147"/>
      <c r="BJ3" s="147"/>
      <c r="BK3" s="147"/>
      <c r="BL3" s="147"/>
      <c r="BM3" s="147"/>
      <c r="BN3" s="147"/>
      <c r="BO3" s="147"/>
      <c r="BP3" s="147"/>
      <c r="BQ3" s="147"/>
      <c r="BR3" s="148"/>
      <c r="BS3" s="149" t="s">
        <v>436</v>
      </c>
      <c r="BT3" s="147"/>
      <c r="BU3" s="147"/>
      <c r="BV3" s="147"/>
      <c r="BW3" s="147"/>
      <c r="BX3" s="147"/>
      <c r="BY3" s="147"/>
      <c r="BZ3" s="147"/>
      <c r="CA3" s="147"/>
      <c r="CB3" s="164"/>
      <c r="CC3" s="160"/>
      <c r="CD3" s="160"/>
      <c r="CE3" s="160"/>
      <c r="CF3" s="160"/>
      <c r="CG3" s="160"/>
      <c r="CH3" s="160"/>
      <c r="CI3" s="160"/>
      <c r="CJ3" s="160"/>
      <c r="CK3" s="160"/>
      <c r="CL3" s="160"/>
      <c r="CM3" s="161"/>
      <c r="CN3" s="164"/>
      <c r="CO3" s="160"/>
      <c r="CP3" s="160"/>
      <c r="CQ3" s="160"/>
      <c r="CR3" s="160"/>
      <c r="CS3" s="160"/>
      <c r="CT3" s="161"/>
      <c r="CU3" s="164"/>
      <c r="CV3" s="160"/>
      <c r="CW3" s="160"/>
      <c r="CX3" s="161"/>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row>
    <row r="4" spans="1:132" ht="60.75" customHeight="1" x14ac:dyDescent="0.3">
      <c r="A4" s="155"/>
      <c r="B4" s="155"/>
      <c r="C4" s="155"/>
      <c r="D4" s="155"/>
      <c r="E4" s="155"/>
      <c r="F4" s="155"/>
      <c r="G4" s="155"/>
      <c r="H4" s="155"/>
      <c r="I4" s="155"/>
      <c r="J4" s="155"/>
      <c r="K4" s="155"/>
      <c r="L4" s="155"/>
      <c r="M4" s="155"/>
      <c r="N4" s="155"/>
      <c r="O4" s="155"/>
      <c r="P4" s="155"/>
      <c r="Q4" s="80" t="s">
        <v>437</v>
      </c>
      <c r="R4" s="80" t="s">
        <v>438</v>
      </c>
      <c r="S4" s="80" t="s">
        <v>439</v>
      </c>
      <c r="T4" s="80" t="s">
        <v>440</v>
      </c>
      <c r="U4" s="80" t="s">
        <v>441</v>
      </c>
      <c r="V4" s="80" t="s">
        <v>442</v>
      </c>
      <c r="W4" s="80" t="s">
        <v>443</v>
      </c>
      <c r="X4" s="80" t="s">
        <v>444</v>
      </c>
      <c r="Y4" s="80" t="s">
        <v>445</v>
      </c>
      <c r="Z4" s="80" t="s">
        <v>446</v>
      </c>
      <c r="AA4" s="80" t="s">
        <v>447</v>
      </c>
      <c r="AB4" s="80" t="s">
        <v>448</v>
      </c>
      <c r="AC4" s="80" t="s">
        <v>449</v>
      </c>
      <c r="AD4" s="80" t="s">
        <v>450</v>
      </c>
      <c r="AE4" s="80" t="s">
        <v>451</v>
      </c>
      <c r="AF4" s="80" t="s">
        <v>452</v>
      </c>
      <c r="AG4" s="80" t="s">
        <v>453</v>
      </c>
      <c r="AH4" s="80" t="s">
        <v>454</v>
      </c>
      <c r="AI4" s="80" t="s">
        <v>455</v>
      </c>
      <c r="AJ4" s="80" t="s">
        <v>456</v>
      </c>
      <c r="AK4" s="80" t="s">
        <v>457</v>
      </c>
      <c r="AL4" s="80" t="s">
        <v>458</v>
      </c>
      <c r="AM4" s="80" t="s">
        <v>459</v>
      </c>
      <c r="AN4" s="80" t="s">
        <v>460</v>
      </c>
      <c r="AO4" s="80" t="s">
        <v>461</v>
      </c>
      <c r="AP4" s="80" t="s">
        <v>462</v>
      </c>
      <c r="AQ4" s="80" t="s">
        <v>463</v>
      </c>
      <c r="AR4" s="80" t="s">
        <v>464</v>
      </c>
      <c r="AS4" s="80" t="s">
        <v>465</v>
      </c>
      <c r="AT4" s="80" t="s">
        <v>466</v>
      </c>
      <c r="AU4" s="80" t="s">
        <v>467</v>
      </c>
      <c r="AV4" s="80" t="s">
        <v>468</v>
      </c>
      <c r="AW4" s="80" t="s">
        <v>469</v>
      </c>
      <c r="AX4" s="80" t="s">
        <v>470</v>
      </c>
      <c r="AY4" s="80" t="s">
        <v>471</v>
      </c>
      <c r="AZ4" s="81" t="s">
        <v>472</v>
      </c>
      <c r="BA4" s="82" t="s">
        <v>473</v>
      </c>
      <c r="BB4" s="82" t="s">
        <v>474</v>
      </c>
      <c r="BC4" s="82" t="s">
        <v>475</v>
      </c>
      <c r="BD4" s="82" t="s">
        <v>476</v>
      </c>
      <c r="BE4" s="82" t="s">
        <v>477</v>
      </c>
      <c r="BF4" s="82" t="s">
        <v>478</v>
      </c>
      <c r="BG4" s="83" t="s">
        <v>479</v>
      </c>
      <c r="BH4" s="83" t="s">
        <v>480</v>
      </c>
      <c r="BI4" s="82" t="s">
        <v>481</v>
      </c>
      <c r="BJ4" s="83" t="s">
        <v>482</v>
      </c>
      <c r="BK4" s="83" t="s">
        <v>483</v>
      </c>
      <c r="BL4" s="83" t="s">
        <v>484</v>
      </c>
      <c r="BM4" s="83" t="s">
        <v>485</v>
      </c>
      <c r="BN4" s="83" t="s">
        <v>486</v>
      </c>
      <c r="BO4" s="82" t="s">
        <v>487</v>
      </c>
      <c r="BP4" s="83" t="s">
        <v>488</v>
      </c>
      <c r="BQ4" s="83" t="s">
        <v>489</v>
      </c>
      <c r="BR4" s="83" t="s">
        <v>490</v>
      </c>
      <c r="BS4" s="82" t="s">
        <v>491</v>
      </c>
      <c r="BT4" s="82" t="s">
        <v>492</v>
      </c>
      <c r="BU4" s="82" t="s">
        <v>493</v>
      </c>
      <c r="BV4" s="82" t="s">
        <v>494</v>
      </c>
      <c r="BW4" s="82" t="s">
        <v>495</v>
      </c>
      <c r="BX4" s="82" t="s">
        <v>496</v>
      </c>
      <c r="BY4" s="82" t="s">
        <v>497</v>
      </c>
      <c r="BZ4" s="82" t="s">
        <v>498</v>
      </c>
      <c r="CA4" s="84" t="s">
        <v>499</v>
      </c>
      <c r="CB4" s="80" t="s">
        <v>500</v>
      </c>
      <c r="CC4" s="80" t="s">
        <v>501</v>
      </c>
      <c r="CD4" s="80" t="s">
        <v>502</v>
      </c>
      <c r="CE4" s="80" t="s">
        <v>503</v>
      </c>
      <c r="CF4" s="80" t="s">
        <v>504</v>
      </c>
      <c r="CG4" s="80" t="s">
        <v>505</v>
      </c>
      <c r="CH4" s="80" t="s">
        <v>506</v>
      </c>
      <c r="CI4" s="80" t="s">
        <v>507</v>
      </c>
      <c r="CJ4" s="80" t="s">
        <v>508</v>
      </c>
      <c r="CK4" s="80" t="s">
        <v>509</v>
      </c>
      <c r="CL4" s="85" t="s">
        <v>510</v>
      </c>
      <c r="CM4" s="86" t="s">
        <v>511</v>
      </c>
      <c r="CN4" s="87" t="s">
        <v>512</v>
      </c>
      <c r="CO4" s="83" t="s">
        <v>513</v>
      </c>
      <c r="CP4" s="83" t="s">
        <v>514</v>
      </c>
      <c r="CQ4" s="83" t="s">
        <v>515</v>
      </c>
      <c r="CR4" s="83" t="s">
        <v>516</v>
      </c>
      <c r="CS4" s="82" t="s">
        <v>517</v>
      </c>
      <c r="CT4" s="84" t="s">
        <v>518</v>
      </c>
      <c r="CU4" s="88" t="s">
        <v>519</v>
      </c>
      <c r="CV4" s="89" t="s">
        <v>520</v>
      </c>
      <c r="CW4" s="90" t="s">
        <v>521</v>
      </c>
      <c r="CX4" s="91" t="s">
        <v>522</v>
      </c>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row>
    <row r="5" spans="1:132" ht="14.4" x14ac:dyDescent="0.3">
      <c r="A5" s="92" t="s">
        <v>523</v>
      </c>
      <c r="B5" s="92" t="s">
        <v>524</v>
      </c>
      <c r="C5" s="105" t="s">
        <v>525</v>
      </c>
      <c r="D5" s="93" t="s">
        <v>526</v>
      </c>
      <c r="E5" s="93">
        <v>3123629626</v>
      </c>
      <c r="F5" s="93" t="s">
        <v>527</v>
      </c>
      <c r="G5" s="93" t="s">
        <v>528</v>
      </c>
      <c r="H5" s="93" t="s">
        <v>529</v>
      </c>
      <c r="I5" s="94" t="s">
        <v>530</v>
      </c>
      <c r="J5" s="93" t="s">
        <v>531</v>
      </c>
      <c r="K5" s="103" t="s">
        <v>532</v>
      </c>
      <c r="L5" s="92" t="s">
        <v>533</v>
      </c>
      <c r="M5" s="93" t="s">
        <v>534</v>
      </c>
      <c r="N5" s="94" t="s">
        <v>535</v>
      </c>
      <c r="O5" s="93" t="s">
        <v>536</v>
      </c>
      <c r="P5" s="102">
        <v>44111</v>
      </c>
      <c r="Q5" s="92" t="s">
        <v>537</v>
      </c>
      <c r="R5" s="92" t="s">
        <v>537</v>
      </c>
      <c r="S5" s="92" t="s">
        <v>537</v>
      </c>
      <c r="T5" s="92" t="s">
        <v>537</v>
      </c>
      <c r="U5" s="92" t="s">
        <v>537</v>
      </c>
      <c r="V5" s="92" t="s">
        <v>537</v>
      </c>
      <c r="W5" s="92" t="s">
        <v>537</v>
      </c>
      <c r="X5" s="92" t="s">
        <v>538</v>
      </c>
      <c r="Y5" s="104" t="s">
        <v>538</v>
      </c>
      <c r="Z5" s="92" t="s">
        <v>538</v>
      </c>
      <c r="AA5" s="104" t="s">
        <v>537</v>
      </c>
      <c r="AB5" s="104" t="s">
        <v>537</v>
      </c>
      <c r="AC5" s="104" t="s">
        <v>537</v>
      </c>
      <c r="AD5" s="104" t="s">
        <v>537</v>
      </c>
      <c r="AE5" s="104" t="s">
        <v>537</v>
      </c>
      <c r="AF5" s="104" t="s">
        <v>538</v>
      </c>
      <c r="AG5" s="104" t="s">
        <v>538</v>
      </c>
      <c r="AH5" s="104" t="s">
        <v>537</v>
      </c>
      <c r="AI5" s="104" t="s">
        <v>537</v>
      </c>
      <c r="AJ5" s="104" t="s">
        <v>537</v>
      </c>
      <c r="AK5" s="92" t="s">
        <v>538</v>
      </c>
      <c r="AL5" s="106" t="s">
        <v>537</v>
      </c>
      <c r="AM5" s="92" t="s">
        <v>538</v>
      </c>
      <c r="AN5" s="92" t="s">
        <v>538</v>
      </c>
      <c r="AO5" s="92" t="s">
        <v>538</v>
      </c>
      <c r="AP5" s="92" t="s">
        <v>538</v>
      </c>
      <c r="AQ5" s="92" t="s">
        <v>538</v>
      </c>
      <c r="AR5" s="92" t="s">
        <v>538</v>
      </c>
      <c r="AS5" s="92" t="s">
        <v>538</v>
      </c>
      <c r="AT5" s="92" t="s">
        <v>537</v>
      </c>
      <c r="AU5" s="92" t="s">
        <v>537</v>
      </c>
      <c r="AV5" s="92" t="s">
        <v>537</v>
      </c>
      <c r="AW5" s="92" t="s">
        <v>537</v>
      </c>
      <c r="AX5" s="92" t="s">
        <v>538</v>
      </c>
      <c r="AY5" s="92" t="s">
        <v>538</v>
      </c>
      <c r="AZ5" s="92" t="s">
        <v>537</v>
      </c>
      <c r="BA5" s="92" t="s">
        <v>537</v>
      </c>
      <c r="BB5" s="96" t="s">
        <v>537</v>
      </c>
      <c r="BC5" s="92" t="s">
        <v>537</v>
      </c>
      <c r="BD5" s="92" t="s">
        <v>537</v>
      </c>
      <c r="BE5" s="92" t="s">
        <v>537</v>
      </c>
      <c r="BF5" s="92" t="s">
        <v>537</v>
      </c>
      <c r="BG5" s="92" t="s">
        <v>155</v>
      </c>
      <c r="BH5" s="92" t="s">
        <v>155</v>
      </c>
      <c r="BI5" s="92" t="s">
        <v>155</v>
      </c>
      <c r="BJ5" s="92" t="s">
        <v>537</v>
      </c>
      <c r="BK5" s="92" t="s">
        <v>155</v>
      </c>
      <c r="BL5" s="92" t="s">
        <v>155</v>
      </c>
      <c r="BM5" s="92" t="s">
        <v>155</v>
      </c>
      <c r="BN5" s="92" t="s">
        <v>155</v>
      </c>
      <c r="BO5" s="92" t="s">
        <v>155</v>
      </c>
      <c r="BP5" s="92" t="s">
        <v>155</v>
      </c>
      <c r="BQ5" s="92" t="s">
        <v>155</v>
      </c>
      <c r="BR5" s="92" t="s">
        <v>155</v>
      </c>
      <c r="BS5" s="92" t="s">
        <v>537</v>
      </c>
      <c r="BT5" s="92" t="s">
        <v>155</v>
      </c>
      <c r="BU5" s="92" t="s">
        <v>155</v>
      </c>
      <c r="BV5" s="92" t="s">
        <v>537</v>
      </c>
      <c r="BW5" s="92" t="s">
        <v>537</v>
      </c>
      <c r="BX5" s="92" t="s">
        <v>538</v>
      </c>
      <c r="BY5" s="92" t="s">
        <v>537</v>
      </c>
      <c r="BZ5" s="92" t="s">
        <v>537</v>
      </c>
      <c r="CA5" s="92" t="s">
        <v>538</v>
      </c>
      <c r="CB5" s="97">
        <f t="shared" ref="CB5" si="0">COUNTIF(Q5:S5,"SI")</f>
        <v>3</v>
      </c>
      <c r="CC5" s="97">
        <f t="shared" ref="CC5" si="1">COUNTIF(T5:V5,"SI")</f>
        <v>3</v>
      </c>
      <c r="CD5" s="97">
        <f t="shared" ref="CD5" si="2">COUNTIF(W5:Z5,"SI")</f>
        <v>1</v>
      </c>
      <c r="CE5" s="97">
        <f t="shared" ref="CE5" si="3">COUNTIF(AA5:AD5,"SI")</f>
        <v>4</v>
      </c>
      <c r="CF5" s="97">
        <f t="shared" ref="CF5" si="4">COUNTIF(AE5:AI5,"SI")</f>
        <v>3</v>
      </c>
      <c r="CG5" s="97">
        <f t="shared" ref="CG5" si="5">COUNTIF(AJ5:AL5,"SI")</f>
        <v>2</v>
      </c>
      <c r="CH5" s="97">
        <f t="shared" ref="CH5" si="6">COUNTIF(AM5:AO5,"SI")</f>
        <v>0</v>
      </c>
      <c r="CI5" s="97">
        <f t="shared" ref="CI5" si="7">COUNTIF(AP5:AS5,"SI")</f>
        <v>0</v>
      </c>
      <c r="CJ5" s="97">
        <f t="shared" ref="CJ5" si="8">COUNTIF(AT5:AW5,"SI")</f>
        <v>4</v>
      </c>
      <c r="CK5" s="97">
        <f t="shared" ref="CK5" si="9">COUNTIF(AX5:AZ5,"SI")</f>
        <v>1</v>
      </c>
      <c r="CL5" s="97">
        <f t="shared" ref="CL5" si="10">SUM(CB5:CK5)</f>
        <v>21</v>
      </c>
      <c r="CM5" s="98">
        <f t="shared" ref="CM5" si="11">CL5/36</f>
        <v>0.58333333333333337</v>
      </c>
      <c r="CN5" s="97">
        <f t="shared" ref="CN5:CP5" si="12">COUNTIF(BA5,"SI")</f>
        <v>1</v>
      </c>
      <c r="CO5" s="96">
        <f t="shared" si="12"/>
        <v>1</v>
      </c>
      <c r="CP5" s="95">
        <f t="shared" si="12"/>
        <v>1</v>
      </c>
      <c r="CQ5" s="95">
        <f t="shared" ref="CQ5" si="13">COUNTIFS(BD5:BR5,"SI")</f>
        <v>4</v>
      </c>
      <c r="CR5" s="95">
        <f t="shared" ref="CR5" si="14">COUNTIFS(BS5:CA5,"SI")</f>
        <v>5</v>
      </c>
      <c r="CS5" s="92">
        <f t="shared" ref="CS5" si="15">SUM(CN5:CR5)</f>
        <v>12</v>
      </c>
      <c r="CT5" s="101">
        <f t="shared" ref="CT5" si="16">(CS5/14)</f>
        <v>0.8571428571428571</v>
      </c>
      <c r="CU5" s="150"/>
      <c r="CV5" s="151"/>
      <c r="CW5" s="152"/>
      <c r="CX5" s="150"/>
      <c r="CY5" s="99"/>
      <c r="CZ5" s="99"/>
      <c r="DA5" s="99"/>
      <c r="DB5" s="99"/>
      <c r="DC5" s="99"/>
      <c r="DD5" s="99"/>
      <c r="DE5" s="99"/>
      <c r="DF5" s="99"/>
      <c r="DG5" s="99"/>
      <c r="DH5" s="99"/>
      <c r="DI5" s="99"/>
      <c r="DJ5" s="99"/>
      <c r="DK5" s="99"/>
      <c r="DL5" s="99"/>
      <c r="DM5" s="99"/>
      <c r="DN5" s="99"/>
      <c r="DO5" s="99"/>
      <c r="DP5" s="99"/>
      <c r="DQ5" s="99"/>
      <c r="DR5" s="99"/>
      <c r="DS5" s="100"/>
      <c r="DT5" s="100"/>
      <c r="DU5" s="100"/>
      <c r="DV5" s="100"/>
      <c r="DW5" s="100"/>
      <c r="DX5" s="100"/>
      <c r="DY5" s="100"/>
      <c r="DZ5" s="100"/>
      <c r="EA5" s="100"/>
      <c r="EB5" s="100"/>
    </row>
    <row r="6" spans="1:132" ht="15.75" customHeight="1" x14ac:dyDescent="0.3">
      <c r="A6" s="77"/>
      <c r="B6" s="77"/>
      <c r="C6" s="77"/>
      <c r="D6" s="77"/>
      <c r="E6" s="100"/>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row>
    <row r="7" spans="1:132" ht="15.75" customHeight="1" x14ac:dyDescent="0.3">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row>
    <row r="8" spans="1:132" ht="15.75" customHeight="1" x14ac:dyDescent="0.3">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row>
    <row r="9" spans="1:132" ht="15.75" customHeight="1" x14ac:dyDescent="0.3">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row>
    <row r="10" spans="1:132" ht="15.75" customHeight="1" x14ac:dyDescent="0.3">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row>
    <row r="11" spans="1:132" ht="15.75" customHeight="1" x14ac:dyDescent="0.3">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row>
    <row r="12" spans="1:132" ht="15.75" customHeight="1" x14ac:dyDescent="0.3">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row>
    <row r="13" spans="1:132" ht="15.75" customHeight="1" x14ac:dyDescent="0.3">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row>
    <row r="14" spans="1:132" ht="15.75" customHeight="1" x14ac:dyDescent="0.3">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row>
    <row r="15" spans="1:132" ht="15.75" customHeight="1" x14ac:dyDescent="0.3">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row>
    <row r="16" spans="1:132" ht="15.75" customHeight="1" x14ac:dyDescent="0.3">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row>
    <row r="17" spans="1:132" ht="15.75" customHeight="1" x14ac:dyDescent="0.3">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row>
    <row r="18" spans="1:132" ht="15.75" customHeight="1" x14ac:dyDescent="0.3">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row>
    <row r="19" spans="1:132" ht="15.75" customHeight="1" x14ac:dyDescent="0.3">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row>
    <row r="20" spans="1:132" ht="15.75" customHeight="1" x14ac:dyDescent="0.3">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row>
    <row r="21" spans="1:132" ht="15.75" customHeight="1" x14ac:dyDescent="0.3">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row>
    <row r="22" spans="1:132" ht="15.75" customHeight="1" x14ac:dyDescent="0.3">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row>
    <row r="23" spans="1:132" ht="15.75" customHeight="1" x14ac:dyDescent="0.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row>
    <row r="24" spans="1:132" ht="15.75" customHeight="1" x14ac:dyDescent="0.3">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row>
    <row r="25" spans="1:132" ht="15.75" customHeight="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row>
    <row r="26" spans="1:132" ht="15.75" customHeight="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row>
    <row r="27" spans="1:132" ht="15.75"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row>
    <row r="28" spans="1:132" ht="15.75" customHeight="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row>
    <row r="29" spans="1:132" ht="15.75" customHeight="1"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row>
    <row r="30" spans="1:132" ht="15.75" customHeight="1"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row>
    <row r="31" spans="1:132" ht="15.75" customHeight="1"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row>
    <row r="32" spans="1:132" ht="15.75" customHeight="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row>
    <row r="33" spans="1:132" ht="15.75" customHeight="1"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row>
    <row r="34" spans="1:132" ht="15.75" customHeight="1" x14ac:dyDescent="0.3">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row>
    <row r="35" spans="1:132" ht="15.75" customHeight="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row>
    <row r="36" spans="1:132" ht="15.75" customHeight="1"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row>
    <row r="37" spans="1:132" ht="15.75" customHeight="1"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row>
    <row r="38" spans="1:132" ht="15.75" customHeight="1"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row>
    <row r="39" spans="1:132" ht="15.75" customHeight="1"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row>
    <row r="40" spans="1:132" ht="15.75" customHeight="1"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row>
    <row r="41" spans="1:132" ht="15.75" customHeight="1"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row>
    <row r="42" spans="1:132" ht="15.75" customHeight="1"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row>
    <row r="43" spans="1:132" ht="15.75" customHeight="1"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row>
    <row r="44" spans="1:132" ht="15.75" customHeight="1"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107"/>
      <c r="DZ44" s="107"/>
      <c r="EA44" s="107"/>
      <c r="EB44" s="107"/>
    </row>
    <row r="45" spans="1:132" ht="15.75" customHeight="1"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107"/>
      <c r="DZ45" s="107"/>
      <c r="EA45" s="107"/>
      <c r="EB45" s="107"/>
    </row>
    <row r="46" spans="1:132" ht="15.75" customHeight="1"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107"/>
      <c r="DZ46" s="107"/>
      <c r="EA46" s="107"/>
      <c r="EB46" s="107"/>
    </row>
    <row r="47" spans="1:132" ht="15.75" customHeight="1"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107"/>
      <c r="DZ47" s="107"/>
      <c r="EA47" s="107"/>
      <c r="EB47" s="107"/>
    </row>
    <row r="48" spans="1:132" ht="15.75" customHeight="1"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107"/>
      <c r="DZ48" s="107"/>
      <c r="EA48" s="77" t="s">
        <v>537</v>
      </c>
      <c r="EB48" s="107"/>
    </row>
    <row r="49" spans="1:132" ht="15.75" customHeight="1"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107"/>
      <c r="DZ49" s="107"/>
      <c r="EA49" s="77" t="s">
        <v>538</v>
      </c>
      <c r="EB49" s="107"/>
    </row>
    <row r="50" spans="1:132" ht="15.75" customHeight="1"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107"/>
      <c r="DZ50" s="107"/>
      <c r="EA50" s="77" t="s">
        <v>155</v>
      </c>
      <c r="EB50" s="107"/>
    </row>
    <row r="51" spans="1:132" ht="15.75" customHeight="1"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107"/>
      <c r="DZ51" s="107"/>
      <c r="EA51" s="107"/>
      <c r="EB51" s="107"/>
    </row>
    <row r="52" spans="1:132" ht="15.75" customHeight="1" x14ac:dyDescent="0.3">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107"/>
      <c r="DZ52" s="107"/>
      <c r="EA52" s="107"/>
      <c r="EB52" s="107"/>
    </row>
    <row r="53" spans="1:132" ht="15.75" customHeight="1"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107"/>
      <c r="DZ53" s="107"/>
      <c r="EA53" s="107"/>
      <c r="EB53" s="107"/>
    </row>
    <row r="54" spans="1:132" ht="15.75" customHeight="1" x14ac:dyDescent="0.3">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107"/>
      <c r="DZ54" s="107"/>
      <c r="EA54" s="107"/>
      <c r="EB54" s="107"/>
    </row>
    <row r="55" spans="1:132" ht="15.75" customHeight="1"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107"/>
      <c r="DZ55" s="107"/>
      <c r="EA55" s="107"/>
      <c r="EB55" s="107"/>
    </row>
    <row r="56" spans="1:132" ht="15.75" customHeight="1" x14ac:dyDescent="0.3">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row>
    <row r="57" spans="1:132" ht="15.75" customHeight="1"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row>
    <row r="58" spans="1:132" ht="15.75" customHeight="1" x14ac:dyDescent="0.3">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row>
    <row r="59" spans="1:132" ht="15.75" customHeight="1"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row>
    <row r="60" spans="1:132" ht="15.75" customHeight="1" x14ac:dyDescent="0.3">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row>
    <row r="61" spans="1:132" ht="15.75" customHeight="1"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row>
    <row r="62" spans="1:132" ht="15.75" customHeight="1" x14ac:dyDescent="0.3">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row>
    <row r="63" spans="1:132" ht="15.75" customHeight="1"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row>
    <row r="64" spans="1:132" ht="15.75" customHeight="1" x14ac:dyDescent="0.3">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row>
    <row r="65" spans="1:132" ht="15.75" customHeight="1"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row>
    <row r="66" spans="1:132" ht="15.75" customHeight="1" x14ac:dyDescent="0.3">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row>
    <row r="67" spans="1:132" ht="15.75" customHeight="1"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row>
    <row r="68" spans="1:132" ht="15.75" customHeight="1" x14ac:dyDescent="0.3">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row>
    <row r="69" spans="1:132" ht="15.75" customHeight="1"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row>
    <row r="70" spans="1:132" ht="15.75" customHeight="1" x14ac:dyDescent="0.3">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row>
    <row r="71" spans="1:132" ht="15.75" customHeight="1"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row>
    <row r="72" spans="1:132" ht="15.75" customHeight="1" x14ac:dyDescent="0.3">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row>
    <row r="73" spans="1:132" ht="15.75" customHeight="1"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row>
    <row r="74" spans="1:132" ht="15.75" customHeight="1" x14ac:dyDescent="0.3">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row>
    <row r="75" spans="1:132" ht="15.75" customHeight="1"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row>
    <row r="76" spans="1:132" ht="15.75" customHeight="1" x14ac:dyDescent="0.3">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row>
    <row r="77" spans="1:132" ht="15.75" customHeight="1"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row>
    <row r="78" spans="1:132" ht="15.75" customHeight="1" x14ac:dyDescent="0.3">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row>
    <row r="79" spans="1:132" ht="15.75" customHeight="1"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row>
    <row r="80" spans="1:132" ht="15.75" customHeight="1" x14ac:dyDescent="0.3">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row>
    <row r="81" spans="1:132" ht="15.75" customHeight="1"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row>
    <row r="82" spans="1:132" ht="15.75" customHeight="1"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row>
    <row r="83" spans="1:132" ht="15.75" customHeight="1"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row>
    <row r="84" spans="1:132" ht="15.75" customHeight="1" x14ac:dyDescent="0.3">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row>
    <row r="85" spans="1:132" ht="15.75" customHeight="1"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row>
    <row r="86" spans="1:132" ht="15.75" customHeight="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row>
    <row r="87" spans="1:132" ht="15.75" customHeight="1"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row>
    <row r="88" spans="1:132" ht="15.75" customHeight="1" x14ac:dyDescent="0.3">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row>
    <row r="89" spans="1:132" ht="15.75" customHeight="1"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row>
    <row r="90" spans="1:132" ht="15.75" customHeight="1"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row>
    <row r="91" spans="1:132" ht="15.75" customHeight="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row>
    <row r="92" spans="1:132" ht="15.75" customHeight="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row>
    <row r="93" spans="1:132" ht="15.75" customHeight="1"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row>
    <row r="94" spans="1:132" ht="15.75" customHeight="1"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row>
    <row r="95" spans="1:132" ht="15.75" customHeight="1"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row>
    <row r="96" spans="1:132" ht="15.75" customHeight="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row>
    <row r="97" spans="1:132" ht="15.75" customHeight="1"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row>
    <row r="98" spans="1:132" ht="15.75" customHeight="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row>
    <row r="99" spans="1:132" ht="15.75" customHeight="1"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row>
    <row r="100" spans="1:132" ht="15.75" customHeight="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row>
    <row r="101" spans="1:132" ht="15.75" customHeight="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row>
    <row r="102" spans="1:132" ht="15.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row>
    <row r="103" spans="1:132" ht="15.75" customHeight="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row>
    <row r="104" spans="1:132" ht="15.75" customHeight="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row>
    <row r="105" spans="1:132" ht="15.75" customHeight="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row>
    <row r="106" spans="1:132" ht="15.75" customHeight="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row>
    <row r="107" spans="1:132" ht="15.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row>
    <row r="108" spans="1:132" ht="15.75" customHeight="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row>
    <row r="109" spans="1:132" ht="15.75" customHeight="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row>
    <row r="110" spans="1:132" ht="15.75" customHeight="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row>
    <row r="111" spans="1:132" ht="15.75" customHeight="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row>
    <row r="112" spans="1:132" ht="15.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row>
    <row r="113" spans="1:132" ht="15.75" customHeight="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row>
    <row r="114" spans="1:132" ht="15.75" customHeight="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row>
    <row r="115" spans="1:132" ht="15.75" customHeight="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row>
    <row r="116" spans="1:132" ht="15.75" customHeight="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row>
    <row r="117" spans="1:132" ht="15.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row>
    <row r="118" spans="1:132" ht="15.75" customHeight="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row>
    <row r="119" spans="1:132" ht="15.75" customHeight="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row>
    <row r="120" spans="1:132" ht="15.75" customHeight="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row>
    <row r="121" spans="1:132" ht="15.75" customHeight="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row>
    <row r="122" spans="1:132" ht="15.75" customHeight="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row>
    <row r="123" spans="1:132" ht="15.75" customHeight="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row>
    <row r="124" spans="1:132" ht="15.75" customHeight="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row>
    <row r="125" spans="1:132" ht="15.75" customHeight="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row>
    <row r="126" spans="1:132" ht="15.75" customHeight="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row>
    <row r="127" spans="1:132" ht="15.75" customHeight="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row>
    <row r="128" spans="1:132" ht="15.75" customHeight="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row>
    <row r="129" spans="1:132" ht="15.75" customHeight="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row>
    <row r="130" spans="1:132" ht="15.75" customHeight="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row>
    <row r="131" spans="1:132" ht="15.75" customHeight="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row>
    <row r="132" spans="1:132" ht="15.75" customHeight="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row>
    <row r="133" spans="1:132" ht="15.75" customHeight="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row>
    <row r="134" spans="1:132" ht="15.75" customHeight="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row>
    <row r="135" spans="1:132" ht="15.75" customHeight="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row>
    <row r="136" spans="1:132" ht="15.75" customHeight="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row>
    <row r="137" spans="1:132" ht="15.75" customHeight="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row>
    <row r="138" spans="1:132" ht="15.75" customHeight="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row>
    <row r="139" spans="1:132" ht="15.75" customHeight="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row>
    <row r="140" spans="1:132" ht="15.75" customHeight="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row>
    <row r="141" spans="1:132" ht="15.75" customHeight="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row>
    <row r="142" spans="1:132" ht="15.75" customHeight="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row>
    <row r="143" spans="1:132" ht="15.75" customHeight="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row>
    <row r="144" spans="1:132" ht="15.75" customHeight="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row>
    <row r="145" spans="1:132" ht="15.75" customHeight="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row>
    <row r="146" spans="1:132" ht="15.75" customHeight="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row>
    <row r="147" spans="1:132" ht="15.75" customHeight="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row>
    <row r="148" spans="1:132" ht="15.75" customHeight="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row>
    <row r="149" spans="1:132" ht="15.75" customHeight="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row>
    <row r="150" spans="1:132" ht="15.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row>
    <row r="151" spans="1:132" ht="15.75" customHeight="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row>
    <row r="152" spans="1:132" ht="15.75" customHeight="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row>
    <row r="153" spans="1:132" ht="15.75" customHeight="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row>
    <row r="154" spans="1:132" ht="15.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row>
    <row r="155" spans="1:132" ht="15.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row>
    <row r="156" spans="1:132" ht="15.75" customHeight="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row>
    <row r="157" spans="1:132" ht="15.75" customHeight="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row>
    <row r="158" spans="1:132" ht="15.75" customHeight="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row>
    <row r="159" spans="1:132" ht="15.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row>
    <row r="160" spans="1:132" ht="15.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row>
    <row r="161" spans="1:132" ht="15.75" customHeight="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row>
    <row r="162" spans="1:132" ht="15.75" customHeight="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row>
    <row r="163" spans="1:132" ht="15.75" customHeight="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row>
    <row r="164" spans="1:132" ht="15.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row>
    <row r="165" spans="1:132" ht="15.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row>
    <row r="166" spans="1:132" ht="15.75" customHeight="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row>
    <row r="167" spans="1:132" ht="15.75" customHeight="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row>
    <row r="168" spans="1:132" ht="15.75" customHeight="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row>
    <row r="169" spans="1:132" ht="15.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row>
    <row r="170" spans="1:132" ht="15.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row>
    <row r="171" spans="1:132" ht="15.75" customHeight="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row>
    <row r="172" spans="1:132" ht="15.75" customHeight="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row>
    <row r="173" spans="1:132" ht="15.75" customHeight="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row>
    <row r="174" spans="1:132" ht="15.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row>
    <row r="175" spans="1:132" ht="15.75" customHeight="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row>
    <row r="176" spans="1:132" ht="15.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row>
    <row r="177" spans="1:132" ht="15.75" customHeight="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row>
    <row r="178" spans="1:132"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row>
    <row r="179" spans="1:132" ht="15.75" customHeight="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row>
    <row r="180" spans="1:132" ht="15.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row>
    <row r="181" spans="1:132" ht="15.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row>
    <row r="182" spans="1:132" ht="15.7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row>
    <row r="183" spans="1:132" ht="15.75" customHeight="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row>
    <row r="184" spans="1:132" ht="15.75" customHeight="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row>
    <row r="185" spans="1:132" ht="15.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row>
    <row r="186" spans="1:132" ht="15.75" customHeight="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row>
    <row r="187" spans="1:132" ht="15.75" customHeight="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row>
    <row r="188" spans="1:132" ht="15.75" customHeight="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7"/>
      <c r="DZ188" s="77"/>
      <c r="EA188" s="77"/>
      <c r="EB188" s="77"/>
    </row>
    <row r="189" spans="1:132" ht="15.75" customHeight="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row>
    <row r="190" spans="1:132" ht="15.75" customHeight="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row>
    <row r="191" spans="1:132" ht="15.75" customHeight="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row>
    <row r="192" spans="1:132" ht="15.75" customHeight="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row>
    <row r="193" spans="1:132" ht="15.75" customHeight="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row>
    <row r="194" spans="1:132" ht="15.75" customHeight="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row>
    <row r="195" spans="1:132" ht="15.75" customHeight="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row>
    <row r="196" spans="1:132" ht="15.75" customHeight="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77"/>
      <c r="BR196" s="77"/>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c r="DK196" s="77"/>
      <c r="DL196" s="77"/>
      <c r="DM196" s="77"/>
      <c r="DN196" s="77"/>
      <c r="DO196" s="77"/>
      <c r="DP196" s="77"/>
      <c r="DQ196" s="77"/>
      <c r="DR196" s="77"/>
      <c r="DS196" s="77"/>
      <c r="DT196" s="77"/>
      <c r="DU196" s="77"/>
      <c r="DV196" s="77"/>
      <c r="DW196" s="77"/>
      <c r="DX196" s="77"/>
      <c r="DY196" s="77"/>
      <c r="DZ196" s="77"/>
      <c r="EA196" s="77"/>
      <c r="EB196" s="77"/>
    </row>
    <row r="197" spans="1:132" ht="15.75" customHeight="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DX197" s="77"/>
      <c r="DY197" s="77"/>
      <c r="DZ197" s="77"/>
      <c r="EA197" s="77"/>
      <c r="EB197" s="77"/>
    </row>
    <row r="198" spans="1:132" ht="15.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row>
    <row r="199" spans="1:132" ht="15.75" customHeight="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row>
    <row r="200" spans="1:132" ht="15.75" customHeight="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row>
    <row r="201" spans="1:132" ht="15.75" customHeight="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row>
    <row r="202" spans="1:132" ht="15.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row>
    <row r="203" spans="1:132" ht="15.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row>
    <row r="204" spans="1:132" ht="15.75" customHeight="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row>
    <row r="205" spans="1:132" ht="15.75" customHeight="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row>
    <row r="206" spans="1:132" ht="15.75" customHeight="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row>
    <row r="207" spans="1:132" ht="15.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row>
    <row r="208" spans="1:132" ht="15.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c r="DK208" s="77"/>
      <c r="DL208" s="77"/>
      <c r="DM208" s="77"/>
      <c r="DN208" s="77"/>
      <c r="DO208" s="77"/>
      <c r="DP208" s="77"/>
      <c r="DQ208" s="77"/>
      <c r="DR208" s="77"/>
      <c r="DS208" s="77"/>
      <c r="DT208" s="77"/>
      <c r="DU208" s="77"/>
      <c r="DV208" s="77"/>
      <c r="DW208" s="77"/>
      <c r="DX208" s="77"/>
      <c r="DY208" s="77"/>
      <c r="DZ208" s="77"/>
      <c r="EA208" s="77"/>
      <c r="EB208" s="77"/>
    </row>
    <row r="209" spans="1:132" ht="15.75" customHeight="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c r="DK209" s="77"/>
      <c r="DL209" s="77"/>
      <c r="DM209" s="77"/>
      <c r="DN209" s="77"/>
      <c r="DO209" s="77"/>
      <c r="DP209" s="77"/>
      <c r="DQ209" s="77"/>
      <c r="DR209" s="77"/>
      <c r="DS209" s="77"/>
      <c r="DT209" s="77"/>
      <c r="DU209" s="77"/>
      <c r="DV209" s="77"/>
      <c r="DW209" s="77"/>
      <c r="DX209" s="77"/>
      <c r="DY209" s="77"/>
      <c r="DZ209" s="77"/>
      <c r="EA209" s="77"/>
      <c r="EB209" s="77"/>
    </row>
    <row r="210" spans="1:132" ht="15.75" customHeight="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c r="DK210" s="77"/>
      <c r="DL210" s="77"/>
      <c r="DM210" s="77"/>
      <c r="DN210" s="77"/>
      <c r="DO210" s="77"/>
      <c r="DP210" s="77"/>
      <c r="DQ210" s="77"/>
      <c r="DR210" s="77"/>
      <c r="DS210" s="77"/>
      <c r="DT210" s="77"/>
      <c r="DU210" s="77"/>
      <c r="DV210" s="77"/>
      <c r="DW210" s="77"/>
      <c r="DX210" s="77"/>
      <c r="DY210" s="77"/>
      <c r="DZ210" s="77"/>
      <c r="EA210" s="77"/>
      <c r="EB210" s="77"/>
    </row>
    <row r="211" spans="1:132" ht="15.75" customHeight="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c r="CV211" s="77"/>
      <c r="CW211" s="77"/>
      <c r="CX211" s="77"/>
      <c r="CY211" s="77"/>
      <c r="CZ211" s="77"/>
      <c r="DA211" s="77"/>
      <c r="DB211" s="77"/>
      <c r="DC211" s="77"/>
      <c r="DD211" s="77"/>
      <c r="DE211" s="77"/>
      <c r="DF211" s="77"/>
      <c r="DG211" s="77"/>
      <c r="DH211" s="77"/>
      <c r="DI211" s="77"/>
      <c r="DJ211" s="77"/>
      <c r="DK211" s="77"/>
      <c r="DL211" s="77"/>
      <c r="DM211" s="77"/>
      <c r="DN211" s="77"/>
      <c r="DO211" s="77"/>
      <c r="DP211" s="77"/>
      <c r="DQ211" s="77"/>
      <c r="DR211" s="77"/>
      <c r="DS211" s="77"/>
      <c r="DT211" s="77"/>
      <c r="DU211" s="77"/>
      <c r="DV211" s="77"/>
      <c r="DW211" s="77"/>
      <c r="DX211" s="77"/>
      <c r="DY211" s="77"/>
      <c r="DZ211" s="77"/>
      <c r="EA211" s="77"/>
      <c r="EB211" s="77"/>
    </row>
    <row r="212" spans="1:132" ht="15.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c r="CV212" s="77"/>
      <c r="CW212" s="77"/>
      <c r="CX212" s="77"/>
      <c r="CY212" s="77"/>
      <c r="CZ212" s="77"/>
      <c r="DA212" s="77"/>
      <c r="DB212" s="77"/>
      <c r="DC212" s="77"/>
      <c r="DD212" s="77"/>
      <c r="DE212" s="77"/>
      <c r="DF212" s="77"/>
      <c r="DG212" s="77"/>
      <c r="DH212" s="77"/>
      <c r="DI212" s="77"/>
      <c r="DJ212" s="77"/>
      <c r="DK212" s="77"/>
      <c r="DL212" s="77"/>
      <c r="DM212" s="77"/>
      <c r="DN212" s="77"/>
      <c r="DO212" s="77"/>
      <c r="DP212" s="77"/>
      <c r="DQ212" s="77"/>
      <c r="DR212" s="77"/>
      <c r="DS212" s="77"/>
      <c r="DT212" s="77"/>
      <c r="DU212" s="77"/>
      <c r="DV212" s="77"/>
      <c r="DW212" s="77"/>
      <c r="DX212" s="77"/>
      <c r="DY212" s="77"/>
      <c r="DZ212" s="77"/>
      <c r="EA212" s="77"/>
      <c r="EB212" s="77"/>
    </row>
    <row r="213" spans="1:132" ht="15.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c r="CV213" s="77"/>
      <c r="CW213" s="77"/>
      <c r="CX213" s="77"/>
      <c r="CY213" s="77"/>
      <c r="CZ213" s="77"/>
      <c r="DA213" s="77"/>
      <c r="DB213" s="77"/>
      <c r="DC213" s="77"/>
      <c r="DD213" s="77"/>
      <c r="DE213" s="77"/>
      <c r="DF213" s="77"/>
      <c r="DG213" s="77"/>
      <c r="DH213" s="77"/>
      <c r="DI213" s="77"/>
      <c r="DJ213" s="77"/>
      <c r="DK213" s="77"/>
      <c r="DL213" s="77"/>
      <c r="DM213" s="77"/>
      <c r="DN213" s="77"/>
      <c r="DO213" s="77"/>
      <c r="DP213" s="77"/>
      <c r="DQ213" s="77"/>
      <c r="DR213" s="77"/>
      <c r="DS213" s="77"/>
      <c r="DT213" s="77"/>
      <c r="DU213" s="77"/>
      <c r="DV213" s="77"/>
      <c r="DW213" s="77"/>
      <c r="DX213" s="77"/>
      <c r="DY213" s="77"/>
      <c r="DZ213" s="77"/>
      <c r="EA213" s="77"/>
      <c r="EB213" s="77"/>
    </row>
    <row r="214" spans="1:132" ht="15.75" customHeight="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c r="DK214" s="77"/>
      <c r="DL214" s="77"/>
      <c r="DM214" s="77"/>
      <c r="DN214" s="77"/>
      <c r="DO214" s="77"/>
      <c r="DP214" s="77"/>
      <c r="DQ214" s="77"/>
      <c r="DR214" s="77"/>
      <c r="DS214" s="77"/>
      <c r="DT214" s="77"/>
      <c r="DU214" s="77"/>
      <c r="DV214" s="77"/>
      <c r="DW214" s="77"/>
      <c r="DX214" s="77"/>
      <c r="DY214" s="77"/>
      <c r="DZ214" s="77"/>
      <c r="EA214" s="77"/>
      <c r="EB214" s="77"/>
    </row>
    <row r="215" spans="1:132" ht="15.75" customHeight="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c r="DK215" s="77"/>
      <c r="DL215" s="77"/>
      <c r="DM215" s="77"/>
      <c r="DN215" s="77"/>
      <c r="DO215" s="77"/>
      <c r="DP215" s="77"/>
      <c r="DQ215" s="77"/>
      <c r="DR215" s="77"/>
      <c r="DS215" s="77"/>
      <c r="DT215" s="77"/>
      <c r="DU215" s="77"/>
      <c r="DV215" s="77"/>
      <c r="DW215" s="77"/>
      <c r="DX215" s="77"/>
      <c r="DY215" s="77"/>
      <c r="DZ215" s="77"/>
      <c r="EA215" s="77"/>
      <c r="EB215" s="77"/>
    </row>
    <row r="216" spans="1:132" ht="15.75" customHeight="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c r="DK216" s="77"/>
      <c r="DL216" s="77"/>
      <c r="DM216" s="77"/>
      <c r="DN216" s="77"/>
      <c r="DO216" s="77"/>
      <c r="DP216" s="77"/>
      <c r="DQ216" s="77"/>
      <c r="DR216" s="77"/>
      <c r="DS216" s="77"/>
      <c r="DT216" s="77"/>
      <c r="DU216" s="77"/>
      <c r="DV216" s="77"/>
      <c r="DW216" s="77"/>
      <c r="DX216" s="77"/>
      <c r="DY216" s="77"/>
      <c r="DZ216" s="77"/>
      <c r="EA216" s="77"/>
      <c r="EB216" s="77"/>
    </row>
    <row r="217" spans="1:132" ht="15.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c r="DK217" s="77"/>
      <c r="DL217" s="77"/>
      <c r="DM217" s="77"/>
      <c r="DN217" s="77"/>
      <c r="DO217" s="77"/>
      <c r="DP217" s="77"/>
      <c r="DQ217" s="77"/>
      <c r="DR217" s="77"/>
      <c r="DS217" s="77"/>
      <c r="DT217" s="77"/>
      <c r="DU217" s="77"/>
      <c r="DV217" s="77"/>
      <c r="DW217" s="77"/>
      <c r="DX217" s="77"/>
      <c r="DY217" s="77"/>
      <c r="DZ217" s="77"/>
      <c r="EA217" s="77"/>
      <c r="EB217" s="77"/>
    </row>
    <row r="218" spans="1:132" ht="15.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7"/>
      <c r="DF218" s="77"/>
      <c r="DG218" s="77"/>
      <c r="DH218" s="77"/>
      <c r="DI218" s="77"/>
      <c r="DJ218" s="77"/>
      <c r="DK218" s="77"/>
      <c r="DL218" s="77"/>
      <c r="DM218" s="77"/>
      <c r="DN218" s="77"/>
      <c r="DO218" s="77"/>
      <c r="DP218" s="77"/>
      <c r="DQ218" s="77"/>
      <c r="DR218" s="77"/>
      <c r="DS218" s="77"/>
      <c r="DT218" s="77"/>
      <c r="DU218" s="77"/>
      <c r="DV218" s="77"/>
      <c r="DW218" s="77"/>
      <c r="DX218" s="77"/>
      <c r="DY218" s="77"/>
      <c r="DZ218" s="77"/>
      <c r="EA218" s="77"/>
      <c r="EB218" s="77"/>
    </row>
    <row r="219" spans="1:132" ht="15.75" customHeight="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DQ219" s="77"/>
      <c r="DR219" s="77"/>
      <c r="DS219" s="77"/>
      <c r="DT219" s="77"/>
      <c r="DU219" s="77"/>
      <c r="DV219" s="77"/>
      <c r="DW219" s="77"/>
      <c r="DX219" s="77"/>
      <c r="DY219" s="77"/>
      <c r="DZ219" s="77"/>
      <c r="EA219" s="77"/>
      <c r="EB219" s="77"/>
    </row>
    <row r="220" spans="1:132" ht="15.75" customHeight="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c r="DK220" s="77"/>
      <c r="DL220" s="77"/>
      <c r="DM220" s="77"/>
      <c r="DN220" s="77"/>
      <c r="DO220" s="77"/>
      <c r="DP220" s="77"/>
      <c r="DQ220" s="77"/>
      <c r="DR220" s="77"/>
      <c r="DS220" s="77"/>
      <c r="DT220" s="77"/>
      <c r="DU220" s="77"/>
      <c r="DV220" s="77"/>
      <c r="DW220" s="77"/>
      <c r="DX220" s="77"/>
      <c r="DY220" s="77"/>
      <c r="DZ220" s="77"/>
      <c r="EA220" s="77"/>
      <c r="EB220" s="77"/>
    </row>
    <row r="221" spans="1:132" ht="15.75" customHeight="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c r="DA221" s="77"/>
      <c r="DB221" s="77"/>
      <c r="DC221" s="77"/>
      <c r="DD221" s="77"/>
      <c r="DE221" s="77"/>
      <c r="DF221" s="77"/>
      <c r="DG221" s="77"/>
      <c r="DH221" s="77"/>
      <c r="DI221" s="77"/>
      <c r="DJ221" s="77"/>
      <c r="DK221" s="77"/>
      <c r="DL221" s="77"/>
      <c r="DM221" s="77"/>
      <c r="DN221" s="77"/>
      <c r="DO221" s="77"/>
      <c r="DP221" s="77"/>
      <c r="DQ221" s="77"/>
      <c r="DR221" s="77"/>
      <c r="DS221" s="77"/>
      <c r="DT221" s="77"/>
      <c r="DU221" s="77"/>
      <c r="DV221" s="77"/>
      <c r="DW221" s="77"/>
      <c r="DX221" s="77"/>
      <c r="DY221" s="77"/>
      <c r="DZ221" s="77"/>
      <c r="EA221" s="77"/>
      <c r="EB221" s="77"/>
    </row>
    <row r="222" spans="1:132" ht="15.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7"/>
      <c r="CZ222" s="77"/>
      <c r="DA222" s="77"/>
      <c r="DB222" s="77"/>
      <c r="DC222" s="77"/>
      <c r="DD222" s="77"/>
      <c r="DE222" s="77"/>
      <c r="DF222" s="77"/>
      <c r="DG222" s="77"/>
      <c r="DH222" s="77"/>
      <c r="DI222" s="77"/>
      <c r="DJ222" s="77"/>
      <c r="DK222" s="77"/>
      <c r="DL222" s="77"/>
      <c r="DM222" s="77"/>
      <c r="DN222" s="77"/>
      <c r="DO222" s="77"/>
      <c r="DP222" s="77"/>
      <c r="DQ222" s="77"/>
      <c r="DR222" s="77"/>
      <c r="DS222" s="77"/>
      <c r="DT222" s="77"/>
      <c r="DU222" s="77"/>
      <c r="DV222" s="77"/>
      <c r="DW222" s="77"/>
      <c r="DX222" s="77"/>
      <c r="DY222" s="77"/>
      <c r="DZ222" s="77"/>
      <c r="EA222" s="77"/>
      <c r="EB222" s="77"/>
    </row>
    <row r="223" spans="1:132" ht="15.75" customHeight="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c r="DK223" s="77"/>
      <c r="DL223" s="77"/>
      <c r="DM223" s="77"/>
      <c r="DN223" s="77"/>
      <c r="DO223" s="77"/>
      <c r="DP223" s="77"/>
      <c r="DQ223" s="77"/>
      <c r="DR223" s="77"/>
      <c r="DS223" s="77"/>
      <c r="DT223" s="77"/>
      <c r="DU223" s="77"/>
      <c r="DV223" s="77"/>
      <c r="DW223" s="77"/>
      <c r="DX223" s="77"/>
      <c r="DY223" s="77"/>
      <c r="DZ223" s="77"/>
      <c r="EA223" s="77"/>
      <c r="EB223" s="77"/>
    </row>
    <row r="224" spans="1:132" ht="15.75" customHeight="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c r="CV224" s="77"/>
      <c r="CW224" s="77"/>
      <c r="CX224" s="77"/>
      <c r="CY224" s="77"/>
      <c r="CZ224" s="77"/>
      <c r="DA224" s="77"/>
      <c r="DB224" s="77"/>
      <c r="DC224" s="77"/>
      <c r="DD224" s="77"/>
      <c r="DE224" s="77"/>
      <c r="DF224" s="77"/>
      <c r="DG224" s="77"/>
      <c r="DH224" s="77"/>
      <c r="DI224" s="77"/>
      <c r="DJ224" s="77"/>
      <c r="DK224" s="77"/>
      <c r="DL224" s="77"/>
      <c r="DM224" s="77"/>
      <c r="DN224" s="77"/>
      <c r="DO224" s="77"/>
      <c r="DP224" s="77"/>
      <c r="DQ224" s="77"/>
      <c r="DR224" s="77"/>
      <c r="DS224" s="77"/>
      <c r="DT224" s="77"/>
      <c r="DU224" s="77"/>
      <c r="DV224" s="77"/>
      <c r="DW224" s="77"/>
      <c r="DX224" s="77"/>
      <c r="DY224" s="77"/>
      <c r="DZ224" s="77"/>
      <c r="EA224" s="77"/>
      <c r="EB224" s="77"/>
    </row>
    <row r="225" spans="1:132" ht="15.75" customHeight="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c r="DK225" s="77"/>
      <c r="DL225" s="77"/>
      <c r="DM225" s="77"/>
      <c r="DN225" s="77"/>
      <c r="DO225" s="77"/>
      <c r="DP225" s="77"/>
      <c r="DQ225" s="77"/>
      <c r="DR225" s="77"/>
      <c r="DS225" s="77"/>
      <c r="DT225" s="77"/>
      <c r="DU225" s="77"/>
      <c r="DV225" s="77"/>
      <c r="DW225" s="77"/>
      <c r="DX225" s="77"/>
      <c r="DY225" s="77"/>
      <c r="DZ225" s="77"/>
      <c r="EA225" s="77"/>
      <c r="EB225" s="77"/>
    </row>
    <row r="226" spans="1:132" ht="15.75" customHeight="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77"/>
      <c r="DK226" s="77"/>
      <c r="DL226" s="77"/>
      <c r="DM226" s="77"/>
      <c r="DN226" s="77"/>
      <c r="DO226" s="77"/>
      <c r="DP226" s="77"/>
      <c r="DQ226" s="77"/>
      <c r="DR226" s="77"/>
      <c r="DS226" s="77"/>
      <c r="DT226" s="77"/>
      <c r="DU226" s="77"/>
      <c r="DV226" s="77"/>
      <c r="DW226" s="77"/>
      <c r="DX226" s="77"/>
      <c r="DY226" s="77"/>
      <c r="DZ226" s="77"/>
      <c r="EA226" s="77"/>
      <c r="EB226" s="77"/>
    </row>
    <row r="227" spans="1:132" ht="15.75" customHeight="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77"/>
      <c r="DK227" s="77"/>
      <c r="DL227" s="77"/>
      <c r="DM227" s="77"/>
      <c r="DN227" s="77"/>
      <c r="DO227" s="77"/>
      <c r="DP227" s="77"/>
      <c r="DQ227" s="77"/>
      <c r="DR227" s="77"/>
      <c r="DS227" s="77"/>
      <c r="DT227" s="77"/>
      <c r="DU227" s="77"/>
      <c r="DV227" s="77"/>
      <c r="DW227" s="77"/>
      <c r="DX227" s="77"/>
      <c r="DY227" s="77"/>
      <c r="DZ227" s="77"/>
      <c r="EA227" s="77"/>
      <c r="EB227" s="77"/>
    </row>
    <row r="228" spans="1:132" ht="15.75" customHeight="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7"/>
      <c r="DJ228" s="77"/>
      <c r="DK228" s="77"/>
      <c r="DL228" s="77"/>
      <c r="DM228" s="77"/>
      <c r="DN228" s="77"/>
      <c r="DO228" s="77"/>
      <c r="DP228" s="77"/>
      <c r="DQ228" s="77"/>
      <c r="DR228" s="77"/>
      <c r="DS228" s="77"/>
      <c r="DT228" s="77"/>
      <c r="DU228" s="77"/>
      <c r="DV228" s="77"/>
      <c r="DW228" s="77"/>
      <c r="DX228" s="77"/>
      <c r="DY228" s="77"/>
      <c r="DZ228" s="77"/>
      <c r="EA228" s="77"/>
      <c r="EB228" s="77"/>
    </row>
    <row r="229" spans="1:132" ht="15.75" customHeight="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c r="DK229" s="77"/>
      <c r="DL229" s="77"/>
      <c r="DM229" s="77"/>
      <c r="DN229" s="77"/>
      <c r="DO229" s="77"/>
      <c r="DP229" s="77"/>
      <c r="DQ229" s="77"/>
      <c r="DR229" s="77"/>
      <c r="DS229" s="77"/>
      <c r="DT229" s="77"/>
      <c r="DU229" s="77"/>
      <c r="DV229" s="77"/>
      <c r="DW229" s="77"/>
      <c r="DX229" s="77"/>
      <c r="DY229" s="77"/>
      <c r="DZ229" s="77"/>
      <c r="EA229" s="77"/>
      <c r="EB229" s="77"/>
    </row>
    <row r="230" spans="1:132" ht="15.75" customHeight="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7"/>
      <c r="DJ230" s="77"/>
      <c r="DK230" s="77"/>
      <c r="DL230" s="77"/>
      <c r="DM230" s="77"/>
      <c r="DN230" s="77"/>
      <c r="DO230" s="77"/>
      <c r="DP230" s="77"/>
      <c r="DQ230" s="77"/>
      <c r="DR230" s="77"/>
      <c r="DS230" s="77"/>
      <c r="DT230" s="77"/>
      <c r="DU230" s="77"/>
      <c r="DV230" s="77"/>
      <c r="DW230" s="77"/>
      <c r="DX230" s="77"/>
      <c r="DY230" s="77"/>
      <c r="DZ230" s="77"/>
      <c r="EA230" s="77"/>
      <c r="EB230" s="77"/>
    </row>
    <row r="231" spans="1:132" ht="15.75" customHeight="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Q231" s="77"/>
      <c r="DR231" s="77"/>
      <c r="DS231" s="77"/>
      <c r="DT231" s="77"/>
      <c r="DU231" s="77"/>
      <c r="DV231" s="77"/>
      <c r="DW231" s="77"/>
      <c r="DX231" s="77"/>
      <c r="DY231" s="77"/>
      <c r="DZ231" s="77"/>
      <c r="EA231" s="77"/>
      <c r="EB231" s="77"/>
    </row>
    <row r="232" spans="1:132" ht="15.75" customHeight="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c r="DK232" s="77"/>
      <c r="DL232" s="77"/>
      <c r="DM232" s="77"/>
      <c r="DN232" s="77"/>
      <c r="DO232" s="77"/>
      <c r="DP232" s="77"/>
      <c r="DQ232" s="77"/>
      <c r="DR232" s="77"/>
      <c r="DS232" s="77"/>
      <c r="DT232" s="77"/>
      <c r="DU232" s="77"/>
      <c r="DV232" s="77"/>
      <c r="DW232" s="77"/>
      <c r="DX232" s="77"/>
      <c r="DY232" s="77"/>
      <c r="DZ232" s="77"/>
      <c r="EA232" s="77"/>
      <c r="EB232" s="77"/>
    </row>
    <row r="233" spans="1:132" ht="15.75" customHeight="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row>
    <row r="234" spans="1:132" ht="15.75" customHeight="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row>
    <row r="235" spans="1:132" ht="15.75" customHeight="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row>
    <row r="236" spans="1:132" ht="15.75" customHeight="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row>
    <row r="237" spans="1:132" ht="15.75" customHeight="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row>
    <row r="238" spans="1:132" ht="15.75" customHeight="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row>
    <row r="239" spans="1:132" ht="15.75" customHeight="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c r="DK239" s="77"/>
      <c r="DL239" s="77"/>
      <c r="DM239" s="77"/>
      <c r="DN239" s="77"/>
      <c r="DO239" s="77"/>
      <c r="DP239" s="77"/>
      <c r="DQ239" s="77"/>
      <c r="DR239" s="77"/>
      <c r="DS239" s="77"/>
      <c r="DT239" s="77"/>
      <c r="DU239" s="77"/>
      <c r="DV239" s="77"/>
      <c r="DW239" s="77"/>
      <c r="DX239" s="77"/>
      <c r="DY239" s="77"/>
      <c r="DZ239" s="77"/>
      <c r="EA239" s="77"/>
      <c r="EB239" s="77"/>
    </row>
    <row r="240" spans="1:132" ht="15.75" customHeight="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7"/>
      <c r="DJ240" s="77"/>
      <c r="DK240" s="77"/>
      <c r="DL240" s="77"/>
      <c r="DM240" s="77"/>
      <c r="DN240" s="77"/>
      <c r="DO240" s="77"/>
      <c r="DP240" s="77"/>
      <c r="DQ240" s="77"/>
      <c r="DR240" s="77"/>
      <c r="DS240" s="77"/>
      <c r="DT240" s="77"/>
      <c r="DU240" s="77"/>
      <c r="DV240" s="77"/>
      <c r="DW240" s="77"/>
      <c r="DX240" s="77"/>
      <c r="DY240" s="77"/>
      <c r="DZ240" s="77"/>
      <c r="EA240" s="77"/>
      <c r="EB240" s="77"/>
    </row>
    <row r="241" spans="1:132" ht="15.75" customHeight="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row>
    <row r="242" spans="1:132" ht="15.75" customHeight="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7"/>
      <c r="CY242" s="77"/>
      <c r="CZ242" s="77"/>
      <c r="DA242" s="77"/>
      <c r="DB242" s="77"/>
      <c r="DC242" s="77"/>
      <c r="DD242" s="77"/>
      <c r="DE242" s="77"/>
      <c r="DF242" s="77"/>
      <c r="DG242" s="77"/>
      <c r="DH242" s="77"/>
      <c r="DI242" s="77"/>
      <c r="DJ242" s="77"/>
      <c r="DK242" s="77"/>
      <c r="DL242" s="77"/>
      <c r="DM242" s="77"/>
      <c r="DN242" s="77"/>
      <c r="DO242" s="77"/>
      <c r="DP242" s="77"/>
      <c r="DQ242" s="77"/>
      <c r="DR242" s="77"/>
      <c r="DS242" s="77"/>
      <c r="DT242" s="77"/>
      <c r="DU242" s="77"/>
      <c r="DV242" s="77"/>
      <c r="DW242" s="77"/>
      <c r="DX242" s="77"/>
      <c r="DY242" s="77"/>
      <c r="DZ242" s="77"/>
      <c r="EA242" s="77"/>
      <c r="EB242" s="77"/>
    </row>
    <row r="243" spans="1:132" ht="15.75" customHeight="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DX243" s="77"/>
      <c r="DY243" s="77"/>
      <c r="DZ243" s="77"/>
      <c r="EA243" s="77"/>
      <c r="EB243" s="77"/>
    </row>
    <row r="244" spans="1:132" ht="15.75" customHeight="1"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DX244" s="77"/>
      <c r="DY244" s="77"/>
      <c r="DZ244" s="77"/>
      <c r="EA244" s="77"/>
      <c r="EB244" s="77"/>
    </row>
    <row r="245" spans="1:132" ht="15.75" customHeight="1"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7"/>
      <c r="DJ245" s="77"/>
      <c r="DK245" s="77"/>
      <c r="DL245" s="77"/>
      <c r="DM245" s="77"/>
      <c r="DN245" s="77"/>
      <c r="DO245" s="77"/>
      <c r="DP245" s="77"/>
      <c r="DQ245" s="77"/>
      <c r="DR245" s="77"/>
      <c r="DS245" s="77"/>
      <c r="DT245" s="77"/>
      <c r="DU245" s="77"/>
      <c r="DV245" s="77"/>
      <c r="DW245" s="77"/>
      <c r="DX245" s="77"/>
      <c r="DY245" s="77"/>
      <c r="DZ245" s="77"/>
      <c r="EA245" s="77"/>
      <c r="EB245" s="77"/>
    </row>
    <row r="246" spans="1:132" ht="15.75" customHeight="1"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7"/>
      <c r="DJ246" s="77"/>
      <c r="DK246" s="77"/>
      <c r="DL246" s="77"/>
      <c r="DM246" s="77"/>
      <c r="DN246" s="77"/>
      <c r="DO246" s="77"/>
      <c r="DP246" s="77"/>
      <c r="DQ246" s="77"/>
      <c r="DR246" s="77"/>
      <c r="DS246" s="77"/>
      <c r="DT246" s="77"/>
      <c r="DU246" s="77"/>
      <c r="DV246" s="77"/>
      <c r="DW246" s="77"/>
      <c r="DX246" s="77"/>
      <c r="DY246" s="77"/>
      <c r="DZ246" s="77"/>
      <c r="EA246" s="77"/>
      <c r="EB246" s="77"/>
    </row>
    <row r="247" spans="1:132" ht="15.75" customHeight="1"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7"/>
      <c r="DJ247" s="77"/>
      <c r="DK247" s="77"/>
      <c r="DL247" s="77"/>
      <c r="DM247" s="77"/>
      <c r="DN247" s="77"/>
      <c r="DO247" s="77"/>
      <c r="DP247" s="77"/>
      <c r="DQ247" s="77"/>
      <c r="DR247" s="77"/>
      <c r="DS247" s="77"/>
      <c r="DT247" s="77"/>
      <c r="DU247" s="77"/>
      <c r="DV247" s="77"/>
      <c r="DW247" s="77"/>
      <c r="DX247" s="77"/>
      <c r="DY247" s="77"/>
      <c r="DZ247" s="77"/>
      <c r="EA247" s="77"/>
      <c r="EB247" s="77"/>
    </row>
    <row r="248" spans="1:132" ht="15.75" customHeight="1"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7"/>
      <c r="DJ248" s="77"/>
      <c r="DK248" s="77"/>
      <c r="DL248" s="77"/>
      <c r="DM248" s="77"/>
      <c r="DN248" s="77"/>
      <c r="DO248" s="77"/>
      <c r="DP248" s="77"/>
      <c r="DQ248" s="77"/>
      <c r="DR248" s="77"/>
      <c r="DS248" s="77"/>
      <c r="DT248" s="77"/>
      <c r="DU248" s="77"/>
      <c r="DV248" s="77"/>
      <c r="DW248" s="77"/>
      <c r="DX248" s="77"/>
      <c r="DY248" s="77"/>
      <c r="DZ248" s="77"/>
      <c r="EA248" s="77"/>
      <c r="EB248" s="77"/>
    </row>
    <row r="249" spans="1:132" ht="15.75" customHeight="1"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row>
    <row r="250" spans="1:132" ht="15.75" customHeight="1"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row>
  </sheetData>
  <autoFilter ref="A1:CX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autoFilter>
  <mergeCells count="38">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BD3:BR3"/>
    <mergeCell ref="BS3:CA3"/>
    <mergeCell ref="CX5"/>
    <mergeCell ref="CU5:CW5"/>
    <mergeCell ref="AJ3:AL3"/>
    <mergeCell ref="AM3:AO3"/>
    <mergeCell ref="AP3:AS3"/>
    <mergeCell ref="AT3:AW3"/>
    <mergeCell ref="AX3:AZ3"/>
    <mergeCell ref="BB3:BC3"/>
  </mergeCells>
  <conditionalFormatting sqref="CS5">
    <cfRule type="cellIs" dxfId="17" priority="1" operator="greaterThanOrEqual">
      <formula>12</formula>
    </cfRule>
  </conditionalFormatting>
  <conditionalFormatting sqref="CS5">
    <cfRule type="cellIs" dxfId="16" priority="2" operator="between">
      <formula>9</formula>
      <formula>11</formula>
    </cfRule>
  </conditionalFormatting>
  <conditionalFormatting sqref="CS5">
    <cfRule type="cellIs" dxfId="15" priority="3" operator="lessThanOrEqual">
      <formula>8</formula>
    </cfRule>
  </conditionalFormatting>
  <conditionalFormatting sqref="CT5">
    <cfRule type="cellIs" dxfId="14" priority="4" operator="greaterThanOrEqual">
      <formula>0.81</formula>
    </cfRule>
  </conditionalFormatting>
  <conditionalFormatting sqref="CT5">
    <cfRule type="cellIs" dxfId="13" priority="5" operator="between">
      <formula>0.54</formula>
      <formula>0.8</formula>
    </cfRule>
  </conditionalFormatting>
  <conditionalFormatting sqref="CT5">
    <cfRule type="cellIs" dxfId="12" priority="6" operator="lessThanOrEqual">
      <formula>0.53</formula>
    </cfRule>
  </conditionalFormatting>
  <dataValidations count="2">
    <dataValidation type="list" allowBlank="1" showErrorMessage="1" sqref="BF5:BV5 AM5:AO5">
      <formula1>$EA$48:$EA$50</formula1>
    </dataValidation>
    <dataValidation type="list" allowBlank="1" showErrorMessage="1" sqref="Q5:AL5 AP5:BE5 BW5:CA5">
      <formula1>$EA$48:$EA$49</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2"/>
  <sheetViews>
    <sheetView topLeftCell="A2" workbookViewId="0">
      <selection activeCell="F5" sqref="F5"/>
    </sheetView>
  </sheetViews>
  <sheetFormatPr baseColWidth="10" defaultColWidth="10.6640625" defaultRowHeight="14.4" x14ac:dyDescent="0.3"/>
  <cols>
    <col min="1" max="1" width="10.6640625" style="3"/>
    <col min="2" max="2" width="19.6640625" style="26" customWidth="1"/>
    <col min="3" max="3" width="33.44140625" style="4" customWidth="1"/>
    <col min="4" max="4" width="23.109375" style="4" customWidth="1"/>
    <col min="5" max="6" width="18.6640625" style="4" customWidth="1"/>
    <col min="7" max="7" width="18.6640625" style="27" customWidth="1"/>
    <col min="8" max="9" width="18.6640625" style="27" hidden="1" customWidth="1"/>
    <col min="10" max="10" width="18.6640625" style="1" customWidth="1"/>
    <col min="11" max="12" width="18.6640625" style="27" hidden="1" customWidth="1"/>
    <col min="13" max="13" width="18.6640625" style="27" customWidth="1"/>
    <col min="14" max="15" width="18.6640625" style="27" hidden="1" customWidth="1"/>
    <col min="16" max="16" width="18.6640625" style="27" customWidth="1"/>
    <col min="17" max="18" width="18.6640625" style="27" hidden="1" customWidth="1"/>
    <col min="19" max="19" width="18.6640625" style="27" customWidth="1"/>
    <col min="20" max="21" width="18.6640625" style="27" hidden="1" customWidth="1"/>
    <col min="22" max="22" width="18.6640625" style="27" customWidth="1"/>
    <col min="23" max="23" width="52" style="1" customWidth="1"/>
    <col min="24" max="25" width="31.44140625" style="1" customWidth="1"/>
    <col min="26" max="16384" width="10.6640625" style="1"/>
  </cols>
  <sheetData>
    <row r="2" spans="1:23" x14ac:dyDescent="0.3">
      <c r="C2" s="4" t="s">
        <v>0</v>
      </c>
      <c r="E2" s="170" t="s">
        <v>246</v>
      </c>
      <c r="F2" s="170"/>
      <c r="G2" s="170"/>
      <c r="H2" s="170"/>
      <c r="I2" s="170"/>
      <c r="J2" s="170"/>
      <c r="K2" s="170"/>
      <c r="L2" s="170"/>
      <c r="M2" s="170"/>
      <c r="N2" s="170"/>
      <c r="O2" s="170"/>
      <c r="P2" s="170"/>
      <c r="Q2" s="170"/>
      <c r="R2" s="170"/>
      <c r="S2" s="170"/>
      <c r="T2" s="170"/>
      <c r="U2" s="170"/>
      <c r="V2" s="171"/>
    </row>
    <row r="3" spans="1:23" ht="13.95" customHeight="1" x14ac:dyDescent="0.3">
      <c r="B3" s="46" t="s">
        <v>0</v>
      </c>
      <c r="C3" s="46" t="s">
        <v>0</v>
      </c>
      <c r="D3" s="48" t="s">
        <v>247</v>
      </c>
      <c r="E3" s="49" t="s">
        <v>1</v>
      </c>
      <c r="F3" s="49" t="s">
        <v>1</v>
      </c>
      <c r="G3" s="49" t="s">
        <v>1</v>
      </c>
      <c r="H3" s="50" t="s">
        <v>2</v>
      </c>
      <c r="I3" s="50" t="s">
        <v>2</v>
      </c>
      <c r="J3" s="50" t="s">
        <v>2</v>
      </c>
      <c r="K3" s="51" t="s">
        <v>3</v>
      </c>
      <c r="L3" s="51" t="s">
        <v>3</v>
      </c>
      <c r="M3" s="51" t="s">
        <v>3</v>
      </c>
      <c r="N3" s="52" t="s">
        <v>4</v>
      </c>
      <c r="O3" s="52" t="s">
        <v>4</v>
      </c>
      <c r="P3" s="52" t="s">
        <v>4</v>
      </c>
      <c r="Q3" s="53" t="s">
        <v>5</v>
      </c>
      <c r="R3" s="53" t="s">
        <v>5</v>
      </c>
      <c r="S3" s="53" t="s">
        <v>5</v>
      </c>
      <c r="T3" s="54" t="s">
        <v>6</v>
      </c>
      <c r="U3" s="54" t="s">
        <v>6</v>
      </c>
      <c r="V3" s="55" t="s">
        <v>6</v>
      </c>
      <c r="W3" s="58" t="s">
        <v>248</v>
      </c>
    </row>
    <row r="4" spans="1:23" ht="36" x14ac:dyDescent="0.3">
      <c r="B4" s="19" t="s">
        <v>7</v>
      </c>
      <c r="C4" s="18" t="s">
        <v>8</v>
      </c>
      <c r="D4" s="47" t="s">
        <v>11</v>
      </c>
      <c r="E4" s="5" t="s">
        <v>10</v>
      </c>
      <c r="F4" s="5" t="s">
        <v>12</v>
      </c>
      <c r="G4" s="5" t="s">
        <v>11</v>
      </c>
      <c r="H4" s="6" t="s">
        <v>10</v>
      </c>
      <c r="I4" s="6" t="s">
        <v>12</v>
      </c>
      <c r="J4" s="7" t="s">
        <v>11</v>
      </c>
      <c r="K4" s="8" t="s">
        <v>10</v>
      </c>
      <c r="L4" s="8" t="s">
        <v>12</v>
      </c>
      <c r="M4" s="8" t="s">
        <v>11</v>
      </c>
      <c r="N4" s="9" t="s">
        <v>10</v>
      </c>
      <c r="O4" s="9" t="s">
        <v>12</v>
      </c>
      <c r="P4" s="9" t="s">
        <v>11</v>
      </c>
      <c r="Q4" s="11" t="s">
        <v>10</v>
      </c>
      <c r="R4" s="11" t="s">
        <v>12</v>
      </c>
      <c r="S4" s="11" t="s">
        <v>11</v>
      </c>
      <c r="T4" s="12" t="s">
        <v>10</v>
      </c>
      <c r="U4" s="12" t="s">
        <v>12</v>
      </c>
      <c r="V4" s="12" t="s">
        <v>11</v>
      </c>
      <c r="W4" s="56" t="s">
        <v>249</v>
      </c>
    </row>
    <row r="5" spans="1:23" s="2" customFormat="1" ht="138.75" customHeight="1" x14ac:dyDescent="0.3">
      <c r="A5" s="3"/>
      <c r="B5" s="20" t="s">
        <v>13</v>
      </c>
      <c r="C5" s="13" t="s">
        <v>14</v>
      </c>
      <c r="D5" s="13" t="s">
        <v>15</v>
      </c>
      <c r="E5" s="13" t="s">
        <v>15</v>
      </c>
      <c r="F5" s="13" t="s">
        <v>15</v>
      </c>
      <c r="G5" s="13" t="s">
        <v>15</v>
      </c>
      <c r="H5" s="13" t="s">
        <v>15</v>
      </c>
      <c r="I5" s="13" t="s">
        <v>15</v>
      </c>
      <c r="J5" s="13" t="s">
        <v>15</v>
      </c>
      <c r="K5" s="13" t="s">
        <v>15</v>
      </c>
      <c r="L5" s="13" t="s">
        <v>15</v>
      </c>
      <c r="M5" s="13" t="s">
        <v>15</v>
      </c>
      <c r="N5" s="13" t="s">
        <v>15</v>
      </c>
      <c r="O5" s="13" t="s">
        <v>15</v>
      </c>
      <c r="P5" s="13" t="s">
        <v>15</v>
      </c>
      <c r="Q5" s="13" t="s">
        <v>15</v>
      </c>
      <c r="R5" s="13" t="s">
        <v>15</v>
      </c>
      <c r="S5" s="13" t="s">
        <v>15</v>
      </c>
      <c r="T5" s="13" t="s">
        <v>15</v>
      </c>
      <c r="U5" s="13" t="s">
        <v>15</v>
      </c>
      <c r="V5" s="13" t="s">
        <v>15</v>
      </c>
      <c r="W5" s="57"/>
    </row>
    <row r="6" spans="1:23" s="2" customFormat="1" ht="162" customHeight="1" x14ac:dyDescent="0.3">
      <c r="A6" s="3"/>
      <c r="B6" s="28" t="s">
        <v>16</v>
      </c>
      <c r="C6" s="29" t="s">
        <v>17</v>
      </c>
      <c r="D6" s="29" t="s">
        <v>18</v>
      </c>
      <c r="E6" s="29" t="s">
        <v>19</v>
      </c>
      <c r="F6" s="29" t="s">
        <v>20</v>
      </c>
      <c r="G6" s="31" t="s">
        <v>21</v>
      </c>
      <c r="H6" s="31" t="s">
        <v>22</v>
      </c>
      <c r="I6" s="31" t="s">
        <v>23</v>
      </c>
      <c r="J6" s="30" t="s">
        <v>15</v>
      </c>
      <c r="K6" s="31" t="s">
        <v>24</v>
      </c>
      <c r="L6" s="31" t="s">
        <v>25</v>
      </c>
      <c r="M6" s="31" t="s">
        <v>26</v>
      </c>
      <c r="N6" s="30" t="s">
        <v>15</v>
      </c>
      <c r="O6" s="30" t="s">
        <v>15</v>
      </c>
      <c r="P6" s="30" t="s">
        <v>15</v>
      </c>
      <c r="Q6" s="31" t="s">
        <v>27</v>
      </c>
      <c r="R6" s="31" t="s">
        <v>28</v>
      </c>
      <c r="S6" s="31" t="s">
        <v>29</v>
      </c>
      <c r="T6" s="29" t="s">
        <v>30</v>
      </c>
      <c r="U6" s="29" t="s">
        <v>31</v>
      </c>
      <c r="V6" s="29" t="s">
        <v>32</v>
      </c>
      <c r="W6" s="169" t="s">
        <v>250</v>
      </c>
    </row>
    <row r="7" spans="1:23" s="2" customFormat="1" ht="162" customHeight="1" x14ac:dyDescent="0.3">
      <c r="A7" s="3"/>
      <c r="B7" s="28" t="s">
        <v>16</v>
      </c>
      <c r="C7" s="29" t="s">
        <v>17</v>
      </c>
      <c r="D7" s="29" t="s">
        <v>33</v>
      </c>
      <c r="E7" s="29" t="s">
        <v>19</v>
      </c>
      <c r="F7" s="29" t="s">
        <v>20</v>
      </c>
      <c r="G7" s="31" t="s">
        <v>34</v>
      </c>
      <c r="H7" s="31" t="s">
        <v>35</v>
      </c>
      <c r="I7" s="31" t="s">
        <v>36</v>
      </c>
      <c r="J7" s="30" t="s">
        <v>15</v>
      </c>
      <c r="K7" s="31" t="s">
        <v>37</v>
      </c>
      <c r="L7" s="31" t="s">
        <v>38</v>
      </c>
      <c r="M7" s="31" t="s">
        <v>39</v>
      </c>
      <c r="N7" s="30" t="s">
        <v>15</v>
      </c>
      <c r="O7" s="30" t="s">
        <v>15</v>
      </c>
      <c r="P7" s="30" t="s">
        <v>15</v>
      </c>
      <c r="Q7" s="31" t="s">
        <v>27</v>
      </c>
      <c r="R7" s="31" t="s">
        <v>40</v>
      </c>
      <c r="S7" s="31" t="s">
        <v>41</v>
      </c>
      <c r="T7" s="29" t="s">
        <v>30</v>
      </c>
      <c r="U7" s="29" t="s">
        <v>42</v>
      </c>
      <c r="V7" s="29" t="s">
        <v>43</v>
      </c>
      <c r="W7" s="169"/>
    </row>
    <row r="8" spans="1:23" s="2" customFormat="1" ht="162" customHeight="1" x14ac:dyDescent="0.3">
      <c r="A8" s="3"/>
      <c r="B8" s="28" t="s">
        <v>16</v>
      </c>
      <c r="C8" s="29" t="s">
        <v>17</v>
      </c>
      <c r="D8" s="29" t="s">
        <v>44</v>
      </c>
      <c r="E8" s="29" t="s">
        <v>19</v>
      </c>
      <c r="F8" s="29" t="s">
        <v>20</v>
      </c>
      <c r="G8" s="31" t="s">
        <v>45</v>
      </c>
      <c r="H8" s="31" t="s">
        <v>15</v>
      </c>
      <c r="I8" s="31" t="s">
        <v>15</v>
      </c>
      <c r="J8" s="30" t="s">
        <v>15</v>
      </c>
      <c r="K8" s="31" t="s">
        <v>46</v>
      </c>
      <c r="L8" s="31" t="s">
        <v>47</v>
      </c>
      <c r="M8" s="31" t="s">
        <v>48</v>
      </c>
      <c r="N8" s="30" t="s">
        <v>15</v>
      </c>
      <c r="O8" s="30" t="s">
        <v>15</v>
      </c>
      <c r="P8" s="30" t="s">
        <v>15</v>
      </c>
      <c r="Q8" s="30" t="s">
        <v>15</v>
      </c>
      <c r="R8" s="30" t="s">
        <v>15</v>
      </c>
      <c r="S8" s="30" t="s">
        <v>15</v>
      </c>
      <c r="T8" s="29" t="s">
        <v>49</v>
      </c>
      <c r="U8" s="29" t="s">
        <v>50</v>
      </c>
      <c r="V8" s="29" t="s">
        <v>51</v>
      </c>
      <c r="W8" s="169"/>
    </row>
    <row r="9" spans="1:23" s="2" customFormat="1" ht="162" customHeight="1" x14ac:dyDescent="0.3">
      <c r="A9" s="3"/>
      <c r="B9" s="28" t="s">
        <v>16</v>
      </c>
      <c r="C9" s="29" t="s">
        <v>17</v>
      </c>
      <c r="D9" s="29" t="s">
        <v>15</v>
      </c>
      <c r="E9" s="29" t="s">
        <v>19</v>
      </c>
      <c r="F9" s="29" t="s">
        <v>20</v>
      </c>
      <c r="G9" s="31" t="s">
        <v>52</v>
      </c>
      <c r="H9" s="31" t="s">
        <v>15</v>
      </c>
      <c r="I9" s="31" t="s">
        <v>15</v>
      </c>
      <c r="J9" s="30" t="s">
        <v>15</v>
      </c>
      <c r="K9" s="31" t="s">
        <v>53</v>
      </c>
      <c r="L9" s="31" t="s">
        <v>54</v>
      </c>
      <c r="M9" s="31" t="s">
        <v>55</v>
      </c>
      <c r="N9" s="30" t="s">
        <v>15</v>
      </c>
      <c r="O9" s="30" t="s">
        <v>15</v>
      </c>
      <c r="P9" s="30" t="s">
        <v>15</v>
      </c>
      <c r="Q9" s="30" t="s">
        <v>15</v>
      </c>
      <c r="R9" s="30" t="s">
        <v>15</v>
      </c>
      <c r="S9" s="30" t="s">
        <v>15</v>
      </c>
      <c r="T9" s="29" t="s">
        <v>56</v>
      </c>
      <c r="U9" s="29" t="s">
        <v>57</v>
      </c>
      <c r="V9" s="29" t="s">
        <v>58</v>
      </c>
      <c r="W9" s="169"/>
    </row>
    <row r="10" spans="1:23" s="2" customFormat="1" ht="162" customHeight="1" x14ac:dyDescent="0.3">
      <c r="A10" s="3"/>
      <c r="B10" s="28" t="s">
        <v>16</v>
      </c>
      <c r="C10" s="29" t="s">
        <v>17</v>
      </c>
      <c r="D10" s="29" t="s">
        <v>15</v>
      </c>
      <c r="E10" s="29" t="s">
        <v>19</v>
      </c>
      <c r="F10" s="29" t="s">
        <v>59</v>
      </c>
      <c r="G10" s="31" t="s">
        <v>60</v>
      </c>
      <c r="H10" s="31" t="s">
        <v>15</v>
      </c>
      <c r="I10" s="31" t="s">
        <v>15</v>
      </c>
      <c r="J10" s="30" t="s">
        <v>15</v>
      </c>
      <c r="K10" s="31" t="s">
        <v>53</v>
      </c>
      <c r="L10" s="31" t="s">
        <v>61</v>
      </c>
      <c r="M10" s="31" t="s">
        <v>62</v>
      </c>
      <c r="N10" s="30" t="s">
        <v>15</v>
      </c>
      <c r="O10" s="30" t="s">
        <v>15</v>
      </c>
      <c r="P10" s="30" t="s">
        <v>15</v>
      </c>
      <c r="Q10" s="30" t="s">
        <v>15</v>
      </c>
      <c r="R10" s="30" t="s">
        <v>15</v>
      </c>
      <c r="S10" s="30" t="s">
        <v>15</v>
      </c>
      <c r="T10" s="29" t="s">
        <v>15</v>
      </c>
      <c r="U10" s="29" t="s">
        <v>15</v>
      </c>
      <c r="V10" s="29" t="s">
        <v>15</v>
      </c>
      <c r="W10" s="169"/>
    </row>
    <row r="11" spans="1:23" s="2" customFormat="1" ht="162" customHeight="1" x14ac:dyDescent="0.3">
      <c r="A11" s="3"/>
      <c r="B11" s="28" t="s">
        <v>16</v>
      </c>
      <c r="C11" s="29" t="s">
        <v>17</v>
      </c>
      <c r="D11" s="29" t="s">
        <v>15</v>
      </c>
      <c r="E11" s="29" t="s">
        <v>63</v>
      </c>
      <c r="F11" s="29" t="s">
        <v>63</v>
      </c>
      <c r="G11" s="31" t="s">
        <v>64</v>
      </c>
      <c r="H11" s="31" t="s">
        <v>15</v>
      </c>
      <c r="I11" s="31" t="s">
        <v>15</v>
      </c>
      <c r="J11" s="30" t="s">
        <v>15</v>
      </c>
      <c r="K11" s="31" t="s">
        <v>53</v>
      </c>
      <c r="L11" s="31" t="s">
        <v>65</v>
      </c>
      <c r="M11" s="31" t="s">
        <v>62</v>
      </c>
      <c r="N11" s="30" t="s">
        <v>15</v>
      </c>
      <c r="O11" s="30" t="s">
        <v>15</v>
      </c>
      <c r="P11" s="30" t="s">
        <v>15</v>
      </c>
      <c r="Q11" s="30" t="s">
        <v>15</v>
      </c>
      <c r="R11" s="30" t="s">
        <v>15</v>
      </c>
      <c r="S11" s="30" t="s">
        <v>15</v>
      </c>
      <c r="T11" s="29" t="s">
        <v>15</v>
      </c>
      <c r="U11" s="29" t="s">
        <v>15</v>
      </c>
      <c r="V11" s="29" t="s">
        <v>15</v>
      </c>
      <c r="W11" s="169"/>
    </row>
    <row r="12" spans="1:23" s="2" customFormat="1" ht="162" customHeight="1" x14ac:dyDescent="0.3">
      <c r="A12" s="3"/>
      <c r="B12" s="28" t="s">
        <v>16</v>
      </c>
      <c r="C12" s="29" t="s">
        <v>17</v>
      </c>
      <c r="D12" s="29" t="s">
        <v>15</v>
      </c>
      <c r="E12" s="30" t="s">
        <v>15</v>
      </c>
      <c r="F12" s="30" t="s">
        <v>15</v>
      </c>
      <c r="G12" s="30" t="s">
        <v>15</v>
      </c>
      <c r="H12" s="31" t="s">
        <v>15</v>
      </c>
      <c r="I12" s="31" t="s">
        <v>15</v>
      </c>
      <c r="J12" s="30" t="s">
        <v>15</v>
      </c>
      <c r="K12" s="31" t="s">
        <v>66</v>
      </c>
      <c r="L12" s="31" t="s">
        <v>67</v>
      </c>
      <c r="M12" s="31" t="s">
        <v>68</v>
      </c>
      <c r="N12" s="30" t="s">
        <v>15</v>
      </c>
      <c r="O12" s="30" t="s">
        <v>15</v>
      </c>
      <c r="P12" s="30" t="s">
        <v>15</v>
      </c>
      <c r="Q12" s="30" t="s">
        <v>15</v>
      </c>
      <c r="R12" s="30" t="s">
        <v>15</v>
      </c>
      <c r="S12" s="30" t="s">
        <v>15</v>
      </c>
      <c r="T12" s="29" t="s">
        <v>15</v>
      </c>
      <c r="U12" s="29" t="s">
        <v>15</v>
      </c>
      <c r="V12" s="29" t="s">
        <v>15</v>
      </c>
      <c r="W12" s="169"/>
    </row>
    <row r="13" spans="1:23" s="2" customFormat="1" ht="162" customHeight="1" x14ac:dyDescent="0.3">
      <c r="A13" s="3"/>
      <c r="B13" s="28" t="s">
        <v>16</v>
      </c>
      <c r="C13" s="29" t="s">
        <v>17</v>
      </c>
      <c r="D13" s="29" t="s">
        <v>15</v>
      </c>
      <c r="E13" s="30" t="s">
        <v>15</v>
      </c>
      <c r="F13" s="30" t="s">
        <v>15</v>
      </c>
      <c r="G13" s="30" t="s">
        <v>15</v>
      </c>
      <c r="H13" s="31" t="s">
        <v>15</v>
      </c>
      <c r="I13" s="31" t="s">
        <v>15</v>
      </c>
      <c r="J13" s="30" t="s">
        <v>15</v>
      </c>
      <c r="K13" s="31" t="s">
        <v>69</v>
      </c>
      <c r="L13" s="31" t="s">
        <v>70</v>
      </c>
      <c r="M13" s="31" t="s">
        <v>71</v>
      </c>
      <c r="N13" s="30" t="s">
        <v>15</v>
      </c>
      <c r="O13" s="30" t="s">
        <v>15</v>
      </c>
      <c r="P13" s="30" t="s">
        <v>15</v>
      </c>
      <c r="Q13" s="30" t="s">
        <v>15</v>
      </c>
      <c r="R13" s="30" t="s">
        <v>15</v>
      </c>
      <c r="S13" s="30" t="s">
        <v>15</v>
      </c>
      <c r="T13" s="29" t="s">
        <v>15</v>
      </c>
      <c r="U13" s="29" t="s">
        <v>15</v>
      </c>
      <c r="V13" s="29" t="s">
        <v>15</v>
      </c>
      <c r="W13" s="169"/>
    </row>
    <row r="14" spans="1:23" s="2" customFormat="1" ht="162" customHeight="1" x14ac:dyDescent="0.3">
      <c r="A14" s="3"/>
      <c r="B14" s="28" t="s">
        <v>16</v>
      </c>
      <c r="C14" s="29" t="s">
        <v>17</v>
      </c>
      <c r="D14" s="29" t="s">
        <v>15</v>
      </c>
      <c r="E14" s="30" t="s">
        <v>15</v>
      </c>
      <c r="F14" s="30" t="s">
        <v>15</v>
      </c>
      <c r="G14" s="30" t="s">
        <v>15</v>
      </c>
      <c r="H14" s="31" t="s">
        <v>15</v>
      </c>
      <c r="I14" s="31" t="s">
        <v>15</v>
      </c>
      <c r="J14" s="30" t="s">
        <v>15</v>
      </c>
      <c r="K14" s="31" t="s">
        <v>69</v>
      </c>
      <c r="L14" s="31" t="s">
        <v>70</v>
      </c>
      <c r="M14" s="31" t="s">
        <v>72</v>
      </c>
      <c r="N14" s="30" t="s">
        <v>15</v>
      </c>
      <c r="O14" s="30" t="s">
        <v>15</v>
      </c>
      <c r="P14" s="30" t="s">
        <v>15</v>
      </c>
      <c r="Q14" s="30" t="s">
        <v>15</v>
      </c>
      <c r="R14" s="30" t="s">
        <v>15</v>
      </c>
      <c r="S14" s="30" t="s">
        <v>15</v>
      </c>
      <c r="T14" s="29" t="s">
        <v>15</v>
      </c>
      <c r="U14" s="29" t="s">
        <v>15</v>
      </c>
      <c r="V14" s="29" t="s">
        <v>15</v>
      </c>
      <c r="W14" s="169"/>
    </row>
    <row r="15" spans="1:23" s="2" customFormat="1" ht="171.75" customHeight="1" x14ac:dyDescent="0.3">
      <c r="A15" s="3"/>
      <c r="B15" s="36" t="s">
        <v>16</v>
      </c>
      <c r="C15" s="37" t="s">
        <v>73</v>
      </c>
      <c r="D15" s="37" t="s">
        <v>74</v>
      </c>
      <c r="E15" s="37" t="s">
        <v>15</v>
      </c>
      <c r="F15" s="37" t="s">
        <v>15</v>
      </c>
      <c r="G15" s="39" t="s">
        <v>15</v>
      </c>
      <c r="H15" s="39" t="s">
        <v>15</v>
      </c>
      <c r="I15" s="39" t="s">
        <v>15</v>
      </c>
      <c r="J15" s="38" t="s">
        <v>15</v>
      </c>
      <c r="K15" s="39" t="s">
        <v>15</v>
      </c>
      <c r="L15" s="39" t="s">
        <v>15</v>
      </c>
      <c r="M15" s="39" t="s">
        <v>15</v>
      </c>
      <c r="N15" s="39" t="s">
        <v>75</v>
      </c>
      <c r="O15" s="39" t="s">
        <v>76</v>
      </c>
      <c r="P15" s="39" t="s">
        <v>77</v>
      </c>
      <c r="Q15" s="39" t="s">
        <v>15</v>
      </c>
      <c r="R15" s="39" t="s">
        <v>15</v>
      </c>
      <c r="S15" s="39" t="s">
        <v>15</v>
      </c>
      <c r="T15" s="37" t="s">
        <v>56</v>
      </c>
      <c r="U15" s="37" t="s">
        <v>78</v>
      </c>
      <c r="V15" s="37" t="s">
        <v>79</v>
      </c>
      <c r="W15" s="169" t="s">
        <v>251</v>
      </c>
    </row>
    <row r="16" spans="1:23" s="2" customFormat="1" ht="171.75" customHeight="1" x14ac:dyDescent="0.3">
      <c r="A16" s="3"/>
      <c r="B16" s="36" t="s">
        <v>16</v>
      </c>
      <c r="C16" s="37" t="s">
        <v>73</v>
      </c>
      <c r="D16" s="37" t="s">
        <v>15</v>
      </c>
      <c r="E16" s="37" t="s">
        <v>15</v>
      </c>
      <c r="F16" s="37" t="s">
        <v>15</v>
      </c>
      <c r="G16" s="39" t="s">
        <v>15</v>
      </c>
      <c r="H16" s="39" t="s">
        <v>15</v>
      </c>
      <c r="I16" s="39" t="s">
        <v>15</v>
      </c>
      <c r="J16" s="38" t="s">
        <v>15</v>
      </c>
      <c r="K16" s="39" t="s">
        <v>15</v>
      </c>
      <c r="L16" s="39" t="s">
        <v>15</v>
      </c>
      <c r="M16" s="39" t="s">
        <v>15</v>
      </c>
      <c r="N16" s="39" t="s">
        <v>75</v>
      </c>
      <c r="O16" s="39" t="s">
        <v>80</v>
      </c>
      <c r="P16" s="39" t="s">
        <v>81</v>
      </c>
      <c r="Q16" s="39" t="s">
        <v>15</v>
      </c>
      <c r="R16" s="39" t="s">
        <v>15</v>
      </c>
      <c r="S16" s="39" t="s">
        <v>15</v>
      </c>
      <c r="T16" s="37" t="s">
        <v>15</v>
      </c>
      <c r="U16" s="37" t="s">
        <v>15</v>
      </c>
      <c r="V16" s="37" t="s">
        <v>15</v>
      </c>
      <c r="W16" s="169"/>
    </row>
    <row r="17" spans="1:23" s="2" customFormat="1" ht="171.75" customHeight="1" x14ac:dyDescent="0.3">
      <c r="A17" s="3"/>
      <c r="B17" s="36" t="s">
        <v>16</v>
      </c>
      <c r="C17" s="37" t="s">
        <v>73</v>
      </c>
      <c r="D17" s="37" t="s">
        <v>15</v>
      </c>
      <c r="E17" s="37" t="s">
        <v>15</v>
      </c>
      <c r="F17" s="37" t="s">
        <v>15</v>
      </c>
      <c r="G17" s="39" t="s">
        <v>15</v>
      </c>
      <c r="H17" s="39" t="s">
        <v>15</v>
      </c>
      <c r="I17" s="39" t="s">
        <v>15</v>
      </c>
      <c r="J17" s="38" t="s">
        <v>15</v>
      </c>
      <c r="K17" s="39" t="s">
        <v>15</v>
      </c>
      <c r="L17" s="39" t="s">
        <v>15</v>
      </c>
      <c r="M17" s="39" t="s">
        <v>15</v>
      </c>
      <c r="N17" s="39" t="s">
        <v>82</v>
      </c>
      <c r="O17" s="39" t="s">
        <v>83</v>
      </c>
      <c r="P17" s="39" t="s">
        <v>84</v>
      </c>
      <c r="Q17" s="39" t="s">
        <v>15</v>
      </c>
      <c r="R17" s="39" t="s">
        <v>15</v>
      </c>
      <c r="S17" s="39" t="s">
        <v>15</v>
      </c>
      <c r="T17" s="37" t="s">
        <v>15</v>
      </c>
      <c r="U17" s="37" t="s">
        <v>15</v>
      </c>
      <c r="V17" s="37" t="s">
        <v>15</v>
      </c>
      <c r="W17" s="169"/>
    </row>
    <row r="18" spans="1:23" s="2" customFormat="1" ht="171.75" customHeight="1" x14ac:dyDescent="0.3">
      <c r="A18" s="3"/>
      <c r="B18" s="36" t="s">
        <v>16</v>
      </c>
      <c r="C18" s="37" t="s">
        <v>73</v>
      </c>
      <c r="D18" s="37" t="s">
        <v>15</v>
      </c>
      <c r="E18" s="37" t="s">
        <v>15</v>
      </c>
      <c r="F18" s="37" t="s">
        <v>15</v>
      </c>
      <c r="G18" s="39" t="s">
        <v>15</v>
      </c>
      <c r="H18" s="39" t="s">
        <v>15</v>
      </c>
      <c r="I18" s="39" t="s">
        <v>15</v>
      </c>
      <c r="J18" s="38" t="s">
        <v>15</v>
      </c>
      <c r="K18" s="39" t="s">
        <v>15</v>
      </c>
      <c r="L18" s="39" t="s">
        <v>15</v>
      </c>
      <c r="M18" s="39" t="s">
        <v>15</v>
      </c>
      <c r="N18" s="39" t="s">
        <v>85</v>
      </c>
      <c r="O18" s="39" t="s">
        <v>86</v>
      </c>
      <c r="P18" s="39" t="s">
        <v>87</v>
      </c>
      <c r="Q18" s="39" t="s">
        <v>15</v>
      </c>
      <c r="R18" s="39" t="s">
        <v>15</v>
      </c>
      <c r="S18" s="39" t="s">
        <v>15</v>
      </c>
      <c r="T18" s="37" t="s">
        <v>15</v>
      </c>
      <c r="U18" s="37" t="s">
        <v>15</v>
      </c>
      <c r="V18" s="37" t="s">
        <v>15</v>
      </c>
      <c r="W18" s="169"/>
    </row>
    <row r="19" spans="1:23" s="2" customFormat="1" ht="171.75" customHeight="1" x14ac:dyDescent="0.3">
      <c r="A19" s="3"/>
      <c r="B19" s="36" t="s">
        <v>16</v>
      </c>
      <c r="C19" s="37" t="s">
        <v>73</v>
      </c>
      <c r="D19" s="37" t="s">
        <v>15</v>
      </c>
      <c r="E19" s="37" t="s">
        <v>15</v>
      </c>
      <c r="F19" s="37" t="s">
        <v>15</v>
      </c>
      <c r="G19" s="39" t="s">
        <v>15</v>
      </c>
      <c r="H19" s="39" t="s">
        <v>15</v>
      </c>
      <c r="I19" s="39" t="s">
        <v>15</v>
      </c>
      <c r="J19" s="38" t="s">
        <v>15</v>
      </c>
      <c r="K19" s="39" t="s">
        <v>15</v>
      </c>
      <c r="L19" s="39" t="s">
        <v>15</v>
      </c>
      <c r="M19" s="39" t="s">
        <v>15</v>
      </c>
      <c r="N19" s="39" t="s">
        <v>85</v>
      </c>
      <c r="O19" s="39" t="s">
        <v>88</v>
      </c>
      <c r="P19" s="39" t="s">
        <v>89</v>
      </c>
      <c r="Q19" s="39" t="s">
        <v>15</v>
      </c>
      <c r="R19" s="39" t="s">
        <v>15</v>
      </c>
      <c r="S19" s="39" t="s">
        <v>15</v>
      </c>
      <c r="T19" s="37" t="s">
        <v>15</v>
      </c>
      <c r="U19" s="37" t="s">
        <v>15</v>
      </c>
      <c r="V19" s="37" t="s">
        <v>15</v>
      </c>
      <c r="W19" s="169"/>
    </row>
    <row r="20" spans="1:23" s="2" customFormat="1" ht="171.75" customHeight="1" x14ac:dyDescent="0.3">
      <c r="A20" s="3"/>
      <c r="B20" s="36" t="s">
        <v>16</v>
      </c>
      <c r="C20" s="37" t="s">
        <v>73</v>
      </c>
      <c r="D20" s="37" t="s">
        <v>15</v>
      </c>
      <c r="E20" s="37" t="s">
        <v>15</v>
      </c>
      <c r="F20" s="37" t="s">
        <v>15</v>
      </c>
      <c r="G20" s="39" t="s">
        <v>15</v>
      </c>
      <c r="H20" s="39" t="s">
        <v>15</v>
      </c>
      <c r="I20" s="39" t="s">
        <v>15</v>
      </c>
      <c r="J20" s="38" t="s">
        <v>15</v>
      </c>
      <c r="K20" s="39" t="s">
        <v>15</v>
      </c>
      <c r="L20" s="39" t="s">
        <v>15</v>
      </c>
      <c r="M20" s="39" t="s">
        <v>15</v>
      </c>
      <c r="N20" s="39" t="s">
        <v>90</v>
      </c>
      <c r="O20" s="39" t="s">
        <v>91</v>
      </c>
      <c r="P20" s="39" t="s">
        <v>92</v>
      </c>
      <c r="Q20" s="39" t="s">
        <v>15</v>
      </c>
      <c r="R20" s="39" t="s">
        <v>15</v>
      </c>
      <c r="S20" s="39" t="s">
        <v>15</v>
      </c>
      <c r="T20" s="37" t="s">
        <v>15</v>
      </c>
      <c r="U20" s="37" t="s">
        <v>15</v>
      </c>
      <c r="V20" s="37" t="s">
        <v>15</v>
      </c>
      <c r="W20" s="169"/>
    </row>
    <row r="21" spans="1:23" s="2" customFormat="1" ht="171.75" customHeight="1" x14ac:dyDescent="0.3">
      <c r="A21" s="3"/>
      <c r="B21" s="36" t="s">
        <v>16</v>
      </c>
      <c r="C21" s="37" t="s">
        <v>73</v>
      </c>
      <c r="D21" s="37" t="s">
        <v>15</v>
      </c>
      <c r="E21" s="37" t="s">
        <v>15</v>
      </c>
      <c r="F21" s="37" t="s">
        <v>15</v>
      </c>
      <c r="G21" s="39" t="s">
        <v>15</v>
      </c>
      <c r="H21" s="39" t="s">
        <v>15</v>
      </c>
      <c r="I21" s="39" t="s">
        <v>15</v>
      </c>
      <c r="J21" s="38" t="s">
        <v>15</v>
      </c>
      <c r="K21" s="39" t="s">
        <v>15</v>
      </c>
      <c r="L21" s="39" t="s">
        <v>15</v>
      </c>
      <c r="M21" s="39" t="s">
        <v>15</v>
      </c>
      <c r="N21" s="39" t="s">
        <v>93</v>
      </c>
      <c r="O21" s="39" t="s">
        <v>94</v>
      </c>
      <c r="P21" s="39" t="s">
        <v>95</v>
      </c>
      <c r="Q21" s="39" t="s">
        <v>15</v>
      </c>
      <c r="R21" s="39" t="s">
        <v>15</v>
      </c>
      <c r="S21" s="39" t="s">
        <v>15</v>
      </c>
      <c r="T21" s="37" t="s">
        <v>15</v>
      </c>
      <c r="U21" s="37" t="s">
        <v>15</v>
      </c>
      <c r="V21" s="37" t="s">
        <v>15</v>
      </c>
      <c r="W21" s="169"/>
    </row>
    <row r="22" spans="1:23" s="2" customFormat="1" ht="171.75" customHeight="1" x14ac:dyDescent="0.3">
      <c r="A22" s="3"/>
      <c r="B22" s="36" t="s">
        <v>16</v>
      </c>
      <c r="C22" s="37" t="s">
        <v>73</v>
      </c>
      <c r="D22" s="37" t="s">
        <v>15</v>
      </c>
      <c r="E22" s="37" t="s">
        <v>15</v>
      </c>
      <c r="F22" s="37" t="s">
        <v>15</v>
      </c>
      <c r="G22" s="39" t="s">
        <v>15</v>
      </c>
      <c r="H22" s="39" t="s">
        <v>15</v>
      </c>
      <c r="I22" s="39" t="s">
        <v>15</v>
      </c>
      <c r="J22" s="38" t="s">
        <v>15</v>
      </c>
      <c r="K22" s="39" t="s">
        <v>15</v>
      </c>
      <c r="L22" s="39" t="s">
        <v>15</v>
      </c>
      <c r="M22" s="39" t="s">
        <v>15</v>
      </c>
      <c r="N22" s="39" t="s">
        <v>96</v>
      </c>
      <c r="O22" s="39" t="s">
        <v>97</v>
      </c>
      <c r="P22" s="39" t="s">
        <v>98</v>
      </c>
      <c r="Q22" s="39" t="s">
        <v>15</v>
      </c>
      <c r="R22" s="39" t="s">
        <v>15</v>
      </c>
      <c r="S22" s="39" t="s">
        <v>15</v>
      </c>
      <c r="T22" s="37" t="s">
        <v>15</v>
      </c>
      <c r="U22" s="37" t="s">
        <v>15</v>
      </c>
      <c r="V22" s="37" t="s">
        <v>15</v>
      </c>
      <c r="W22" s="169"/>
    </row>
    <row r="23" spans="1:23" s="2" customFormat="1" ht="171.75" customHeight="1" x14ac:dyDescent="0.3">
      <c r="A23" s="3"/>
      <c r="B23" s="36" t="s">
        <v>16</v>
      </c>
      <c r="C23" s="37" t="s">
        <v>73</v>
      </c>
      <c r="D23" s="37" t="s">
        <v>15</v>
      </c>
      <c r="E23" s="37" t="s">
        <v>15</v>
      </c>
      <c r="F23" s="37" t="s">
        <v>15</v>
      </c>
      <c r="G23" s="39" t="s">
        <v>15</v>
      </c>
      <c r="H23" s="39" t="s">
        <v>15</v>
      </c>
      <c r="I23" s="39" t="s">
        <v>15</v>
      </c>
      <c r="J23" s="38" t="s">
        <v>15</v>
      </c>
      <c r="K23" s="39" t="s">
        <v>15</v>
      </c>
      <c r="L23" s="39" t="s">
        <v>15</v>
      </c>
      <c r="M23" s="39" t="s">
        <v>15</v>
      </c>
      <c r="N23" s="39" t="s">
        <v>96</v>
      </c>
      <c r="O23" s="39" t="s">
        <v>99</v>
      </c>
      <c r="P23" s="39" t="s">
        <v>100</v>
      </c>
      <c r="Q23" s="39" t="s">
        <v>15</v>
      </c>
      <c r="R23" s="39" t="s">
        <v>15</v>
      </c>
      <c r="S23" s="39" t="s">
        <v>15</v>
      </c>
      <c r="T23" s="37" t="s">
        <v>15</v>
      </c>
      <c r="U23" s="37" t="s">
        <v>15</v>
      </c>
      <c r="V23" s="37" t="s">
        <v>15</v>
      </c>
      <c r="W23" s="169"/>
    </row>
    <row r="24" spans="1:23" s="2" customFormat="1" ht="171.75" customHeight="1" x14ac:dyDescent="0.3">
      <c r="A24" s="3"/>
      <c r="B24" s="36" t="s">
        <v>16</v>
      </c>
      <c r="C24" s="37" t="s">
        <v>73</v>
      </c>
      <c r="D24" s="37" t="s">
        <v>15</v>
      </c>
      <c r="E24" s="37" t="s">
        <v>15</v>
      </c>
      <c r="F24" s="37" t="s">
        <v>15</v>
      </c>
      <c r="G24" s="39" t="s">
        <v>15</v>
      </c>
      <c r="H24" s="39" t="s">
        <v>15</v>
      </c>
      <c r="I24" s="39" t="s">
        <v>15</v>
      </c>
      <c r="J24" s="38" t="s">
        <v>15</v>
      </c>
      <c r="K24" s="39" t="s">
        <v>15</v>
      </c>
      <c r="L24" s="39" t="s">
        <v>15</v>
      </c>
      <c r="M24" s="39" t="s">
        <v>15</v>
      </c>
      <c r="N24" s="39" t="s">
        <v>96</v>
      </c>
      <c r="O24" s="39" t="s">
        <v>101</v>
      </c>
      <c r="P24" s="39" t="s">
        <v>102</v>
      </c>
      <c r="Q24" s="39" t="s">
        <v>15</v>
      </c>
      <c r="R24" s="39" t="s">
        <v>15</v>
      </c>
      <c r="S24" s="39" t="s">
        <v>15</v>
      </c>
      <c r="T24" s="37" t="s">
        <v>15</v>
      </c>
      <c r="U24" s="37" t="s">
        <v>15</v>
      </c>
      <c r="V24" s="37" t="s">
        <v>15</v>
      </c>
      <c r="W24" s="169"/>
    </row>
    <row r="25" spans="1:23" s="2" customFormat="1" ht="171.75" customHeight="1" x14ac:dyDescent="0.3">
      <c r="A25" s="3"/>
      <c r="B25" s="36" t="s">
        <v>16</v>
      </c>
      <c r="C25" s="37" t="s">
        <v>73</v>
      </c>
      <c r="D25" s="37" t="s">
        <v>15</v>
      </c>
      <c r="E25" s="37" t="s">
        <v>15</v>
      </c>
      <c r="F25" s="37" t="s">
        <v>15</v>
      </c>
      <c r="G25" s="39" t="s">
        <v>15</v>
      </c>
      <c r="H25" s="39" t="s">
        <v>15</v>
      </c>
      <c r="I25" s="39" t="s">
        <v>15</v>
      </c>
      <c r="J25" s="38" t="s">
        <v>15</v>
      </c>
      <c r="K25" s="39" t="s">
        <v>15</v>
      </c>
      <c r="L25" s="39" t="s">
        <v>15</v>
      </c>
      <c r="M25" s="39" t="s">
        <v>15</v>
      </c>
      <c r="N25" s="39" t="s">
        <v>96</v>
      </c>
      <c r="O25" s="39" t="s">
        <v>103</v>
      </c>
      <c r="P25" s="39" t="s">
        <v>104</v>
      </c>
      <c r="Q25" s="39" t="s">
        <v>15</v>
      </c>
      <c r="R25" s="39" t="s">
        <v>15</v>
      </c>
      <c r="S25" s="39" t="s">
        <v>15</v>
      </c>
      <c r="T25" s="37" t="s">
        <v>15</v>
      </c>
      <c r="U25" s="37" t="s">
        <v>15</v>
      </c>
      <c r="V25" s="37" t="s">
        <v>15</v>
      </c>
      <c r="W25" s="169"/>
    </row>
    <row r="26" spans="1:23" s="2" customFormat="1" ht="171.75" customHeight="1" x14ac:dyDescent="0.3">
      <c r="A26" s="3"/>
      <c r="B26" s="36" t="s">
        <v>16</v>
      </c>
      <c r="C26" s="37" t="s">
        <v>73</v>
      </c>
      <c r="D26" s="37" t="s">
        <v>15</v>
      </c>
      <c r="E26" s="37" t="s">
        <v>15</v>
      </c>
      <c r="F26" s="37" t="s">
        <v>15</v>
      </c>
      <c r="G26" s="39" t="s">
        <v>15</v>
      </c>
      <c r="H26" s="39" t="s">
        <v>15</v>
      </c>
      <c r="I26" s="39" t="s">
        <v>15</v>
      </c>
      <c r="J26" s="38" t="s">
        <v>15</v>
      </c>
      <c r="K26" s="39" t="s">
        <v>15</v>
      </c>
      <c r="L26" s="39" t="s">
        <v>15</v>
      </c>
      <c r="M26" s="39" t="s">
        <v>15</v>
      </c>
      <c r="N26" s="39" t="s">
        <v>105</v>
      </c>
      <c r="O26" s="39" t="s">
        <v>106</v>
      </c>
      <c r="P26" s="39" t="s">
        <v>107</v>
      </c>
      <c r="Q26" s="39" t="s">
        <v>15</v>
      </c>
      <c r="R26" s="39" t="s">
        <v>15</v>
      </c>
      <c r="S26" s="39" t="s">
        <v>15</v>
      </c>
      <c r="T26" s="37" t="s">
        <v>15</v>
      </c>
      <c r="U26" s="37" t="s">
        <v>15</v>
      </c>
      <c r="V26" s="37" t="s">
        <v>15</v>
      </c>
      <c r="W26" s="169"/>
    </row>
    <row r="27" spans="1:23" s="2" customFormat="1" ht="171.75" customHeight="1" x14ac:dyDescent="0.3">
      <c r="A27" s="3"/>
      <c r="B27" s="36" t="s">
        <v>16</v>
      </c>
      <c r="C27" s="37" t="s">
        <v>73</v>
      </c>
      <c r="D27" s="37" t="s">
        <v>15</v>
      </c>
      <c r="E27" s="37" t="s">
        <v>15</v>
      </c>
      <c r="F27" s="37" t="s">
        <v>15</v>
      </c>
      <c r="G27" s="39" t="s">
        <v>15</v>
      </c>
      <c r="H27" s="39" t="s">
        <v>15</v>
      </c>
      <c r="I27" s="39" t="s">
        <v>15</v>
      </c>
      <c r="J27" s="38" t="s">
        <v>15</v>
      </c>
      <c r="K27" s="39" t="s">
        <v>15</v>
      </c>
      <c r="L27" s="39" t="s">
        <v>15</v>
      </c>
      <c r="M27" s="39" t="s">
        <v>15</v>
      </c>
      <c r="N27" s="39"/>
      <c r="O27" s="39" t="s">
        <v>108</v>
      </c>
      <c r="P27" s="39" t="s">
        <v>109</v>
      </c>
      <c r="Q27" s="39" t="s">
        <v>15</v>
      </c>
      <c r="R27" s="39" t="s">
        <v>15</v>
      </c>
      <c r="S27" s="39" t="s">
        <v>15</v>
      </c>
      <c r="T27" s="37" t="s">
        <v>15</v>
      </c>
      <c r="U27" s="37" t="s">
        <v>15</v>
      </c>
      <c r="V27" s="37" t="s">
        <v>15</v>
      </c>
      <c r="W27" s="169"/>
    </row>
    <row r="28" spans="1:23" s="2" customFormat="1" ht="171.75" customHeight="1" x14ac:dyDescent="0.3">
      <c r="A28" s="3"/>
      <c r="B28" s="36" t="s">
        <v>16</v>
      </c>
      <c r="C28" s="37" t="s">
        <v>73</v>
      </c>
      <c r="D28" s="37" t="s">
        <v>15</v>
      </c>
      <c r="E28" s="37" t="s">
        <v>15</v>
      </c>
      <c r="F28" s="37" t="s">
        <v>15</v>
      </c>
      <c r="G28" s="39" t="s">
        <v>15</v>
      </c>
      <c r="H28" s="39" t="s">
        <v>15</v>
      </c>
      <c r="I28" s="39" t="s">
        <v>15</v>
      </c>
      <c r="J28" s="38" t="s">
        <v>15</v>
      </c>
      <c r="K28" s="39" t="s">
        <v>15</v>
      </c>
      <c r="L28" s="39" t="s">
        <v>15</v>
      </c>
      <c r="M28" s="39" t="s">
        <v>15</v>
      </c>
      <c r="N28" s="39" t="s">
        <v>110</v>
      </c>
      <c r="O28" s="39" t="s">
        <v>111</v>
      </c>
      <c r="P28" s="39" t="s">
        <v>112</v>
      </c>
      <c r="Q28" s="39" t="s">
        <v>15</v>
      </c>
      <c r="R28" s="39" t="s">
        <v>15</v>
      </c>
      <c r="S28" s="39" t="s">
        <v>15</v>
      </c>
      <c r="T28" s="37" t="s">
        <v>15</v>
      </c>
      <c r="U28" s="37" t="s">
        <v>15</v>
      </c>
      <c r="V28" s="37" t="s">
        <v>15</v>
      </c>
      <c r="W28" s="169"/>
    </row>
    <row r="29" spans="1:23" s="2" customFormat="1" ht="171.75" customHeight="1" x14ac:dyDescent="0.3">
      <c r="A29" s="3"/>
      <c r="B29" s="36" t="s">
        <v>16</v>
      </c>
      <c r="C29" s="37" t="s">
        <v>73</v>
      </c>
      <c r="D29" s="37" t="s">
        <v>15</v>
      </c>
      <c r="E29" s="37" t="s">
        <v>15</v>
      </c>
      <c r="F29" s="37" t="s">
        <v>15</v>
      </c>
      <c r="G29" s="39" t="s">
        <v>15</v>
      </c>
      <c r="H29" s="39" t="s">
        <v>15</v>
      </c>
      <c r="I29" s="39" t="s">
        <v>15</v>
      </c>
      <c r="J29" s="38" t="s">
        <v>15</v>
      </c>
      <c r="K29" s="39" t="s">
        <v>15</v>
      </c>
      <c r="L29" s="39" t="s">
        <v>15</v>
      </c>
      <c r="M29" s="39" t="s">
        <v>15</v>
      </c>
      <c r="N29" s="39" t="s">
        <v>113</v>
      </c>
      <c r="O29" s="39" t="s">
        <v>111</v>
      </c>
      <c r="P29" s="39" t="s">
        <v>112</v>
      </c>
      <c r="Q29" s="39" t="s">
        <v>15</v>
      </c>
      <c r="R29" s="39" t="s">
        <v>15</v>
      </c>
      <c r="S29" s="39" t="s">
        <v>15</v>
      </c>
      <c r="T29" s="37" t="s">
        <v>15</v>
      </c>
      <c r="U29" s="37" t="s">
        <v>15</v>
      </c>
      <c r="V29" s="37" t="s">
        <v>15</v>
      </c>
      <c r="W29" s="169"/>
    </row>
    <row r="30" spans="1:23" s="2" customFormat="1" ht="171.75" customHeight="1" x14ac:dyDescent="0.3">
      <c r="A30" s="3"/>
      <c r="B30" s="36" t="s">
        <v>16</v>
      </c>
      <c r="C30" s="37" t="s">
        <v>73</v>
      </c>
      <c r="D30" s="37" t="s">
        <v>15</v>
      </c>
      <c r="E30" s="37" t="s">
        <v>15</v>
      </c>
      <c r="F30" s="37" t="s">
        <v>15</v>
      </c>
      <c r="G30" s="39" t="s">
        <v>15</v>
      </c>
      <c r="H30" s="39" t="s">
        <v>15</v>
      </c>
      <c r="I30" s="39" t="s">
        <v>15</v>
      </c>
      <c r="J30" s="38" t="s">
        <v>15</v>
      </c>
      <c r="K30" s="39" t="s">
        <v>15</v>
      </c>
      <c r="L30" s="39" t="s">
        <v>15</v>
      </c>
      <c r="M30" s="39" t="s">
        <v>15</v>
      </c>
      <c r="N30" s="39" t="s">
        <v>114</v>
      </c>
      <c r="O30" s="39" t="s">
        <v>115</v>
      </c>
      <c r="P30" s="39" t="s">
        <v>116</v>
      </c>
      <c r="Q30" s="39" t="s">
        <v>15</v>
      </c>
      <c r="R30" s="39" t="s">
        <v>15</v>
      </c>
      <c r="S30" s="39" t="s">
        <v>15</v>
      </c>
      <c r="T30" s="37" t="s">
        <v>15</v>
      </c>
      <c r="U30" s="37" t="s">
        <v>15</v>
      </c>
      <c r="V30" s="37" t="s">
        <v>15</v>
      </c>
      <c r="W30" s="169"/>
    </row>
    <row r="31" spans="1:23" s="2" customFormat="1" ht="171.75" customHeight="1" x14ac:dyDescent="0.3">
      <c r="A31" s="3"/>
      <c r="B31" s="36" t="s">
        <v>16</v>
      </c>
      <c r="C31" s="37" t="s">
        <v>73</v>
      </c>
      <c r="D31" s="37" t="s">
        <v>15</v>
      </c>
      <c r="E31" s="37" t="s">
        <v>15</v>
      </c>
      <c r="F31" s="37" t="s">
        <v>15</v>
      </c>
      <c r="G31" s="39" t="s">
        <v>15</v>
      </c>
      <c r="H31" s="39" t="s">
        <v>15</v>
      </c>
      <c r="I31" s="39" t="s">
        <v>15</v>
      </c>
      <c r="J31" s="38" t="s">
        <v>15</v>
      </c>
      <c r="K31" s="39" t="s">
        <v>15</v>
      </c>
      <c r="L31" s="39" t="s">
        <v>15</v>
      </c>
      <c r="M31" s="39" t="s">
        <v>15</v>
      </c>
      <c r="N31" s="39" t="s">
        <v>114</v>
      </c>
      <c r="O31" s="39" t="s">
        <v>117</v>
      </c>
      <c r="P31" s="39" t="s">
        <v>118</v>
      </c>
      <c r="Q31" s="39" t="s">
        <v>15</v>
      </c>
      <c r="R31" s="39" t="s">
        <v>15</v>
      </c>
      <c r="S31" s="39" t="s">
        <v>15</v>
      </c>
      <c r="T31" s="37" t="s">
        <v>15</v>
      </c>
      <c r="U31" s="37" t="s">
        <v>15</v>
      </c>
      <c r="V31" s="37" t="s">
        <v>15</v>
      </c>
      <c r="W31" s="169"/>
    </row>
    <row r="32" spans="1:23" s="2" customFormat="1" ht="171.75" customHeight="1" x14ac:dyDescent="0.3">
      <c r="A32" s="3"/>
      <c r="B32" s="36" t="s">
        <v>16</v>
      </c>
      <c r="C32" s="37" t="s">
        <v>73</v>
      </c>
      <c r="D32" s="37" t="s">
        <v>15</v>
      </c>
      <c r="E32" s="37" t="s">
        <v>15</v>
      </c>
      <c r="F32" s="37" t="s">
        <v>15</v>
      </c>
      <c r="G32" s="39" t="s">
        <v>15</v>
      </c>
      <c r="H32" s="39" t="s">
        <v>15</v>
      </c>
      <c r="I32" s="39" t="s">
        <v>15</v>
      </c>
      <c r="J32" s="38" t="s">
        <v>15</v>
      </c>
      <c r="K32" s="39" t="s">
        <v>15</v>
      </c>
      <c r="L32" s="39" t="s">
        <v>15</v>
      </c>
      <c r="M32" s="39" t="s">
        <v>15</v>
      </c>
      <c r="N32" s="39" t="s">
        <v>114</v>
      </c>
      <c r="O32" s="39" t="s">
        <v>119</v>
      </c>
      <c r="P32" s="39" t="s">
        <v>120</v>
      </c>
      <c r="Q32" s="39" t="s">
        <v>15</v>
      </c>
      <c r="R32" s="39" t="s">
        <v>15</v>
      </c>
      <c r="S32" s="39" t="s">
        <v>15</v>
      </c>
      <c r="T32" s="37" t="s">
        <v>15</v>
      </c>
      <c r="U32" s="37" t="s">
        <v>15</v>
      </c>
      <c r="V32" s="37" t="s">
        <v>15</v>
      </c>
      <c r="W32" s="169"/>
    </row>
    <row r="33" spans="1:23" s="2" customFormat="1" ht="99" customHeight="1" x14ac:dyDescent="0.3">
      <c r="A33" s="3"/>
      <c r="B33" s="40" t="s">
        <v>16</v>
      </c>
      <c r="C33" s="41" t="s">
        <v>121</v>
      </c>
      <c r="D33" s="41" t="s">
        <v>122</v>
      </c>
      <c r="E33" s="41" t="s">
        <v>19</v>
      </c>
      <c r="F33" s="41" t="s">
        <v>59</v>
      </c>
      <c r="G33" s="9" t="s">
        <v>123</v>
      </c>
      <c r="H33" s="9" t="s">
        <v>124</v>
      </c>
      <c r="I33" s="9" t="s">
        <v>125</v>
      </c>
      <c r="J33" s="10" t="s">
        <v>15</v>
      </c>
      <c r="K33" s="9" t="s">
        <v>15</v>
      </c>
      <c r="L33" s="9" t="s">
        <v>15</v>
      </c>
      <c r="M33" s="9" t="s">
        <v>15</v>
      </c>
      <c r="N33" s="9" t="s">
        <v>126</v>
      </c>
      <c r="O33" s="9" t="s">
        <v>127</v>
      </c>
      <c r="P33" s="9" t="s">
        <v>128</v>
      </c>
      <c r="Q33" s="9" t="s">
        <v>129</v>
      </c>
      <c r="R33" s="9" t="s">
        <v>130</v>
      </c>
      <c r="S33" s="9" t="s">
        <v>131</v>
      </c>
      <c r="T33" s="41" t="s">
        <v>132</v>
      </c>
      <c r="U33" s="41" t="s">
        <v>133</v>
      </c>
      <c r="V33" s="41" t="s">
        <v>134</v>
      </c>
      <c r="W33" s="169" t="s">
        <v>252</v>
      </c>
    </row>
    <row r="34" spans="1:23" s="2" customFormat="1" ht="99" customHeight="1" x14ac:dyDescent="0.3">
      <c r="A34" s="3"/>
      <c r="B34" s="40" t="s">
        <v>16</v>
      </c>
      <c r="C34" s="41" t="s">
        <v>121</v>
      </c>
      <c r="D34" s="41" t="s">
        <v>135</v>
      </c>
      <c r="E34" s="41" t="s">
        <v>136</v>
      </c>
      <c r="F34" s="41" t="s">
        <v>137</v>
      </c>
      <c r="G34" s="9" t="s">
        <v>138</v>
      </c>
      <c r="H34" s="9" t="s">
        <v>15</v>
      </c>
      <c r="I34" s="9" t="s">
        <v>15</v>
      </c>
      <c r="J34" s="10" t="s">
        <v>15</v>
      </c>
      <c r="K34" s="9" t="s">
        <v>15</v>
      </c>
      <c r="L34" s="9" t="s">
        <v>15</v>
      </c>
      <c r="M34" s="9" t="s">
        <v>15</v>
      </c>
      <c r="N34" s="9" t="s">
        <v>15</v>
      </c>
      <c r="O34" s="9" t="s">
        <v>15</v>
      </c>
      <c r="P34" s="9" t="s">
        <v>15</v>
      </c>
      <c r="Q34" s="9" t="s">
        <v>129</v>
      </c>
      <c r="R34" s="9" t="s">
        <v>130</v>
      </c>
      <c r="S34" s="9" t="s">
        <v>139</v>
      </c>
      <c r="T34" s="41" t="s">
        <v>132</v>
      </c>
      <c r="U34" s="41" t="s">
        <v>140</v>
      </c>
      <c r="V34" s="41" t="s">
        <v>141</v>
      </c>
      <c r="W34" s="169"/>
    </row>
    <row r="35" spans="1:23" s="2" customFormat="1" ht="99" customHeight="1" x14ac:dyDescent="0.3">
      <c r="A35" s="3"/>
      <c r="B35" s="40" t="s">
        <v>16</v>
      </c>
      <c r="C35" s="41" t="s">
        <v>121</v>
      </c>
      <c r="D35" s="41" t="s">
        <v>15</v>
      </c>
      <c r="E35" s="41" t="s">
        <v>136</v>
      </c>
      <c r="F35" s="41" t="s">
        <v>137</v>
      </c>
      <c r="G35" s="9" t="s">
        <v>142</v>
      </c>
      <c r="H35" s="9" t="s">
        <v>15</v>
      </c>
      <c r="I35" s="9" t="s">
        <v>15</v>
      </c>
      <c r="J35" s="10" t="s">
        <v>15</v>
      </c>
      <c r="K35" s="9" t="s">
        <v>15</v>
      </c>
      <c r="L35" s="9" t="s">
        <v>15</v>
      </c>
      <c r="M35" s="9" t="s">
        <v>15</v>
      </c>
      <c r="N35" s="9" t="s">
        <v>15</v>
      </c>
      <c r="O35" s="9" t="s">
        <v>15</v>
      </c>
      <c r="P35" s="9" t="s">
        <v>15</v>
      </c>
      <c r="Q35" s="9" t="s">
        <v>129</v>
      </c>
      <c r="R35" s="9" t="s">
        <v>143</v>
      </c>
      <c r="S35" s="9" t="s">
        <v>144</v>
      </c>
      <c r="T35" s="41" t="s">
        <v>145</v>
      </c>
      <c r="U35" s="41" t="s">
        <v>133</v>
      </c>
      <c r="V35" s="41" t="s">
        <v>134</v>
      </c>
      <c r="W35" s="169"/>
    </row>
    <row r="36" spans="1:23" s="2" customFormat="1" ht="99" customHeight="1" x14ac:dyDescent="0.3">
      <c r="A36" s="3"/>
      <c r="B36" s="40" t="s">
        <v>16</v>
      </c>
      <c r="C36" s="41" t="s">
        <v>121</v>
      </c>
      <c r="D36" s="41" t="s">
        <v>15</v>
      </c>
      <c r="E36" s="41" t="s">
        <v>136</v>
      </c>
      <c r="F36" s="41" t="s">
        <v>137</v>
      </c>
      <c r="G36" s="9" t="s">
        <v>146</v>
      </c>
      <c r="H36" s="9" t="s">
        <v>15</v>
      </c>
      <c r="I36" s="9" t="s">
        <v>15</v>
      </c>
      <c r="J36" s="10" t="s">
        <v>15</v>
      </c>
      <c r="K36" s="9" t="s">
        <v>15</v>
      </c>
      <c r="L36" s="9" t="s">
        <v>15</v>
      </c>
      <c r="M36" s="9" t="s">
        <v>15</v>
      </c>
      <c r="N36" s="9" t="s">
        <v>15</v>
      </c>
      <c r="O36" s="9" t="s">
        <v>15</v>
      </c>
      <c r="P36" s="9" t="s">
        <v>15</v>
      </c>
      <c r="Q36" s="9" t="s">
        <v>129</v>
      </c>
      <c r="R36" s="9" t="s">
        <v>143</v>
      </c>
      <c r="S36" s="9" t="s">
        <v>147</v>
      </c>
      <c r="T36" s="41" t="s">
        <v>145</v>
      </c>
      <c r="U36" s="41" t="s">
        <v>140</v>
      </c>
      <c r="V36" s="41" t="s">
        <v>141</v>
      </c>
      <c r="W36" s="169"/>
    </row>
    <row r="37" spans="1:23" s="2" customFormat="1" ht="99" customHeight="1" x14ac:dyDescent="0.3">
      <c r="A37" s="3"/>
      <c r="B37" s="40" t="s">
        <v>16</v>
      </c>
      <c r="C37" s="41" t="s">
        <v>121</v>
      </c>
      <c r="D37" s="41" t="s">
        <v>15</v>
      </c>
      <c r="E37" s="41" t="s">
        <v>15</v>
      </c>
      <c r="F37" s="41" t="s">
        <v>15</v>
      </c>
      <c r="G37" s="9" t="s">
        <v>15</v>
      </c>
      <c r="H37" s="9" t="s">
        <v>15</v>
      </c>
      <c r="I37" s="9" t="s">
        <v>15</v>
      </c>
      <c r="J37" s="10" t="s">
        <v>15</v>
      </c>
      <c r="K37" s="9" t="s">
        <v>15</v>
      </c>
      <c r="L37" s="9" t="s">
        <v>15</v>
      </c>
      <c r="M37" s="9" t="s">
        <v>15</v>
      </c>
      <c r="N37" s="9" t="s">
        <v>15</v>
      </c>
      <c r="O37" s="9" t="s">
        <v>15</v>
      </c>
      <c r="P37" s="9" t="s">
        <v>15</v>
      </c>
      <c r="Q37" s="9" t="s">
        <v>129</v>
      </c>
      <c r="R37" s="9" t="s">
        <v>143</v>
      </c>
      <c r="S37" s="9" t="s">
        <v>148</v>
      </c>
      <c r="T37" s="41" t="s">
        <v>15</v>
      </c>
      <c r="U37" s="41" t="s">
        <v>15</v>
      </c>
      <c r="V37" s="41" t="s">
        <v>15</v>
      </c>
      <c r="W37" s="169"/>
    </row>
    <row r="38" spans="1:23" s="2" customFormat="1" ht="99" customHeight="1" x14ac:dyDescent="0.3">
      <c r="A38" s="3"/>
      <c r="B38" s="40" t="s">
        <v>16</v>
      </c>
      <c r="C38" s="41" t="s">
        <v>121</v>
      </c>
      <c r="D38" s="41" t="s">
        <v>15</v>
      </c>
      <c r="E38" s="41" t="s">
        <v>15</v>
      </c>
      <c r="F38" s="41" t="s">
        <v>15</v>
      </c>
      <c r="G38" s="9" t="s">
        <v>15</v>
      </c>
      <c r="H38" s="9" t="s">
        <v>15</v>
      </c>
      <c r="I38" s="9" t="s">
        <v>15</v>
      </c>
      <c r="J38" s="10" t="s">
        <v>15</v>
      </c>
      <c r="K38" s="9" t="s">
        <v>15</v>
      </c>
      <c r="L38" s="9" t="s">
        <v>15</v>
      </c>
      <c r="M38" s="9" t="s">
        <v>15</v>
      </c>
      <c r="N38" s="9" t="s">
        <v>15</v>
      </c>
      <c r="O38" s="9" t="s">
        <v>15</v>
      </c>
      <c r="P38" s="9" t="s">
        <v>15</v>
      </c>
      <c r="Q38" s="9" t="s">
        <v>129</v>
      </c>
      <c r="R38" s="9" t="s">
        <v>149</v>
      </c>
      <c r="S38" s="9" t="s">
        <v>150</v>
      </c>
      <c r="T38" s="41" t="s">
        <v>15</v>
      </c>
      <c r="U38" s="41" t="s">
        <v>15</v>
      </c>
      <c r="V38" s="41" t="s">
        <v>15</v>
      </c>
      <c r="W38" s="169"/>
    </row>
    <row r="39" spans="1:23" s="2" customFormat="1" ht="99" customHeight="1" x14ac:dyDescent="0.3">
      <c r="A39" s="3"/>
      <c r="B39" s="40" t="s">
        <v>16</v>
      </c>
      <c r="C39" s="41" t="s">
        <v>121</v>
      </c>
      <c r="D39" s="41" t="s">
        <v>15</v>
      </c>
      <c r="E39" s="41" t="s">
        <v>15</v>
      </c>
      <c r="F39" s="41" t="s">
        <v>15</v>
      </c>
      <c r="G39" s="9" t="s">
        <v>15</v>
      </c>
      <c r="H39" s="9" t="s">
        <v>15</v>
      </c>
      <c r="I39" s="9" t="s">
        <v>15</v>
      </c>
      <c r="J39" s="10" t="s">
        <v>15</v>
      </c>
      <c r="K39" s="9" t="s">
        <v>15</v>
      </c>
      <c r="L39" s="9" t="s">
        <v>15</v>
      </c>
      <c r="M39" s="9" t="s">
        <v>15</v>
      </c>
      <c r="N39" s="9" t="s">
        <v>15</v>
      </c>
      <c r="O39" s="9" t="s">
        <v>15</v>
      </c>
      <c r="P39" s="9" t="s">
        <v>15</v>
      </c>
      <c r="Q39" s="9" t="s">
        <v>129</v>
      </c>
      <c r="R39" s="9" t="s">
        <v>149</v>
      </c>
      <c r="S39" s="9" t="s">
        <v>151</v>
      </c>
      <c r="T39" s="41" t="s">
        <v>15</v>
      </c>
      <c r="U39" s="41" t="s">
        <v>15</v>
      </c>
      <c r="V39" s="41" t="s">
        <v>15</v>
      </c>
      <c r="W39" s="169"/>
    </row>
    <row r="40" spans="1:23" s="2" customFormat="1" ht="99" customHeight="1" x14ac:dyDescent="0.3">
      <c r="A40" s="3"/>
      <c r="B40" s="40" t="s">
        <v>16</v>
      </c>
      <c r="C40" s="41" t="s">
        <v>121</v>
      </c>
      <c r="D40" s="41" t="s">
        <v>15</v>
      </c>
      <c r="E40" s="41" t="s">
        <v>15</v>
      </c>
      <c r="F40" s="41" t="s">
        <v>15</v>
      </c>
      <c r="G40" s="9" t="s">
        <v>15</v>
      </c>
      <c r="H40" s="9" t="s">
        <v>15</v>
      </c>
      <c r="I40" s="9" t="s">
        <v>15</v>
      </c>
      <c r="J40" s="10" t="s">
        <v>15</v>
      </c>
      <c r="K40" s="9" t="s">
        <v>15</v>
      </c>
      <c r="L40" s="9" t="s">
        <v>15</v>
      </c>
      <c r="M40" s="9" t="s">
        <v>15</v>
      </c>
      <c r="N40" s="9" t="s">
        <v>15</v>
      </c>
      <c r="O40" s="9" t="s">
        <v>15</v>
      </c>
      <c r="P40" s="9" t="s">
        <v>15</v>
      </c>
      <c r="Q40" s="9" t="s">
        <v>129</v>
      </c>
      <c r="R40" s="9" t="s">
        <v>149</v>
      </c>
      <c r="S40" s="9" t="s">
        <v>152</v>
      </c>
      <c r="T40" s="41" t="s">
        <v>15</v>
      </c>
      <c r="U40" s="41" t="s">
        <v>15</v>
      </c>
      <c r="V40" s="41" t="s">
        <v>15</v>
      </c>
      <c r="W40" s="169"/>
    </row>
    <row r="41" spans="1:23" s="2" customFormat="1" ht="99" customHeight="1" x14ac:dyDescent="0.3">
      <c r="A41" s="3"/>
      <c r="B41" s="40" t="s">
        <v>16</v>
      </c>
      <c r="C41" s="41" t="s">
        <v>121</v>
      </c>
      <c r="D41" s="41" t="s">
        <v>15</v>
      </c>
      <c r="E41" s="41" t="s">
        <v>15</v>
      </c>
      <c r="F41" s="41" t="s">
        <v>15</v>
      </c>
      <c r="G41" s="9" t="s">
        <v>15</v>
      </c>
      <c r="H41" s="9" t="s">
        <v>15</v>
      </c>
      <c r="I41" s="9" t="s">
        <v>15</v>
      </c>
      <c r="J41" s="10" t="s">
        <v>15</v>
      </c>
      <c r="K41" s="9" t="s">
        <v>15</v>
      </c>
      <c r="L41" s="9" t="s">
        <v>15</v>
      </c>
      <c r="M41" s="9" t="s">
        <v>15</v>
      </c>
      <c r="N41" s="9" t="s">
        <v>15</v>
      </c>
      <c r="O41" s="9" t="s">
        <v>15</v>
      </c>
      <c r="P41" s="9" t="s">
        <v>15</v>
      </c>
      <c r="Q41" s="9" t="s">
        <v>27</v>
      </c>
      <c r="R41" s="9" t="s">
        <v>40</v>
      </c>
      <c r="S41" s="9" t="s">
        <v>153</v>
      </c>
      <c r="T41" s="41" t="s">
        <v>15</v>
      </c>
      <c r="U41" s="41" t="s">
        <v>15</v>
      </c>
      <c r="V41" s="41" t="s">
        <v>15</v>
      </c>
      <c r="W41" s="169"/>
    </row>
    <row r="42" spans="1:23" s="2" customFormat="1" ht="99" customHeight="1" x14ac:dyDescent="0.3">
      <c r="A42" s="3"/>
      <c r="B42" s="40" t="s">
        <v>16</v>
      </c>
      <c r="C42" s="41" t="s">
        <v>121</v>
      </c>
      <c r="D42" s="41" t="s">
        <v>15</v>
      </c>
      <c r="E42" s="41" t="s">
        <v>15</v>
      </c>
      <c r="F42" s="41" t="s">
        <v>15</v>
      </c>
      <c r="G42" s="9" t="s">
        <v>15</v>
      </c>
      <c r="H42" s="9" t="s">
        <v>15</v>
      </c>
      <c r="I42" s="9" t="s">
        <v>15</v>
      </c>
      <c r="J42" s="10" t="s">
        <v>15</v>
      </c>
      <c r="K42" s="9" t="s">
        <v>15</v>
      </c>
      <c r="L42" s="9" t="s">
        <v>15</v>
      </c>
      <c r="M42" s="9" t="s">
        <v>15</v>
      </c>
      <c r="N42" s="9" t="s">
        <v>15</v>
      </c>
      <c r="O42" s="9" t="s">
        <v>15</v>
      </c>
      <c r="P42" s="9" t="s">
        <v>15</v>
      </c>
      <c r="Q42" s="9" t="s">
        <v>27</v>
      </c>
      <c r="R42" s="9" t="s">
        <v>40</v>
      </c>
      <c r="S42" s="9" t="s">
        <v>154</v>
      </c>
      <c r="T42" s="41" t="s">
        <v>15</v>
      </c>
      <c r="U42" s="41" t="s">
        <v>15</v>
      </c>
      <c r="V42" s="41" t="s">
        <v>15</v>
      </c>
      <c r="W42" s="169"/>
    </row>
    <row r="43" spans="1:23" s="2" customFormat="1" ht="99" customHeight="1" x14ac:dyDescent="0.3">
      <c r="A43" s="3"/>
      <c r="B43" s="40" t="s">
        <v>16</v>
      </c>
      <c r="C43" s="41" t="s">
        <v>121</v>
      </c>
      <c r="D43" s="41" t="s">
        <v>15</v>
      </c>
      <c r="E43" s="41" t="s">
        <v>15</v>
      </c>
      <c r="F43" s="41" t="s">
        <v>15</v>
      </c>
      <c r="G43" s="9" t="s">
        <v>15</v>
      </c>
      <c r="H43" s="9" t="s">
        <v>15</v>
      </c>
      <c r="I43" s="9" t="s">
        <v>15</v>
      </c>
      <c r="J43" s="10" t="s">
        <v>15</v>
      </c>
      <c r="K43" s="9" t="s">
        <v>15</v>
      </c>
      <c r="L43" s="9" t="s">
        <v>15</v>
      </c>
      <c r="M43" s="9" t="s">
        <v>15</v>
      </c>
      <c r="N43" s="9" t="s">
        <v>15</v>
      </c>
      <c r="O43" s="9" t="s">
        <v>15</v>
      </c>
      <c r="P43" s="9" t="s">
        <v>15</v>
      </c>
      <c r="Q43" s="9" t="s">
        <v>156</v>
      </c>
      <c r="R43" s="9" t="s">
        <v>157</v>
      </c>
      <c r="S43" s="9" t="s">
        <v>158</v>
      </c>
      <c r="T43" s="41" t="s">
        <v>15</v>
      </c>
      <c r="U43" s="41" t="s">
        <v>15</v>
      </c>
      <c r="V43" s="41" t="s">
        <v>15</v>
      </c>
      <c r="W43" s="169"/>
    </row>
    <row r="44" spans="1:23" s="2" customFormat="1" ht="99" customHeight="1" x14ac:dyDescent="0.3">
      <c r="A44" s="3"/>
      <c r="B44" s="40" t="s">
        <v>16</v>
      </c>
      <c r="C44" s="41" t="s">
        <v>121</v>
      </c>
      <c r="D44" s="41" t="s">
        <v>15</v>
      </c>
      <c r="E44" s="41" t="s">
        <v>15</v>
      </c>
      <c r="F44" s="41" t="s">
        <v>15</v>
      </c>
      <c r="G44" s="9" t="s">
        <v>15</v>
      </c>
      <c r="H44" s="9" t="s">
        <v>15</v>
      </c>
      <c r="I44" s="9" t="s">
        <v>15</v>
      </c>
      <c r="J44" s="10" t="s">
        <v>15</v>
      </c>
      <c r="K44" s="9" t="s">
        <v>15</v>
      </c>
      <c r="L44" s="9" t="s">
        <v>15</v>
      </c>
      <c r="M44" s="9" t="s">
        <v>15</v>
      </c>
      <c r="N44" s="9" t="s">
        <v>15</v>
      </c>
      <c r="O44" s="9" t="s">
        <v>15</v>
      </c>
      <c r="P44" s="9" t="s">
        <v>15</v>
      </c>
      <c r="Q44" s="9" t="s">
        <v>156</v>
      </c>
      <c r="R44" s="9" t="s">
        <v>157</v>
      </c>
      <c r="S44" s="9" t="s">
        <v>159</v>
      </c>
      <c r="T44" s="41" t="s">
        <v>15</v>
      </c>
      <c r="U44" s="41" t="s">
        <v>15</v>
      </c>
      <c r="V44" s="41" t="s">
        <v>15</v>
      </c>
      <c r="W44" s="169"/>
    </row>
    <row r="45" spans="1:23" s="2" customFormat="1" ht="99" customHeight="1" x14ac:dyDescent="0.3">
      <c r="A45" s="3"/>
      <c r="B45" s="40" t="s">
        <v>16</v>
      </c>
      <c r="C45" s="41" t="s">
        <v>121</v>
      </c>
      <c r="D45" s="41" t="s">
        <v>15</v>
      </c>
      <c r="E45" s="41" t="s">
        <v>15</v>
      </c>
      <c r="F45" s="41" t="s">
        <v>15</v>
      </c>
      <c r="G45" s="9" t="s">
        <v>15</v>
      </c>
      <c r="H45" s="9" t="s">
        <v>15</v>
      </c>
      <c r="I45" s="9" t="s">
        <v>15</v>
      </c>
      <c r="J45" s="10" t="s">
        <v>15</v>
      </c>
      <c r="K45" s="9" t="s">
        <v>15</v>
      </c>
      <c r="L45" s="9" t="s">
        <v>15</v>
      </c>
      <c r="M45" s="9" t="s">
        <v>15</v>
      </c>
      <c r="N45" s="9" t="s">
        <v>15</v>
      </c>
      <c r="O45" s="9" t="s">
        <v>15</v>
      </c>
      <c r="P45" s="9" t="s">
        <v>15</v>
      </c>
      <c r="Q45" s="9" t="s">
        <v>156</v>
      </c>
      <c r="R45" s="9" t="s">
        <v>160</v>
      </c>
      <c r="S45" s="9" t="s">
        <v>161</v>
      </c>
      <c r="T45" s="41" t="s">
        <v>15</v>
      </c>
      <c r="U45" s="41" t="s">
        <v>15</v>
      </c>
      <c r="V45" s="41" t="s">
        <v>15</v>
      </c>
      <c r="W45" s="169"/>
    </row>
    <row r="46" spans="1:23" s="2" customFormat="1" ht="99" customHeight="1" x14ac:dyDescent="0.3">
      <c r="A46" s="3"/>
      <c r="B46" s="40" t="s">
        <v>16</v>
      </c>
      <c r="C46" s="41" t="s">
        <v>121</v>
      </c>
      <c r="D46" s="41" t="s">
        <v>15</v>
      </c>
      <c r="E46" s="41" t="s">
        <v>15</v>
      </c>
      <c r="F46" s="41" t="s">
        <v>15</v>
      </c>
      <c r="G46" s="9" t="s">
        <v>15</v>
      </c>
      <c r="H46" s="9" t="s">
        <v>15</v>
      </c>
      <c r="I46" s="9" t="s">
        <v>15</v>
      </c>
      <c r="J46" s="10" t="s">
        <v>15</v>
      </c>
      <c r="K46" s="9" t="s">
        <v>15</v>
      </c>
      <c r="L46" s="9" t="s">
        <v>15</v>
      </c>
      <c r="M46" s="9" t="s">
        <v>15</v>
      </c>
      <c r="N46" s="9" t="s">
        <v>15</v>
      </c>
      <c r="O46" s="9" t="s">
        <v>15</v>
      </c>
      <c r="P46" s="9" t="s">
        <v>15</v>
      </c>
      <c r="Q46" s="9" t="s">
        <v>156</v>
      </c>
      <c r="R46" s="9" t="s">
        <v>160</v>
      </c>
      <c r="S46" s="9" t="s">
        <v>162</v>
      </c>
      <c r="T46" s="41" t="s">
        <v>15</v>
      </c>
      <c r="U46" s="41" t="s">
        <v>15</v>
      </c>
      <c r="V46" s="41" t="s">
        <v>15</v>
      </c>
      <c r="W46" s="169"/>
    </row>
    <row r="47" spans="1:23" s="2" customFormat="1" ht="99" customHeight="1" x14ac:dyDescent="0.3">
      <c r="A47" s="3"/>
      <c r="B47" s="40" t="s">
        <v>16</v>
      </c>
      <c r="C47" s="41" t="s">
        <v>121</v>
      </c>
      <c r="D47" s="41" t="s">
        <v>15</v>
      </c>
      <c r="E47" s="41" t="s">
        <v>15</v>
      </c>
      <c r="F47" s="41" t="s">
        <v>15</v>
      </c>
      <c r="G47" s="9" t="s">
        <v>15</v>
      </c>
      <c r="H47" s="9" t="s">
        <v>15</v>
      </c>
      <c r="I47" s="9" t="s">
        <v>15</v>
      </c>
      <c r="J47" s="10" t="s">
        <v>15</v>
      </c>
      <c r="K47" s="9" t="s">
        <v>15</v>
      </c>
      <c r="L47" s="9" t="s">
        <v>15</v>
      </c>
      <c r="M47" s="9" t="s">
        <v>15</v>
      </c>
      <c r="N47" s="9" t="s">
        <v>15</v>
      </c>
      <c r="O47" s="9" t="s">
        <v>15</v>
      </c>
      <c r="P47" s="9" t="s">
        <v>15</v>
      </c>
      <c r="Q47" s="9" t="s">
        <v>156</v>
      </c>
      <c r="R47" s="9" t="s">
        <v>163</v>
      </c>
      <c r="S47" s="9" t="s">
        <v>164</v>
      </c>
      <c r="T47" s="41" t="s">
        <v>15</v>
      </c>
      <c r="U47" s="41" t="s">
        <v>15</v>
      </c>
      <c r="V47" s="41" t="s">
        <v>15</v>
      </c>
      <c r="W47" s="169"/>
    </row>
    <row r="48" spans="1:23" s="2" customFormat="1" ht="99" customHeight="1" x14ac:dyDescent="0.3">
      <c r="A48" s="3"/>
      <c r="B48" s="40" t="s">
        <v>16</v>
      </c>
      <c r="C48" s="41" t="s">
        <v>121</v>
      </c>
      <c r="D48" s="41" t="s">
        <v>15</v>
      </c>
      <c r="E48" s="41" t="s">
        <v>15</v>
      </c>
      <c r="F48" s="41" t="s">
        <v>15</v>
      </c>
      <c r="G48" s="9" t="s">
        <v>15</v>
      </c>
      <c r="H48" s="9" t="s">
        <v>15</v>
      </c>
      <c r="I48" s="9" t="s">
        <v>15</v>
      </c>
      <c r="J48" s="10" t="s">
        <v>15</v>
      </c>
      <c r="K48" s="9" t="s">
        <v>15</v>
      </c>
      <c r="L48" s="9" t="s">
        <v>15</v>
      </c>
      <c r="M48" s="9" t="s">
        <v>15</v>
      </c>
      <c r="N48" s="9" t="s">
        <v>15</v>
      </c>
      <c r="O48" s="9" t="s">
        <v>15</v>
      </c>
      <c r="P48" s="9" t="s">
        <v>15</v>
      </c>
      <c r="Q48" s="9" t="s">
        <v>156</v>
      </c>
      <c r="R48" s="9" t="s">
        <v>163</v>
      </c>
      <c r="S48" s="9" t="s">
        <v>165</v>
      </c>
      <c r="T48" s="41" t="s">
        <v>15</v>
      </c>
      <c r="U48" s="41" t="s">
        <v>15</v>
      </c>
      <c r="V48" s="41" t="s">
        <v>15</v>
      </c>
      <c r="W48" s="169"/>
    </row>
    <row r="49" spans="1:23" s="2" customFormat="1" ht="99" customHeight="1" x14ac:dyDescent="0.3">
      <c r="A49" s="3"/>
      <c r="B49" s="40" t="s">
        <v>16</v>
      </c>
      <c r="C49" s="41" t="s">
        <v>121</v>
      </c>
      <c r="D49" s="41" t="s">
        <v>15</v>
      </c>
      <c r="E49" s="41" t="s">
        <v>15</v>
      </c>
      <c r="F49" s="41" t="s">
        <v>15</v>
      </c>
      <c r="G49" s="9" t="s">
        <v>15</v>
      </c>
      <c r="H49" s="9" t="s">
        <v>15</v>
      </c>
      <c r="I49" s="9" t="s">
        <v>15</v>
      </c>
      <c r="J49" s="10" t="s">
        <v>15</v>
      </c>
      <c r="K49" s="9" t="s">
        <v>15</v>
      </c>
      <c r="L49" s="9" t="s">
        <v>15</v>
      </c>
      <c r="M49" s="9" t="s">
        <v>15</v>
      </c>
      <c r="N49" s="9" t="s">
        <v>15</v>
      </c>
      <c r="O49" s="9" t="s">
        <v>15</v>
      </c>
      <c r="P49" s="9" t="s">
        <v>15</v>
      </c>
      <c r="Q49" s="9" t="s">
        <v>156</v>
      </c>
      <c r="R49" s="9" t="s">
        <v>166</v>
      </c>
      <c r="S49" s="9" t="s">
        <v>167</v>
      </c>
      <c r="T49" s="41" t="s">
        <v>15</v>
      </c>
      <c r="U49" s="41" t="s">
        <v>15</v>
      </c>
      <c r="V49" s="41" t="s">
        <v>15</v>
      </c>
      <c r="W49" s="169"/>
    </row>
    <row r="50" spans="1:23" s="2" customFormat="1" ht="142.5" customHeight="1" x14ac:dyDescent="0.3">
      <c r="A50" s="3"/>
      <c r="B50" s="21" t="s">
        <v>16</v>
      </c>
      <c r="C50" s="14" t="s">
        <v>168</v>
      </c>
      <c r="D50" s="14" t="s">
        <v>173</v>
      </c>
      <c r="E50" s="14" t="s">
        <v>15</v>
      </c>
      <c r="F50" s="14" t="s">
        <v>15</v>
      </c>
      <c r="G50" s="14" t="s">
        <v>15</v>
      </c>
      <c r="H50" s="14" t="s">
        <v>15</v>
      </c>
      <c r="I50" s="14" t="s">
        <v>15</v>
      </c>
      <c r="J50" s="14" t="s">
        <v>15</v>
      </c>
      <c r="K50" s="14" t="s">
        <v>15</v>
      </c>
      <c r="L50" s="14" t="s">
        <v>15</v>
      </c>
      <c r="M50" s="14" t="s">
        <v>15</v>
      </c>
      <c r="N50" s="14" t="s">
        <v>15</v>
      </c>
      <c r="O50" s="14" t="s">
        <v>15</v>
      </c>
      <c r="P50" s="14" t="s">
        <v>15</v>
      </c>
      <c r="Q50" s="14" t="s">
        <v>15</v>
      </c>
      <c r="R50" s="14" t="s">
        <v>15</v>
      </c>
      <c r="S50" s="14" t="s">
        <v>15</v>
      </c>
      <c r="T50" s="14" t="s">
        <v>169</v>
      </c>
      <c r="U50" s="14" t="s">
        <v>170</v>
      </c>
      <c r="V50" s="14" t="s">
        <v>171</v>
      </c>
      <c r="W50" s="57"/>
    </row>
    <row r="51" spans="1:23" s="2" customFormat="1" ht="91.5" customHeight="1" x14ac:dyDescent="0.3">
      <c r="A51" s="3"/>
      <c r="B51" s="32" t="s">
        <v>16</v>
      </c>
      <c r="C51" s="33" t="s">
        <v>172</v>
      </c>
      <c r="D51" s="33" t="s">
        <v>184</v>
      </c>
      <c r="E51" s="44" t="s">
        <v>174</v>
      </c>
      <c r="F51" s="44" t="s">
        <v>175</v>
      </c>
      <c r="G51" s="35" t="s">
        <v>176</v>
      </c>
      <c r="H51" s="35" t="s">
        <v>177</v>
      </c>
      <c r="I51" s="35" t="s">
        <v>178</v>
      </c>
      <c r="J51" s="34" t="s">
        <v>15</v>
      </c>
      <c r="K51" s="35" t="s">
        <v>66</v>
      </c>
      <c r="L51" s="35" t="s">
        <v>67</v>
      </c>
      <c r="M51" s="35" t="s">
        <v>179</v>
      </c>
      <c r="N51" s="45" t="s">
        <v>15</v>
      </c>
      <c r="O51" s="45" t="s">
        <v>15</v>
      </c>
      <c r="P51" s="45" t="s">
        <v>15</v>
      </c>
      <c r="Q51" s="35" t="s">
        <v>27</v>
      </c>
      <c r="R51" s="35" t="s">
        <v>28</v>
      </c>
      <c r="S51" s="35" t="s">
        <v>180</v>
      </c>
      <c r="T51" s="33" t="s">
        <v>181</v>
      </c>
      <c r="U51" s="33" t="s">
        <v>182</v>
      </c>
      <c r="V51" s="33" t="s">
        <v>183</v>
      </c>
      <c r="W51" s="169" t="s">
        <v>253</v>
      </c>
    </row>
    <row r="52" spans="1:23" s="2" customFormat="1" ht="91.5" customHeight="1" x14ac:dyDescent="0.3">
      <c r="A52" s="3"/>
      <c r="B52" s="32" t="s">
        <v>16</v>
      </c>
      <c r="C52" s="33" t="s">
        <v>172</v>
      </c>
      <c r="D52" s="33" t="s">
        <v>188</v>
      </c>
      <c r="E52" s="44" t="s">
        <v>174</v>
      </c>
      <c r="F52" s="44" t="s">
        <v>175</v>
      </c>
      <c r="G52" s="35" t="s">
        <v>185</v>
      </c>
      <c r="H52" s="35" t="s">
        <v>186</v>
      </c>
      <c r="I52" s="35" t="s">
        <v>187</v>
      </c>
      <c r="J52" s="34" t="s">
        <v>15</v>
      </c>
      <c r="K52" s="34" t="s">
        <v>15</v>
      </c>
      <c r="L52" s="34" t="s">
        <v>15</v>
      </c>
      <c r="M52" s="34" t="s">
        <v>15</v>
      </c>
      <c r="N52" s="34" t="s">
        <v>15</v>
      </c>
      <c r="O52" s="34" t="s">
        <v>15</v>
      </c>
      <c r="P52" s="34" t="s">
        <v>15</v>
      </c>
      <c r="Q52" s="34" t="s">
        <v>15</v>
      </c>
      <c r="R52" s="34" t="s">
        <v>15</v>
      </c>
      <c r="S52" s="34" t="s">
        <v>15</v>
      </c>
      <c r="T52" s="33" t="s">
        <v>15</v>
      </c>
      <c r="U52" s="33" t="s">
        <v>15</v>
      </c>
      <c r="V52" s="33" t="s">
        <v>15</v>
      </c>
      <c r="W52" s="169"/>
    </row>
    <row r="53" spans="1:23" s="2" customFormat="1" ht="91.5" customHeight="1" x14ac:dyDescent="0.3">
      <c r="A53" s="3"/>
      <c r="B53" s="32" t="s">
        <v>16</v>
      </c>
      <c r="C53" s="33" t="s">
        <v>172</v>
      </c>
      <c r="D53" s="33" t="s">
        <v>192</v>
      </c>
      <c r="E53" s="44" t="s">
        <v>174</v>
      </c>
      <c r="F53" s="44" t="s">
        <v>175</v>
      </c>
      <c r="G53" s="35" t="s">
        <v>189</v>
      </c>
      <c r="H53" s="35" t="s">
        <v>190</v>
      </c>
      <c r="I53" s="35" t="s">
        <v>191</v>
      </c>
      <c r="J53" s="34" t="s">
        <v>15</v>
      </c>
      <c r="K53" s="34" t="s">
        <v>15</v>
      </c>
      <c r="L53" s="34" t="s">
        <v>15</v>
      </c>
      <c r="M53" s="34" t="s">
        <v>15</v>
      </c>
      <c r="N53" s="34" t="s">
        <v>15</v>
      </c>
      <c r="O53" s="34" t="s">
        <v>15</v>
      </c>
      <c r="P53" s="34" t="s">
        <v>15</v>
      </c>
      <c r="Q53" s="34" t="s">
        <v>15</v>
      </c>
      <c r="R53" s="34" t="s">
        <v>15</v>
      </c>
      <c r="S53" s="34" t="s">
        <v>15</v>
      </c>
      <c r="T53" s="33" t="s">
        <v>15</v>
      </c>
      <c r="U53" s="33" t="s">
        <v>15</v>
      </c>
      <c r="V53" s="33" t="s">
        <v>15</v>
      </c>
      <c r="W53" s="169"/>
    </row>
    <row r="54" spans="1:23" s="2" customFormat="1" ht="91.5" customHeight="1" x14ac:dyDescent="0.3">
      <c r="A54" s="3"/>
      <c r="B54" s="32" t="s">
        <v>16</v>
      </c>
      <c r="C54" s="33" t="s">
        <v>172</v>
      </c>
      <c r="D54" s="33" t="s">
        <v>15</v>
      </c>
      <c r="E54" s="44" t="s">
        <v>174</v>
      </c>
      <c r="F54" s="44" t="s">
        <v>175</v>
      </c>
      <c r="G54" s="35" t="s">
        <v>193</v>
      </c>
      <c r="H54" s="35" t="s">
        <v>194</v>
      </c>
      <c r="I54" s="35" t="s">
        <v>195</v>
      </c>
      <c r="J54" s="34" t="s">
        <v>15</v>
      </c>
      <c r="K54" s="34" t="s">
        <v>15</v>
      </c>
      <c r="L54" s="34" t="s">
        <v>15</v>
      </c>
      <c r="M54" s="34" t="s">
        <v>15</v>
      </c>
      <c r="N54" s="34" t="s">
        <v>15</v>
      </c>
      <c r="O54" s="34" t="s">
        <v>15</v>
      </c>
      <c r="P54" s="34" t="s">
        <v>15</v>
      </c>
      <c r="Q54" s="34" t="s">
        <v>15</v>
      </c>
      <c r="R54" s="34" t="s">
        <v>15</v>
      </c>
      <c r="S54" s="34" t="s">
        <v>15</v>
      </c>
      <c r="T54" s="33" t="s">
        <v>15</v>
      </c>
      <c r="U54" s="33" t="s">
        <v>15</v>
      </c>
      <c r="V54" s="33" t="s">
        <v>15</v>
      </c>
      <c r="W54" s="169"/>
    </row>
    <row r="55" spans="1:23" s="2" customFormat="1" ht="91.5" customHeight="1" x14ac:dyDescent="0.3">
      <c r="A55" s="3"/>
      <c r="B55" s="32" t="s">
        <v>16</v>
      </c>
      <c r="C55" s="33" t="s">
        <v>172</v>
      </c>
      <c r="D55" s="33" t="s">
        <v>15</v>
      </c>
      <c r="E55" s="44" t="s">
        <v>174</v>
      </c>
      <c r="F55" s="44" t="s">
        <v>175</v>
      </c>
      <c r="G55" s="35" t="s">
        <v>196</v>
      </c>
      <c r="H55" s="35" t="s">
        <v>15</v>
      </c>
      <c r="I55" s="35" t="s">
        <v>15</v>
      </c>
      <c r="J55" s="34" t="s">
        <v>15</v>
      </c>
      <c r="K55" s="34" t="s">
        <v>15</v>
      </c>
      <c r="L55" s="34" t="s">
        <v>15</v>
      </c>
      <c r="M55" s="34" t="s">
        <v>15</v>
      </c>
      <c r="N55" s="34" t="s">
        <v>15</v>
      </c>
      <c r="O55" s="34" t="s">
        <v>15</v>
      </c>
      <c r="P55" s="34" t="s">
        <v>15</v>
      </c>
      <c r="Q55" s="34" t="s">
        <v>15</v>
      </c>
      <c r="R55" s="34" t="s">
        <v>15</v>
      </c>
      <c r="S55" s="34" t="s">
        <v>15</v>
      </c>
      <c r="T55" s="33" t="s">
        <v>15</v>
      </c>
      <c r="U55" s="33" t="s">
        <v>15</v>
      </c>
      <c r="V55" s="33" t="s">
        <v>15</v>
      </c>
      <c r="W55" s="169"/>
    </row>
    <row r="56" spans="1:23" s="2" customFormat="1" ht="91.5" customHeight="1" x14ac:dyDescent="0.3">
      <c r="A56" s="3"/>
      <c r="B56" s="32" t="s">
        <v>16</v>
      </c>
      <c r="C56" s="33" t="s">
        <v>172</v>
      </c>
      <c r="D56" s="33" t="s">
        <v>15</v>
      </c>
      <c r="E56" s="33" t="s">
        <v>19</v>
      </c>
      <c r="F56" s="33" t="s">
        <v>20</v>
      </c>
      <c r="G56" s="35" t="s">
        <v>197</v>
      </c>
      <c r="H56" s="35" t="s">
        <v>15</v>
      </c>
      <c r="I56" s="35" t="s">
        <v>15</v>
      </c>
      <c r="J56" s="34" t="s">
        <v>15</v>
      </c>
      <c r="K56" s="34" t="s">
        <v>15</v>
      </c>
      <c r="L56" s="34" t="s">
        <v>15</v>
      </c>
      <c r="M56" s="34" t="s">
        <v>15</v>
      </c>
      <c r="N56" s="34" t="s">
        <v>15</v>
      </c>
      <c r="O56" s="34" t="s">
        <v>15</v>
      </c>
      <c r="P56" s="34" t="s">
        <v>15</v>
      </c>
      <c r="Q56" s="34" t="s">
        <v>15</v>
      </c>
      <c r="R56" s="34" t="s">
        <v>15</v>
      </c>
      <c r="S56" s="34" t="s">
        <v>15</v>
      </c>
      <c r="T56" s="33" t="s">
        <v>15</v>
      </c>
      <c r="U56" s="33" t="s">
        <v>15</v>
      </c>
      <c r="V56" s="33" t="s">
        <v>15</v>
      </c>
      <c r="W56" s="169"/>
    </row>
    <row r="57" spans="1:23" s="2" customFormat="1" ht="91.5" customHeight="1" x14ac:dyDescent="0.3">
      <c r="A57" s="3"/>
      <c r="B57" s="32" t="s">
        <v>16</v>
      </c>
      <c r="C57" s="33" t="s">
        <v>172</v>
      </c>
      <c r="D57" s="33" t="s">
        <v>15</v>
      </c>
      <c r="E57" s="33" t="s">
        <v>19</v>
      </c>
      <c r="F57" s="33" t="s">
        <v>20</v>
      </c>
      <c r="G57" s="35" t="s">
        <v>198</v>
      </c>
      <c r="H57" s="35" t="s">
        <v>15</v>
      </c>
      <c r="I57" s="35" t="s">
        <v>15</v>
      </c>
      <c r="J57" s="34" t="s">
        <v>15</v>
      </c>
      <c r="K57" s="34" t="s">
        <v>15</v>
      </c>
      <c r="L57" s="34" t="s">
        <v>15</v>
      </c>
      <c r="M57" s="34" t="s">
        <v>15</v>
      </c>
      <c r="N57" s="34" t="s">
        <v>15</v>
      </c>
      <c r="O57" s="34" t="s">
        <v>15</v>
      </c>
      <c r="P57" s="34" t="s">
        <v>15</v>
      </c>
      <c r="Q57" s="34" t="s">
        <v>15</v>
      </c>
      <c r="R57" s="34" t="s">
        <v>15</v>
      </c>
      <c r="S57" s="34" t="s">
        <v>15</v>
      </c>
      <c r="T57" s="33" t="s">
        <v>15</v>
      </c>
      <c r="U57" s="33" t="s">
        <v>15</v>
      </c>
      <c r="V57" s="33" t="s">
        <v>15</v>
      </c>
      <c r="W57" s="169"/>
    </row>
    <row r="58" spans="1:23" s="2" customFormat="1" ht="91.5" customHeight="1" x14ac:dyDescent="0.3">
      <c r="A58" s="3"/>
      <c r="B58" s="32" t="s">
        <v>16</v>
      </c>
      <c r="C58" s="33" t="s">
        <v>172</v>
      </c>
      <c r="D58" s="33" t="s">
        <v>15</v>
      </c>
      <c r="E58" s="33" t="s">
        <v>19</v>
      </c>
      <c r="F58" s="33" t="s">
        <v>59</v>
      </c>
      <c r="G58" s="35" t="s">
        <v>199</v>
      </c>
      <c r="H58" s="35" t="s">
        <v>15</v>
      </c>
      <c r="I58" s="35" t="s">
        <v>15</v>
      </c>
      <c r="J58" s="34" t="s">
        <v>15</v>
      </c>
      <c r="K58" s="34" t="s">
        <v>15</v>
      </c>
      <c r="L58" s="34" t="s">
        <v>15</v>
      </c>
      <c r="M58" s="34" t="s">
        <v>15</v>
      </c>
      <c r="N58" s="34" t="s">
        <v>15</v>
      </c>
      <c r="O58" s="34" t="s">
        <v>15</v>
      </c>
      <c r="P58" s="34" t="s">
        <v>15</v>
      </c>
      <c r="Q58" s="34" t="s">
        <v>15</v>
      </c>
      <c r="R58" s="34" t="s">
        <v>15</v>
      </c>
      <c r="S58" s="34" t="s">
        <v>15</v>
      </c>
      <c r="T58" s="33" t="s">
        <v>15</v>
      </c>
      <c r="U58" s="33" t="s">
        <v>15</v>
      </c>
      <c r="V58" s="33" t="s">
        <v>15</v>
      </c>
      <c r="W58" s="169"/>
    </row>
    <row r="59" spans="1:23" s="2" customFormat="1" ht="91.5" customHeight="1" x14ac:dyDescent="0.3">
      <c r="A59" s="3"/>
      <c r="B59" s="32" t="s">
        <v>16</v>
      </c>
      <c r="C59" s="33" t="s">
        <v>172</v>
      </c>
      <c r="D59" s="33" t="s">
        <v>15</v>
      </c>
      <c r="E59" s="33" t="s">
        <v>19</v>
      </c>
      <c r="F59" s="33" t="s">
        <v>59</v>
      </c>
      <c r="G59" s="35" t="s">
        <v>200</v>
      </c>
      <c r="H59" s="35" t="s">
        <v>15</v>
      </c>
      <c r="I59" s="35" t="s">
        <v>15</v>
      </c>
      <c r="J59" s="34" t="s">
        <v>15</v>
      </c>
      <c r="K59" s="34" t="s">
        <v>15</v>
      </c>
      <c r="L59" s="34" t="s">
        <v>15</v>
      </c>
      <c r="M59" s="34" t="s">
        <v>15</v>
      </c>
      <c r="N59" s="34" t="s">
        <v>15</v>
      </c>
      <c r="O59" s="34" t="s">
        <v>15</v>
      </c>
      <c r="P59" s="34" t="s">
        <v>15</v>
      </c>
      <c r="Q59" s="34" t="s">
        <v>15</v>
      </c>
      <c r="R59" s="34" t="s">
        <v>15</v>
      </c>
      <c r="S59" s="34" t="s">
        <v>15</v>
      </c>
      <c r="T59" s="33" t="s">
        <v>15</v>
      </c>
      <c r="U59" s="33" t="s">
        <v>15</v>
      </c>
      <c r="V59" s="33" t="s">
        <v>15</v>
      </c>
      <c r="W59" s="169"/>
    </row>
    <row r="60" spans="1:23" s="2" customFormat="1" ht="80.25" customHeight="1" x14ac:dyDescent="0.3">
      <c r="A60" s="3"/>
      <c r="B60" s="42" t="s">
        <v>201</v>
      </c>
      <c r="C60" s="43" t="s">
        <v>202</v>
      </c>
      <c r="D60" s="43" t="s">
        <v>15</v>
      </c>
      <c r="E60" s="43" t="s">
        <v>203</v>
      </c>
      <c r="F60" s="43" t="s">
        <v>204</v>
      </c>
      <c r="G60" s="39" t="s">
        <v>205</v>
      </c>
      <c r="H60" s="39" t="s">
        <v>15</v>
      </c>
      <c r="I60" s="39" t="s">
        <v>15</v>
      </c>
      <c r="J60" s="38" t="s">
        <v>15</v>
      </c>
      <c r="K60" s="39" t="s">
        <v>15</v>
      </c>
      <c r="L60" s="39" t="s">
        <v>15</v>
      </c>
      <c r="M60" s="39" t="s">
        <v>15</v>
      </c>
      <c r="N60" s="39" t="s">
        <v>15</v>
      </c>
      <c r="O60" s="39" t="s">
        <v>15</v>
      </c>
      <c r="P60" s="39" t="s">
        <v>15</v>
      </c>
      <c r="Q60" s="39" t="s">
        <v>15</v>
      </c>
      <c r="R60" s="39" t="s">
        <v>15</v>
      </c>
      <c r="S60" s="39" t="s">
        <v>15</v>
      </c>
      <c r="T60" s="43" t="s">
        <v>15</v>
      </c>
      <c r="U60" s="43" t="s">
        <v>15</v>
      </c>
      <c r="V60" s="43" t="s">
        <v>15</v>
      </c>
      <c r="W60" s="57"/>
    </row>
    <row r="61" spans="1:23" s="2" customFormat="1" ht="93.75" customHeight="1" x14ac:dyDescent="0.3">
      <c r="A61" s="3"/>
      <c r="B61" s="22" t="s">
        <v>206</v>
      </c>
      <c r="C61" s="15" t="s">
        <v>207</v>
      </c>
      <c r="D61" s="15" t="s">
        <v>208</v>
      </c>
      <c r="E61" s="15" t="s">
        <v>15</v>
      </c>
      <c r="F61" s="15" t="s">
        <v>15</v>
      </c>
      <c r="G61" s="15" t="s">
        <v>15</v>
      </c>
      <c r="H61" s="15" t="s">
        <v>15</v>
      </c>
      <c r="I61" s="15" t="s">
        <v>15</v>
      </c>
      <c r="J61" s="15" t="s">
        <v>15</v>
      </c>
      <c r="K61" s="15" t="s">
        <v>15</v>
      </c>
      <c r="L61" s="15" t="s">
        <v>15</v>
      </c>
      <c r="M61" s="15" t="s">
        <v>15</v>
      </c>
      <c r="N61" s="15" t="s">
        <v>15</v>
      </c>
      <c r="O61" s="15" t="s">
        <v>15</v>
      </c>
      <c r="P61" s="15" t="s">
        <v>15</v>
      </c>
      <c r="Q61" s="15" t="s">
        <v>15</v>
      </c>
      <c r="R61" s="15" t="s">
        <v>15</v>
      </c>
      <c r="S61" s="15" t="s">
        <v>15</v>
      </c>
      <c r="T61" s="15" t="s">
        <v>15</v>
      </c>
      <c r="U61" s="15" t="s">
        <v>15</v>
      </c>
      <c r="V61" s="15" t="s">
        <v>15</v>
      </c>
      <c r="W61" s="169" t="s">
        <v>254</v>
      </c>
    </row>
    <row r="62" spans="1:23" s="2" customFormat="1" ht="93.75" customHeight="1" x14ac:dyDescent="0.3">
      <c r="A62" s="3"/>
      <c r="B62" s="22" t="s">
        <v>206</v>
      </c>
      <c r="C62" s="15" t="s">
        <v>209</v>
      </c>
      <c r="D62" s="15" t="s">
        <v>210</v>
      </c>
      <c r="E62" s="15" t="s">
        <v>15</v>
      </c>
      <c r="F62" s="15" t="s">
        <v>15</v>
      </c>
      <c r="G62" s="15" t="s">
        <v>15</v>
      </c>
      <c r="H62" s="15" t="s">
        <v>15</v>
      </c>
      <c r="I62" s="15" t="s">
        <v>15</v>
      </c>
      <c r="J62" s="15" t="s">
        <v>15</v>
      </c>
      <c r="K62" s="15" t="s">
        <v>15</v>
      </c>
      <c r="L62" s="15" t="s">
        <v>15</v>
      </c>
      <c r="M62" s="15" t="s">
        <v>15</v>
      </c>
      <c r="N62" s="15" t="s">
        <v>15</v>
      </c>
      <c r="O62" s="15" t="s">
        <v>15</v>
      </c>
      <c r="P62" s="15" t="s">
        <v>15</v>
      </c>
      <c r="Q62" s="15" t="s">
        <v>15</v>
      </c>
      <c r="R62" s="15" t="s">
        <v>15</v>
      </c>
      <c r="S62" s="15" t="s">
        <v>15</v>
      </c>
      <c r="T62" s="15" t="s">
        <v>211</v>
      </c>
      <c r="U62" s="15" t="s">
        <v>212</v>
      </c>
      <c r="V62" s="15" t="s">
        <v>213</v>
      </c>
      <c r="W62" s="169"/>
    </row>
    <row r="63" spans="1:23" s="2" customFormat="1" ht="93.75" customHeight="1" x14ac:dyDescent="0.3">
      <c r="A63" s="3"/>
      <c r="B63" s="22" t="s">
        <v>206</v>
      </c>
      <c r="C63" s="15" t="s">
        <v>214</v>
      </c>
      <c r="D63" s="15" t="s">
        <v>15</v>
      </c>
      <c r="E63" s="15" t="s">
        <v>15</v>
      </c>
      <c r="F63" s="15" t="s">
        <v>15</v>
      </c>
      <c r="G63" s="15" t="s">
        <v>15</v>
      </c>
      <c r="H63" s="15" t="s">
        <v>15</v>
      </c>
      <c r="I63" s="15" t="s">
        <v>15</v>
      </c>
      <c r="J63" s="15" t="s">
        <v>15</v>
      </c>
      <c r="K63" s="15" t="s">
        <v>15</v>
      </c>
      <c r="L63" s="15" t="s">
        <v>15</v>
      </c>
      <c r="M63" s="15" t="s">
        <v>15</v>
      </c>
      <c r="N63" s="15" t="s">
        <v>15</v>
      </c>
      <c r="O63" s="15" t="s">
        <v>15</v>
      </c>
      <c r="P63" s="15" t="s">
        <v>15</v>
      </c>
      <c r="Q63" s="15" t="s">
        <v>15</v>
      </c>
      <c r="R63" s="15" t="s">
        <v>15</v>
      </c>
      <c r="S63" s="15" t="s">
        <v>15</v>
      </c>
      <c r="T63" s="15" t="s">
        <v>15</v>
      </c>
      <c r="U63" s="15" t="s">
        <v>15</v>
      </c>
      <c r="V63" s="15" t="s">
        <v>15</v>
      </c>
      <c r="W63" s="169"/>
    </row>
    <row r="64" spans="1:23" s="2" customFormat="1" ht="87.75" customHeight="1" x14ac:dyDescent="0.3">
      <c r="A64" s="3"/>
      <c r="B64" s="23" t="s">
        <v>215</v>
      </c>
      <c r="C64" s="17" t="s">
        <v>216</v>
      </c>
      <c r="D64" s="17" t="s">
        <v>217</v>
      </c>
      <c r="E64" s="17" t="s">
        <v>218</v>
      </c>
      <c r="F64" s="17" t="s">
        <v>219</v>
      </c>
      <c r="G64" s="17" t="s">
        <v>220</v>
      </c>
      <c r="H64" s="17" t="s">
        <v>15</v>
      </c>
      <c r="I64" s="17" t="s">
        <v>15</v>
      </c>
      <c r="J64" s="17" t="s">
        <v>15</v>
      </c>
      <c r="K64" s="17" t="s">
        <v>15</v>
      </c>
      <c r="L64" s="17" t="s">
        <v>15</v>
      </c>
      <c r="M64" s="17" t="s">
        <v>15</v>
      </c>
      <c r="N64" s="17" t="s">
        <v>15</v>
      </c>
      <c r="O64" s="17" t="s">
        <v>15</v>
      </c>
      <c r="P64" s="17" t="s">
        <v>15</v>
      </c>
      <c r="Q64" s="17" t="s">
        <v>15</v>
      </c>
      <c r="R64" s="17" t="s">
        <v>15</v>
      </c>
      <c r="S64" s="17" t="s">
        <v>15</v>
      </c>
      <c r="T64" s="17" t="s">
        <v>15</v>
      </c>
      <c r="U64" s="17" t="s">
        <v>15</v>
      </c>
      <c r="V64" s="17" t="s">
        <v>15</v>
      </c>
      <c r="W64" s="169"/>
    </row>
    <row r="65" spans="1:23" s="2" customFormat="1" ht="87.75" customHeight="1" x14ac:dyDescent="0.3">
      <c r="A65" s="3"/>
      <c r="B65" s="23" t="s">
        <v>215</v>
      </c>
      <c r="C65" s="17" t="s">
        <v>221</v>
      </c>
      <c r="D65" s="17" t="s">
        <v>222</v>
      </c>
      <c r="E65" s="17" t="s">
        <v>15</v>
      </c>
      <c r="F65" s="17" t="s">
        <v>15</v>
      </c>
      <c r="G65" s="17" t="s">
        <v>15</v>
      </c>
      <c r="H65" s="17" t="s">
        <v>15</v>
      </c>
      <c r="I65" s="17" t="s">
        <v>15</v>
      </c>
      <c r="J65" s="17" t="s">
        <v>15</v>
      </c>
      <c r="K65" s="17" t="s">
        <v>15</v>
      </c>
      <c r="L65" s="17" t="s">
        <v>15</v>
      </c>
      <c r="M65" s="17" t="s">
        <v>15</v>
      </c>
      <c r="N65" s="17" t="s">
        <v>15</v>
      </c>
      <c r="O65" s="17" t="s">
        <v>15</v>
      </c>
      <c r="P65" s="17" t="s">
        <v>15</v>
      </c>
      <c r="Q65" s="17" t="s">
        <v>15</v>
      </c>
      <c r="R65" s="17" t="s">
        <v>15</v>
      </c>
      <c r="S65" s="17" t="s">
        <v>15</v>
      </c>
      <c r="T65" s="17" t="s">
        <v>15</v>
      </c>
      <c r="U65" s="17" t="s">
        <v>15</v>
      </c>
      <c r="V65" s="17" t="s">
        <v>15</v>
      </c>
      <c r="W65" s="169"/>
    </row>
    <row r="66" spans="1:23" s="2" customFormat="1" ht="87.75" customHeight="1" x14ac:dyDescent="0.3">
      <c r="A66" s="3"/>
      <c r="B66" s="23" t="s">
        <v>215</v>
      </c>
      <c r="C66" s="17" t="s">
        <v>223</v>
      </c>
      <c r="D66" s="17" t="s">
        <v>224</v>
      </c>
      <c r="E66" s="17" t="s">
        <v>15</v>
      </c>
      <c r="F66" s="17" t="s">
        <v>15</v>
      </c>
      <c r="G66" s="17" t="s">
        <v>15</v>
      </c>
      <c r="H66" s="17" t="s">
        <v>15</v>
      </c>
      <c r="I66" s="17" t="s">
        <v>15</v>
      </c>
      <c r="J66" s="17" t="s">
        <v>15</v>
      </c>
      <c r="K66" s="17" t="s">
        <v>15</v>
      </c>
      <c r="L66" s="17" t="s">
        <v>15</v>
      </c>
      <c r="M66" s="17" t="s">
        <v>15</v>
      </c>
      <c r="N66" s="17" t="s">
        <v>15</v>
      </c>
      <c r="O66" s="17" t="s">
        <v>15</v>
      </c>
      <c r="P66" s="17" t="s">
        <v>15</v>
      </c>
      <c r="Q66" s="17" t="s">
        <v>15</v>
      </c>
      <c r="R66" s="17" t="s">
        <v>15</v>
      </c>
      <c r="S66" s="17" t="s">
        <v>15</v>
      </c>
      <c r="T66" s="17" t="s">
        <v>225</v>
      </c>
      <c r="U66" s="17" t="s">
        <v>226</v>
      </c>
      <c r="V66" s="17" t="s">
        <v>227</v>
      </c>
      <c r="W66" s="169"/>
    </row>
    <row r="67" spans="1:23" s="2" customFormat="1" ht="87.75" customHeight="1" x14ac:dyDescent="0.3">
      <c r="A67" s="3"/>
      <c r="B67" s="23" t="s">
        <v>215</v>
      </c>
      <c r="C67" s="17" t="s">
        <v>228</v>
      </c>
      <c r="D67" s="17" t="s">
        <v>15</v>
      </c>
      <c r="E67" s="17" t="s">
        <v>15</v>
      </c>
      <c r="F67" s="17" t="s">
        <v>15</v>
      </c>
      <c r="G67" s="17" t="s">
        <v>15</v>
      </c>
      <c r="H67" s="17" t="s">
        <v>15</v>
      </c>
      <c r="I67" s="17" t="s">
        <v>15</v>
      </c>
      <c r="J67" s="17" t="s">
        <v>15</v>
      </c>
      <c r="K67" s="17" t="s">
        <v>15</v>
      </c>
      <c r="L67" s="17" t="s">
        <v>15</v>
      </c>
      <c r="M67" s="17" t="s">
        <v>15</v>
      </c>
      <c r="N67" s="17" t="s">
        <v>15</v>
      </c>
      <c r="O67" s="17" t="s">
        <v>15</v>
      </c>
      <c r="P67" s="17" t="s">
        <v>15</v>
      </c>
      <c r="Q67" s="17" t="s">
        <v>15</v>
      </c>
      <c r="R67" s="17" t="s">
        <v>15</v>
      </c>
      <c r="S67" s="17" t="s">
        <v>15</v>
      </c>
      <c r="T67" s="17" t="s">
        <v>15</v>
      </c>
      <c r="U67" s="17" t="s">
        <v>15</v>
      </c>
      <c r="V67" s="17" t="s">
        <v>15</v>
      </c>
      <c r="W67" s="169"/>
    </row>
    <row r="68" spans="1:23" s="2" customFormat="1" ht="100.5" customHeight="1" x14ac:dyDescent="0.3">
      <c r="A68" s="3"/>
      <c r="B68" s="24" t="s">
        <v>229</v>
      </c>
      <c r="C68" s="16" t="s">
        <v>230</v>
      </c>
      <c r="D68" s="16" t="s">
        <v>233</v>
      </c>
      <c r="E68" s="16" t="s">
        <v>218</v>
      </c>
      <c r="F68" s="16" t="s">
        <v>219</v>
      </c>
      <c r="G68" s="16" t="s">
        <v>231</v>
      </c>
      <c r="H68" s="16" t="s">
        <v>15</v>
      </c>
      <c r="I68" s="16" t="s">
        <v>15</v>
      </c>
      <c r="J68" s="16" t="s">
        <v>15</v>
      </c>
      <c r="K68" s="16" t="s">
        <v>15</v>
      </c>
      <c r="L68" s="16" t="s">
        <v>15</v>
      </c>
      <c r="M68" s="16" t="s">
        <v>15</v>
      </c>
      <c r="N68" s="16" t="s">
        <v>15</v>
      </c>
      <c r="O68" s="16" t="s">
        <v>15</v>
      </c>
      <c r="P68" s="16" t="s">
        <v>15</v>
      </c>
      <c r="Q68" s="16" t="s">
        <v>27</v>
      </c>
      <c r="R68" s="16" t="s">
        <v>40</v>
      </c>
      <c r="S68" s="16" t="s">
        <v>232</v>
      </c>
      <c r="T68" s="16" t="s">
        <v>15</v>
      </c>
      <c r="U68" s="16" t="s">
        <v>15</v>
      </c>
      <c r="V68" s="16" t="s">
        <v>15</v>
      </c>
      <c r="W68" s="169" t="s">
        <v>255</v>
      </c>
    </row>
    <row r="69" spans="1:23" s="2" customFormat="1" ht="100.5" customHeight="1" x14ac:dyDescent="0.3">
      <c r="A69" s="3"/>
      <c r="B69" s="24" t="s">
        <v>229</v>
      </c>
      <c r="C69" s="16" t="s">
        <v>234</v>
      </c>
      <c r="D69" s="16" t="s">
        <v>15</v>
      </c>
      <c r="E69" s="16" t="s">
        <v>218</v>
      </c>
      <c r="F69" s="16" t="s">
        <v>219</v>
      </c>
      <c r="G69" s="16" t="s">
        <v>235</v>
      </c>
      <c r="H69" s="16" t="s">
        <v>15</v>
      </c>
      <c r="I69" s="16" t="s">
        <v>15</v>
      </c>
      <c r="J69" s="16" t="s">
        <v>15</v>
      </c>
      <c r="K69" s="16" t="s">
        <v>15</v>
      </c>
      <c r="L69" s="16" t="s">
        <v>15</v>
      </c>
      <c r="M69" s="16" t="s">
        <v>15</v>
      </c>
      <c r="N69" s="16" t="s">
        <v>15</v>
      </c>
      <c r="O69" s="16" t="s">
        <v>15</v>
      </c>
      <c r="P69" s="16" t="s">
        <v>15</v>
      </c>
      <c r="Q69" s="16" t="s">
        <v>15</v>
      </c>
      <c r="R69" s="16" t="s">
        <v>15</v>
      </c>
      <c r="S69" s="16" t="s">
        <v>15</v>
      </c>
      <c r="T69" s="16" t="s">
        <v>15</v>
      </c>
      <c r="U69" s="16" t="s">
        <v>15</v>
      </c>
      <c r="V69" s="16" t="s">
        <v>15</v>
      </c>
      <c r="W69" s="169"/>
    </row>
    <row r="70" spans="1:23" s="2" customFormat="1" ht="100.5" customHeight="1" x14ac:dyDescent="0.3">
      <c r="A70" s="3"/>
      <c r="B70" s="24" t="s">
        <v>229</v>
      </c>
      <c r="C70" s="16" t="s">
        <v>236</v>
      </c>
      <c r="D70" s="16" t="s">
        <v>239</v>
      </c>
      <c r="E70" s="16" t="s">
        <v>19</v>
      </c>
      <c r="F70" s="16" t="s">
        <v>59</v>
      </c>
      <c r="G70" s="16" t="s">
        <v>237</v>
      </c>
      <c r="H70" s="16" t="s">
        <v>15</v>
      </c>
      <c r="I70" s="16" t="s">
        <v>15</v>
      </c>
      <c r="J70" s="16" t="s">
        <v>15</v>
      </c>
      <c r="K70" s="16" t="s">
        <v>15</v>
      </c>
      <c r="L70" s="16" t="s">
        <v>15</v>
      </c>
      <c r="M70" s="16" t="s">
        <v>15</v>
      </c>
      <c r="N70" s="16" t="s">
        <v>15</v>
      </c>
      <c r="O70" s="16" t="s">
        <v>15</v>
      </c>
      <c r="P70" s="16" t="s">
        <v>15</v>
      </c>
      <c r="Q70" s="16" t="s">
        <v>15</v>
      </c>
      <c r="R70" s="16" t="s">
        <v>15</v>
      </c>
      <c r="S70" s="16" t="s">
        <v>15</v>
      </c>
      <c r="T70" s="16" t="s">
        <v>15</v>
      </c>
      <c r="U70" s="16" t="s">
        <v>15</v>
      </c>
      <c r="V70" s="16" t="s">
        <v>15</v>
      </c>
      <c r="W70" s="169"/>
    </row>
    <row r="71" spans="1:23" s="2" customFormat="1" ht="100.5" customHeight="1" x14ac:dyDescent="0.3">
      <c r="A71" s="3"/>
      <c r="B71" s="25" t="s">
        <v>229</v>
      </c>
      <c r="C71" s="16" t="s">
        <v>238</v>
      </c>
      <c r="D71" s="16" t="s">
        <v>243</v>
      </c>
      <c r="E71" s="16" t="s">
        <v>19</v>
      </c>
      <c r="F71" s="16" t="s">
        <v>20</v>
      </c>
      <c r="G71" s="16" t="s">
        <v>240</v>
      </c>
      <c r="H71" s="16" t="s">
        <v>15</v>
      </c>
      <c r="I71" s="16" t="s">
        <v>15</v>
      </c>
      <c r="J71" s="16" t="s">
        <v>15</v>
      </c>
      <c r="K71" s="16" t="s">
        <v>46</v>
      </c>
      <c r="L71" s="16" t="s">
        <v>241</v>
      </c>
      <c r="M71" s="16" t="s">
        <v>242</v>
      </c>
      <c r="N71" s="16" t="s">
        <v>15</v>
      </c>
      <c r="O71" s="16" t="s">
        <v>15</v>
      </c>
      <c r="P71" s="16" t="s">
        <v>15</v>
      </c>
      <c r="Q71" s="16" t="s">
        <v>15</v>
      </c>
      <c r="R71" s="16" t="s">
        <v>15</v>
      </c>
      <c r="S71" s="16" t="s">
        <v>15</v>
      </c>
      <c r="T71" s="16" t="s">
        <v>15</v>
      </c>
      <c r="U71" s="16" t="s">
        <v>15</v>
      </c>
      <c r="V71" s="16" t="s">
        <v>15</v>
      </c>
      <c r="W71" s="169"/>
    </row>
    <row r="72" spans="1:23" ht="94.95" customHeight="1" x14ac:dyDescent="0.3">
      <c r="B72" s="25" t="s">
        <v>229</v>
      </c>
      <c r="C72" s="16" t="s">
        <v>238</v>
      </c>
      <c r="D72" s="16" t="s">
        <v>245</v>
      </c>
      <c r="E72" s="16" t="s">
        <v>19</v>
      </c>
      <c r="F72" s="16" t="s">
        <v>59</v>
      </c>
      <c r="G72" s="16" t="s">
        <v>244</v>
      </c>
      <c r="H72" s="16" t="s">
        <v>15</v>
      </c>
      <c r="I72" s="16" t="s">
        <v>15</v>
      </c>
      <c r="J72" s="16" t="s">
        <v>15</v>
      </c>
      <c r="K72" s="16" t="s">
        <v>15</v>
      </c>
      <c r="L72" s="16" t="s">
        <v>15</v>
      </c>
      <c r="M72" s="16" t="s">
        <v>15</v>
      </c>
      <c r="N72" s="16" t="s">
        <v>15</v>
      </c>
      <c r="O72" s="16" t="s">
        <v>15</v>
      </c>
      <c r="P72" s="16" t="s">
        <v>15</v>
      </c>
      <c r="Q72" s="16" t="s">
        <v>15</v>
      </c>
      <c r="R72" s="16" t="s">
        <v>15</v>
      </c>
      <c r="S72" s="16" t="s">
        <v>15</v>
      </c>
      <c r="T72" s="16" t="s">
        <v>15</v>
      </c>
      <c r="U72" s="16" t="s">
        <v>15</v>
      </c>
      <c r="V72" s="16" t="s">
        <v>15</v>
      </c>
      <c r="W72" s="169"/>
    </row>
  </sheetData>
  <mergeCells count="8">
    <mergeCell ref="W61:W63"/>
    <mergeCell ref="W64:W67"/>
    <mergeCell ref="W68:W72"/>
    <mergeCell ref="E2:V2"/>
    <mergeCell ref="W6:W14"/>
    <mergeCell ref="W15:W32"/>
    <mergeCell ref="W33:W49"/>
    <mergeCell ref="W51:W59"/>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I2" sqref="I2"/>
    </sheetView>
  </sheetViews>
  <sheetFormatPr baseColWidth="10" defaultColWidth="10.6640625" defaultRowHeight="13.8" x14ac:dyDescent="0.25"/>
  <cols>
    <col min="1" max="1" width="20.109375" style="61" customWidth="1"/>
    <col min="2" max="2" width="39.44140625" style="61" customWidth="1"/>
    <col min="3" max="3" width="30" style="69" customWidth="1"/>
    <col min="4" max="4" width="9.88671875" style="69" customWidth="1"/>
    <col min="5" max="5" width="11.44140625" style="69" customWidth="1"/>
    <col min="6" max="6" width="10.6640625" style="69" customWidth="1"/>
    <col min="7" max="7" width="12" style="69" customWidth="1"/>
    <col min="8" max="12" width="20.109375" style="61" customWidth="1"/>
    <col min="13" max="16384" width="10.6640625" style="61"/>
  </cols>
  <sheetData>
    <row r="1" spans="1:7" ht="40.950000000000003" customHeight="1" x14ac:dyDescent="0.25">
      <c r="A1" s="70" t="s">
        <v>256</v>
      </c>
      <c r="B1" s="70" t="s">
        <v>9</v>
      </c>
      <c r="C1" s="70" t="s">
        <v>257</v>
      </c>
      <c r="D1" s="60">
        <v>2020</v>
      </c>
      <c r="E1" s="60">
        <v>2021</v>
      </c>
      <c r="F1" s="60">
        <v>2022</v>
      </c>
      <c r="G1" s="60">
        <v>2023</v>
      </c>
    </row>
    <row r="2" spans="1:7" ht="41.4" x14ac:dyDescent="0.25">
      <c r="A2" s="172" t="s">
        <v>258</v>
      </c>
      <c r="B2" s="64" t="s">
        <v>259</v>
      </c>
      <c r="C2" s="63" t="s">
        <v>260</v>
      </c>
      <c r="D2" s="63">
        <v>1</v>
      </c>
      <c r="E2" s="63">
        <v>1</v>
      </c>
      <c r="F2" s="63">
        <v>1</v>
      </c>
      <c r="G2" s="63">
        <v>1</v>
      </c>
    </row>
    <row r="3" spans="1:7" ht="41.4" x14ac:dyDescent="0.25">
      <c r="A3" s="172"/>
      <c r="B3" s="64" t="s">
        <v>261</v>
      </c>
      <c r="C3" s="63" t="s">
        <v>260</v>
      </c>
      <c r="D3" s="63">
        <v>1</v>
      </c>
      <c r="E3" s="63">
        <v>1</v>
      </c>
      <c r="F3" s="63">
        <v>1</v>
      </c>
      <c r="G3" s="63">
        <v>1</v>
      </c>
    </row>
    <row r="4" spans="1:7" ht="55.2" x14ac:dyDescent="0.25">
      <c r="A4" s="172"/>
      <c r="B4" s="64" t="s">
        <v>262</v>
      </c>
      <c r="C4" s="63" t="s">
        <v>260</v>
      </c>
      <c r="D4" s="63">
        <v>1</v>
      </c>
      <c r="E4" s="63">
        <v>1</v>
      </c>
      <c r="F4" s="63">
        <v>1</v>
      </c>
      <c r="G4" s="63">
        <v>1</v>
      </c>
    </row>
    <row r="5" spans="1:7" ht="27.6" x14ac:dyDescent="0.25">
      <c r="A5" s="172"/>
      <c r="B5" s="64" t="s">
        <v>263</v>
      </c>
      <c r="C5" s="63" t="s">
        <v>260</v>
      </c>
      <c r="D5" s="63">
        <v>1</v>
      </c>
      <c r="E5" s="63">
        <v>1</v>
      </c>
      <c r="F5" s="63">
        <v>1</v>
      </c>
      <c r="G5" s="63">
        <v>1</v>
      </c>
    </row>
    <row r="6" spans="1:7" ht="41.4" x14ac:dyDescent="0.25">
      <c r="A6" s="172"/>
      <c r="B6" s="64" t="s">
        <v>264</v>
      </c>
      <c r="C6" s="63" t="s">
        <v>260</v>
      </c>
      <c r="D6" s="63"/>
      <c r="E6" s="63">
        <v>1</v>
      </c>
      <c r="F6" s="63"/>
      <c r="G6" s="63"/>
    </row>
    <row r="7" spans="1:7" ht="41.4" x14ac:dyDescent="0.25">
      <c r="A7" s="172"/>
      <c r="B7" s="64" t="s">
        <v>265</v>
      </c>
      <c r="C7" s="63" t="s">
        <v>260</v>
      </c>
      <c r="D7" s="63">
        <v>1</v>
      </c>
      <c r="E7" s="63">
        <v>1</v>
      </c>
      <c r="F7" s="63">
        <v>1</v>
      </c>
      <c r="G7" s="63">
        <v>1</v>
      </c>
    </row>
    <row r="8" spans="1:7" ht="41.4" x14ac:dyDescent="0.25">
      <c r="A8" s="172"/>
      <c r="B8" s="64" t="s">
        <v>266</v>
      </c>
      <c r="C8" s="63" t="s">
        <v>260</v>
      </c>
      <c r="D8" s="63">
        <v>1</v>
      </c>
      <c r="E8" s="63">
        <v>1</v>
      </c>
      <c r="F8" s="63">
        <v>1</v>
      </c>
      <c r="G8" s="63">
        <v>1</v>
      </c>
    </row>
    <row r="9" spans="1:7" ht="41.4" x14ac:dyDescent="0.25">
      <c r="A9" s="172"/>
      <c r="B9" s="64" t="s">
        <v>267</v>
      </c>
      <c r="C9" s="63" t="s">
        <v>260</v>
      </c>
      <c r="D9" s="63">
        <v>1</v>
      </c>
      <c r="E9" s="63">
        <v>1</v>
      </c>
      <c r="F9" s="63">
        <v>1</v>
      </c>
      <c r="G9" s="63">
        <v>1</v>
      </c>
    </row>
    <row r="10" spans="1:7" ht="55.2" x14ac:dyDescent="0.25">
      <c r="A10" s="172"/>
      <c r="B10" s="64" t="s">
        <v>51</v>
      </c>
      <c r="C10" s="63" t="s">
        <v>260</v>
      </c>
      <c r="D10" s="63">
        <v>1</v>
      </c>
      <c r="E10" s="63">
        <v>1</v>
      </c>
      <c r="F10" s="63">
        <v>1</v>
      </c>
      <c r="G10" s="63">
        <v>1</v>
      </c>
    </row>
    <row r="11" spans="1:7" ht="41.4" x14ac:dyDescent="0.25">
      <c r="A11" s="172"/>
      <c r="B11" s="64" t="s">
        <v>268</v>
      </c>
      <c r="C11" s="63" t="s">
        <v>260</v>
      </c>
      <c r="D11" s="63">
        <v>1</v>
      </c>
      <c r="E11" s="63">
        <v>1</v>
      </c>
      <c r="F11" s="63">
        <v>1</v>
      </c>
      <c r="G11" s="63">
        <v>1</v>
      </c>
    </row>
    <row r="12" spans="1:7" ht="69" x14ac:dyDescent="0.25">
      <c r="A12" s="172"/>
      <c r="B12" s="64" t="s">
        <v>269</v>
      </c>
      <c r="C12" s="63" t="s">
        <v>260</v>
      </c>
      <c r="D12" s="63">
        <v>1</v>
      </c>
      <c r="E12" s="63">
        <v>1</v>
      </c>
      <c r="F12" s="63">
        <v>1</v>
      </c>
      <c r="G12" s="63">
        <v>1</v>
      </c>
    </row>
    <row r="13" spans="1:7" ht="42" thickBot="1" x14ac:dyDescent="0.3">
      <c r="A13" s="172" t="s">
        <v>270</v>
      </c>
      <c r="B13" s="59" t="s">
        <v>271</v>
      </c>
      <c r="C13" s="63" t="s">
        <v>260</v>
      </c>
      <c r="D13" s="63">
        <v>1</v>
      </c>
      <c r="E13" s="63">
        <v>1</v>
      </c>
      <c r="F13" s="63">
        <v>1</v>
      </c>
      <c r="G13" s="63">
        <v>1</v>
      </c>
    </row>
    <row r="14" spans="1:7" ht="42" thickBot="1" x14ac:dyDescent="0.3">
      <c r="A14" s="172"/>
      <c r="B14" s="59" t="s">
        <v>272</v>
      </c>
      <c r="C14" s="63" t="s">
        <v>260</v>
      </c>
      <c r="D14" s="63">
        <v>1</v>
      </c>
      <c r="E14" s="63">
        <v>1</v>
      </c>
      <c r="F14" s="63">
        <v>1</v>
      </c>
      <c r="G14" s="63">
        <v>1</v>
      </c>
    </row>
    <row r="15" spans="1:7" ht="42" thickBot="1" x14ac:dyDescent="0.3">
      <c r="A15" s="172"/>
      <c r="B15" s="59" t="s">
        <v>273</v>
      </c>
      <c r="C15" s="63" t="s">
        <v>260</v>
      </c>
      <c r="D15" s="63">
        <v>1</v>
      </c>
      <c r="E15" s="63">
        <v>1</v>
      </c>
      <c r="F15" s="63">
        <v>1</v>
      </c>
      <c r="G15" s="63">
        <v>1</v>
      </c>
    </row>
    <row r="16" spans="1:7" ht="42" customHeight="1" thickBot="1" x14ac:dyDescent="0.3">
      <c r="A16" s="172"/>
      <c r="B16" s="59" t="s">
        <v>274</v>
      </c>
      <c r="C16" s="63" t="s">
        <v>260</v>
      </c>
      <c r="D16" s="63">
        <v>1</v>
      </c>
      <c r="E16" s="63">
        <v>1</v>
      </c>
      <c r="F16" s="63">
        <v>1</v>
      </c>
      <c r="G16" s="63">
        <v>1</v>
      </c>
    </row>
    <row r="17" spans="1:7" ht="28.2" thickBot="1" x14ac:dyDescent="0.3">
      <c r="A17" s="172"/>
      <c r="B17" s="59" t="s">
        <v>275</v>
      </c>
      <c r="C17" s="63" t="s">
        <v>260</v>
      </c>
      <c r="D17" s="63">
        <v>1</v>
      </c>
      <c r="E17" s="63">
        <v>1</v>
      </c>
      <c r="F17" s="63">
        <v>1</v>
      </c>
      <c r="G17" s="63">
        <v>1</v>
      </c>
    </row>
    <row r="18" spans="1:7" ht="42" customHeight="1" thickBot="1" x14ac:dyDescent="0.3">
      <c r="A18" s="172"/>
      <c r="B18" s="59" t="s">
        <v>276</v>
      </c>
      <c r="C18" s="63" t="s">
        <v>260</v>
      </c>
      <c r="D18" s="63">
        <v>1</v>
      </c>
      <c r="E18" s="63">
        <v>1</v>
      </c>
      <c r="F18" s="63">
        <v>1</v>
      </c>
      <c r="G18" s="63">
        <v>1</v>
      </c>
    </row>
    <row r="19" spans="1:7" ht="28.2" thickBot="1" x14ac:dyDescent="0.3">
      <c r="A19" s="172"/>
      <c r="B19" s="59" t="s">
        <v>277</v>
      </c>
      <c r="C19" s="63" t="s">
        <v>260</v>
      </c>
      <c r="D19" s="63">
        <v>1</v>
      </c>
      <c r="E19" s="63">
        <v>1</v>
      </c>
      <c r="F19" s="63">
        <v>1</v>
      </c>
      <c r="G19" s="63">
        <v>1</v>
      </c>
    </row>
    <row r="20" spans="1:7" ht="28.2" customHeight="1" thickBot="1" x14ac:dyDescent="0.3">
      <c r="A20" s="172"/>
      <c r="B20" s="59" t="s">
        <v>278</v>
      </c>
      <c r="C20" s="63" t="s">
        <v>260</v>
      </c>
      <c r="D20" s="63">
        <v>1</v>
      </c>
      <c r="E20" s="63">
        <v>1</v>
      </c>
      <c r="F20" s="63">
        <v>1</v>
      </c>
      <c r="G20" s="63">
        <v>1</v>
      </c>
    </row>
    <row r="21" spans="1:7" ht="28.2" customHeight="1" thickBot="1" x14ac:dyDescent="0.3">
      <c r="A21" s="172"/>
      <c r="B21" s="59" t="s">
        <v>279</v>
      </c>
      <c r="C21" s="63" t="s">
        <v>260</v>
      </c>
      <c r="D21" s="63">
        <v>1</v>
      </c>
      <c r="E21" s="63">
        <v>1</v>
      </c>
      <c r="F21" s="63">
        <v>1</v>
      </c>
      <c r="G21" s="63">
        <v>1</v>
      </c>
    </row>
    <row r="22" spans="1:7" ht="42" customHeight="1" thickBot="1" x14ac:dyDescent="0.3">
      <c r="A22" s="172"/>
      <c r="B22" s="59" t="s">
        <v>280</v>
      </c>
      <c r="C22" s="63" t="s">
        <v>260</v>
      </c>
      <c r="D22" s="63">
        <v>1</v>
      </c>
      <c r="E22" s="63">
        <v>1</v>
      </c>
      <c r="F22" s="63">
        <v>1</v>
      </c>
      <c r="G22" s="63">
        <v>1</v>
      </c>
    </row>
    <row r="23" spans="1:7" ht="42" customHeight="1" thickBot="1" x14ac:dyDescent="0.3">
      <c r="A23" s="172"/>
      <c r="B23" s="59" t="s">
        <v>281</v>
      </c>
      <c r="C23" s="63" t="s">
        <v>260</v>
      </c>
      <c r="D23" s="63">
        <v>1</v>
      </c>
      <c r="E23" s="63">
        <v>1</v>
      </c>
      <c r="F23" s="63">
        <v>1</v>
      </c>
      <c r="G23" s="63">
        <v>1</v>
      </c>
    </row>
    <row r="24" spans="1:7" ht="41.4" x14ac:dyDescent="0.25">
      <c r="A24" s="172" t="s">
        <v>282</v>
      </c>
      <c r="B24" s="65" t="s">
        <v>283</v>
      </c>
      <c r="C24" s="68" t="s">
        <v>284</v>
      </c>
      <c r="D24" s="63">
        <v>1</v>
      </c>
      <c r="E24" s="63">
        <v>1</v>
      </c>
      <c r="F24" s="63">
        <v>1</v>
      </c>
      <c r="G24" s="63">
        <v>1</v>
      </c>
    </row>
    <row r="25" spans="1:7" ht="82.8" x14ac:dyDescent="0.25">
      <c r="A25" s="172"/>
      <c r="B25" s="65" t="s">
        <v>285</v>
      </c>
      <c r="C25" s="68" t="s">
        <v>284</v>
      </c>
      <c r="D25" s="63">
        <v>1</v>
      </c>
      <c r="E25" s="63">
        <v>1</v>
      </c>
      <c r="F25" s="63">
        <v>1</v>
      </c>
      <c r="G25" s="63">
        <v>1</v>
      </c>
    </row>
    <row r="26" spans="1:7" ht="55.2" x14ac:dyDescent="0.25">
      <c r="A26" s="172"/>
      <c r="B26" s="65" t="s">
        <v>286</v>
      </c>
      <c r="C26" s="68" t="s">
        <v>284</v>
      </c>
      <c r="D26" s="63">
        <v>1</v>
      </c>
      <c r="E26" s="63">
        <v>1</v>
      </c>
      <c r="F26" s="63">
        <v>1</v>
      </c>
      <c r="G26" s="63">
        <v>1</v>
      </c>
    </row>
    <row r="27" spans="1:7" ht="55.2" x14ac:dyDescent="0.25">
      <c r="A27" s="172"/>
      <c r="B27" s="65" t="s">
        <v>287</v>
      </c>
      <c r="C27" s="68" t="s">
        <v>284</v>
      </c>
      <c r="D27" s="63">
        <v>1</v>
      </c>
      <c r="E27" s="63">
        <v>1</v>
      </c>
      <c r="F27" s="63">
        <v>1</v>
      </c>
      <c r="G27" s="63">
        <v>1</v>
      </c>
    </row>
    <row r="28" spans="1:7" ht="55.2" x14ac:dyDescent="0.25">
      <c r="A28" s="172"/>
      <c r="B28" s="65" t="s">
        <v>144</v>
      </c>
      <c r="C28" s="68" t="s">
        <v>284</v>
      </c>
      <c r="D28" s="63">
        <v>1</v>
      </c>
      <c r="E28" s="63">
        <v>1</v>
      </c>
      <c r="F28" s="63">
        <v>1</v>
      </c>
      <c r="G28" s="63">
        <v>1</v>
      </c>
    </row>
    <row r="29" spans="1:7" ht="55.2" x14ac:dyDescent="0.25">
      <c r="A29" s="172"/>
      <c r="B29" s="65" t="s">
        <v>288</v>
      </c>
      <c r="C29" s="68" t="s">
        <v>284</v>
      </c>
      <c r="D29" s="63">
        <v>1</v>
      </c>
      <c r="E29" s="63">
        <v>1</v>
      </c>
      <c r="F29" s="63">
        <v>1</v>
      </c>
      <c r="G29" s="63">
        <v>1</v>
      </c>
    </row>
    <row r="30" spans="1:7" ht="69" x14ac:dyDescent="0.25">
      <c r="A30" s="172"/>
      <c r="B30" s="65" t="s">
        <v>289</v>
      </c>
      <c r="C30" s="68" t="s">
        <v>284</v>
      </c>
      <c r="D30" s="63">
        <v>2</v>
      </c>
      <c r="E30" s="63">
        <v>3</v>
      </c>
      <c r="F30" s="63">
        <v>3</v>
      </c>
      <c r="G30" s="63">
        <v>2</v>
      </c>
    </row>
    <row r="31" spans="1:7" ht="69" x14ac:dyDescent="0.25">
      <c r="A31" s="172"/>
      <c r="B31" s="65" t="s">
        <v>290</v>
      </c>
      <c r="C31" s="68" t="s">
        <v>284</v>
      </c>
      <c r="D31" s="63">
        <v>1</v>
      </c>
      <c r="E31" s="63">
        <v>1</v>
      </c>
      <c r="F31" s="63">
        <v>1</v>
      </c>
      <c r="G31" s="63">
        <v>1</v>
      </c>
    </row>
    <row r="32" spans="1:7" ht="55.2" x14ac:dyDescent="0.25">
      <c r="A32" s="172"/>
      <c r="B32" s="65" t="s">
        <v>291</v>
      </c>
      <c r="C32" s="68" t="s">
        <v>284</v>
      </c>
      <c r="D32" s="63"/>
      <c r="E32" s="63">
        <v>1</v>
      </c>
      <c r="F32" s="63"/>
      <c r="G32" s="63"/>
    </row>
    <row r="33" spans="1:7" ht="41.4" x14ac:dyDescent="0.25">
      <c r="A33" s="172"/>
      <c r="B33" s="65" t="s">
        <v>292</v>
      </c>
      <c r="C33" s="68" t="s">
        <v>284</v>
      </c>
      <c r="D33" s="66">
        <v>1</v>
      </c>
      <c r="E33" s="67">
        <v>1</v>
      </c>
      <c r="F33" s="67">
        <v>1</v>
      </c>
      <c r="G33" s="67">
        <v>1</v>
      </c>
    </row>
    <row r="34" spans="1:7" ht="27.6" x14ac:dyDescent="0.25">
      <c r="A34" s="172"/>
      <c r="B34" s="65" t="s">
        <v>293</v>
      </c>
      <c r="C34" s="68" t="s">
        <v>284</v>
      </c>
      <c r="D34" s="66">
        <v>1</v>
      </c>
      <c r="E34" s="67">
        <v>1</v>
      </c>
      <c r="F34" s="67">
        <v>1</v>
      </c>
      <c r="G34" s="67">
        <v>1</v>
      </c>
    </row>
    <row r="35" spans="1:7" ht="69" x14ac:dyDescent="0.25">
      <c r="A35" s="172"/>
      <c r="B35" s="65" t="s">
        <v>294</v>
      </c>
      <c r="C35" s="68" t="s">
        <v>284</v>
      </c>
      <c r="D35" s="66">
        <v>1</v>
      </c>
      <c r="E35" s="67">
        <v>1</v>
      </c>
      <c r="F35" s="67">
        <v>1</v>
      </c>
      <c r="G35" s="67">
        <v>1</v>
      </c>
    </row>
    <row r="36" spans="1:7" ht="27.6" x14ac:dyDescent="0.25">
      <c r="A36" s="172"/>
      <c r="B36" s="65" t="s">
        <v>295</v>
      </c>
      <c r="C36" s="68" t="s">
        <v>284</v>
      </c>
      <c r="D36" s="63"/>
      <c r="E36" s="63">
        <v>1</v>
      </c>
      <c r="F36" s="63"/>
      <c r="G36" s="63"/>
    </row>
    <row r="37" spans="1:7" ht="55.8" thickBot="1" x14ac:dyDescent="0.3">
      <c r="A37" s="172" t="s">
        <v>296</v>
      </c>
      <c r="B37" s="59" t="s">
        <v>297</v>
      </c>
      <c r="C37" s="68" t="s">
        <v>298</v>
      </c>
      <c r="D37" s="66">
        <v>1</v>
      </c>
      <c r="E37" s="67">
        <v>1</v>
      </c>
      <c r="F37" s="67">
        <v>1</v>
      </c>
      <c r="G37" s="67">
        <v>1</v>
      </c>
    </row>
    <row r="38" spans="1:7" ht="28.2" thickBot="1" x14ac:dyDescent="0.3">
      <c r="A38" s="172"/>
      <c r="B38" s="59" t="s">
        <v>299</v>
      </c>
      <c r="C38" s="68" t="s">
        <v>298</v>
      </c>
      <c r="D38" s="66">
        <v>1</v>
      </c>
      <c r="E38" s="67">
        <v>1</v>
      </c>
      <c r="F38" s="67">
        <v>1</v>
      </c>
      <c r="G38" s="67">
        <v>1</v>
      </c>
    </row>
    <row r="39" spans="1:7" ht="42" thickBot="1" x14ac:dyDescent="0.3">
      <c r="A39" s="172"/>
      <c r="B39" s="59" t="s">
        <v>300</v>
      </c>
      <c r="C39" s="68" t="s">
        <v>298</v>
      </c>
      <c r="D39" s="63"/>
      <c r="E39" s="63">
        <v>1</v>
      </c>
      <c r="F39" s="63">
        <v>1</v>
      </c>
      <c r="G39" s="63"/>
    </row>
    <row r="40" spans="1:7" ht="42" thickBot="1" x14ac:dyDescent="0.3">
      <c r="A40" s="172"/>
      <c r="B40" s="59" t="s">
        <v>301</v>
      </c>
      <c r="C40" s="68" t="s">
        <v>298</v>
      </c>
      <c r="D40" s="63"/>
      <c r="E40" s="63">
        <v>1</v>
      </c>
      <c r="F40" s="63"/>
      <c r="G40" s="63">
        <v>1</v>
      </c>
    </row>
    <row r="41" spans="1:7" ht="55.8" thickBot="1" x14ac:dyDescent="0.3">
      <c r="A41" s="172"/>
      <c r="B41" s="59" t="s">
        <v>302</v>
      </c>
      <c r="C41" s="68" t="s">
        <v>298</v>
      </c>
      <c r="D41" s="66">
        <v>1</v>
      </c>
      <c r="E41" s="67">
        <v>1</v>
      </c>
      <c r="F41" s="67">
        <v>1</v>
      </c>
      <c r="G41" s="67">
        <v>1</v>
      </c>
    </row>
    <row r="42" spans="1:7" ht="42" thickBot="1" x14ac:dyDescent="0.3">
      <c r="A42" s="172"/>
      <c r="B42" s="59" t="s">
        <v>303</v>
      </c>
      <c r="C42" s="68" t="s">
        <v>298</v>
      </c>
      <c r="D42" s="66">
        <v>1</v>
      </c>
      <c r="E42" s="67">
        <v>1</v>
      </c>
      <c r="F42" s="67">
        <v>1</v>
      </c>
      <c r="G42" s="67">
        <v>1</v>
      </c>
    </row>
    <row r="43" spans="1:7" ht="42" thickBot="1" x14ac:dyDescent="0.3">
      <c r="A43" s="172" t="s">
        <v>304</v>
      </c>
      <c r="B43" s="71" t="s">
        <v>305</v>
      </c>
      <c r="C43" s="68" t="s">
        <v>306</v>
      </c>
      <c r="D43" s="66">
        <v>1</v>
      </c>
      <c r="E43" s="67">
        <v>1</v>
      </c>
      <c r="F43" s="67">
        <v>1</v>
      </c>
      <c r="G43" s="67">
        <v>1</v>
      </c>
    </row>
    <row r="44" spans="1:7" ht="55.8" thickBot="1" x14ac:dyDescent="0.3">
      <c r="A44" s="172"/>
      <c r="B44" s="59" t="s">
        <v>307</v>
      </c>
      <c r="C44" s="68" t="s">
        <v>306</v>
      </c>
      <c r="D44" s="66">
        <v>1</v>
      </c>
      <c r="E44" s="67">
        <v>1</v>
      </c>
      <c r="F44" s="67">
        <v>1</v>
      </c>
      <c r="G44" s="67">
        <v>1</v>
      </c>
    </row>
    <row r="45" spans="1:7" ht="42" thickBot="1" x14ac:dyDescent="0.3">
      <c r="A45" s="172"/>
      <c r="B45" s="59" t="s">
        <v>308</v>
      </c>
      <c r="C45" s="68" t="s">
        <v>306</v>
      </c>
      <c r="D45" s="66">
        <v>1</v>
      </c>
      <c r="E45" s="67">
        <v>1</v>
      </c>
      <c r="F45" s="67">
        <v>1</v>
      </c>
      <c r="G45" s="67">
        <v>1</v>
      </c>
    </row>
    <row r="46" spans="1:7" ht="28.2" thickBot="1" x14ac:dyDescent="0.3">
      <c r="A46" s="172"/>
      <c r="B46" s="59" t="s">
        <v>309</v>
      </c>
      <c r="C46" s="68" t="s">
        <v>306</v>
      </c>
      <c r="D46" s="66">
        <v>1</v>
      </c>
      <c r="E46" s="67">
        <v>1</v>
      </c>
      <c r="F46" s="67">
        <v>1</v>
      </c>
      <c r="G46" s="67">
        <v>1</v>
      </c>
    </row>
    <row r="47" spans="1:7" ht="69.599999999999994" thickBot="1" x14ac:dyDescent="0.3">
      <c r="A47" s="172"/>
      <c r="B47" s="59" t="s">
        <v>310</v>
      </c>
      <c r="C47" s="68" t="s">
        <v>306</v>
      </c>
      <c r="D47" s="66">
        <v>1</v>
      </c>
      <c r="E47" s="67">
        <v>1</v>
      </c>
      <c r="F47" s="67">
        <v>1</v>
      </c>
      <c r="G47" s="67">
        <v>1</v>
      </c>
    </row>
    <row r="48" spans="1:7" ht="96.6" x14ac:dyDescent="0.25">
      <c r="A48" s="172" t="s">
        <v>311</v>
      </c>
      <c r="B48" s="64" t="s">
        <v>312</v>
      </c>
      <c r="C48" s="68" t="s">
        <v>306</v>
      </c>
      <c r="D48" s="66">
        <v>1</v>
      </c>
      <c r="E48" s="67">
        <v>1</v>
      </c>
      <c r="F48" s="67">
        <v>1</v>
      </c>
      <c r="G48" s="67">
        <v>1</v>
      </c>
    </row>
    <row r="49" spans="1:7" ht="82.8" x14ac:dyDescent="0.25">
      <c r="A49" s="172"/>
      <c r="B49" s="64" t="s">
        <v>313</v>
      </c>
      <c r="C49" s="68" t="s">
        <v>306</v>
      </c>
      <c r="D49" s="66">
        <v>1</v>
      </c>
      <c r="E49" s="67">
        <v>1</v>
      </c>
      <c r="F49" s="67">
        <v>1</v>
      </c>
      <c r="G49" s="67">
        <v>1</v>
      </c>
    </row>
    <row r="50" spans="1:7" ht="55.2" x14ac:dyDescent="0.25">
      <c r="A50" s="172"/>
      <c r="B50" s="64" t="s">
        <v>314</v>
      </c>
      <c r="C50" s="68" t="s">
        <v>306</v>
      </c>
      <c r="D50" s="66">
        <v>1</v>
      </c>
      <c r="E50" s="67">
        <v>1</v>
      </c>
      <c r="F50" s="67">
        <v>1</v>
      </c>
      <c r="G50" s="67">
        <v>1</v>
      </c>
    </row>
    <row r="51" spans="1:7" ht="55.2" x14ac:dyDescent="0.25">
      <c r="A51" s="172"/>
      <c r="B51" s="64" t="s">
        <v>315</v>
      </c>
      <c r="C51" s="68" t="s">
        <v>306</v>
      </c>
      <c r="D51" s="66">
        <v>1</v>
      </c>
      <c r="E51" s="67">
        <v>1</v>
      </c>
      <c r="F51" s="67">
        <v>1</v>
      </c>
      <c r="G51" s="67">
        <v>1</v>
      </c>
    </row>
    <row r="52" spans="1:7" ht="28.2" thickBot="1" x14ac:dyDescent="0.3">
      <c r="A52" s="172" t="s">
        <v>316</v>
      </c>
      <c r="B52" s="59" t="s">
        <v>317</v>
      </c>
      <c r="C52" s="68" t="s">
        <v>306</v>
      </c>
      <c r="D52" s="63"/>
      <c r="E52" s="63">
        <v>1</v>
      </c>
      <c r="F52" s="63">
        <v>1</v>
      </c>
      <c r="G52" s="63"/>
    </row>
    <row r="53" spans="1:7" ht="42" thickBot="1" x14ac:dyDescent="0.3">
      <c r="A53" s="172"/>
      <c r="B53" s="59" t="s">
        <v>318</v>
      </c>
      <c r="C53" s="68" t="s">
        <v>306</v>
      </c>
      <c r="D53" s="63">
        <v>1</v>
      </c>
      <c r="E53" s="63"/>
      <c r="F53" s="63">
        <v>1</v>
      </c>
      <c r="G53" s="63"/>
    </row>
    <row r="54" spans="1:7" ht="42" thickBot="1" x14ac:dyDescent="0.3">
      <c r="A54" s="172"/>
      <c r="B54" s="59" t="s">
        <v>319</v>
      </c>
      <c r="C54" s="68" t="s">
        <v>306</v>
      </c>
      <c r="D54" s="63"/>
      <c r="E54" s="63">
        <v>1</v>
      </c>
      <c r="F54" s="63">
        <v>1</v>
      </c>
      <c r="G54" s="63">
        <v>1</v>
      </c>
    </row>
    <row r="55" spans="1:7" ht="42" thickBot="1" x14ac:dyDescent="0.3">
      <c r="A55" s="172"/>
      <c r="B55" s="59" t="s">
        <v>320</v>
      </c>
      <c r="C55" s="68" t="s">
        <v>306</v>
      </c>
      <c r="D55" s="66">
        <v>1</v>
      </c>
      <c r="E55" s="67">
        <v>1</v>
      </c>
      <c r="F55" s="67">
        <v>1</v>
      </c>
      <c r="G55" s="67">
        <v>1</v>
      </c>
    </row>
    <row r="56" spans="1:7" ht="42" thickBot="1" x14ac:dyDescent="0.3">
      <c r="A56" s="172"/>
      <c r="B56" s="59" t="s">
        <v>321</v>
      </c>
      <c r="C56" s="68" t="s">
        <v>306</v>
      </c>
      <c r="D56" s="66">
        <v>1</v>
      </c>
      <c r="E56" s="67">
        <v>1</v>
      </c>
      <c r="F56" s="67">
        <v>1</v>
      </c>
      <c r="G56" s="67">
        <v>1</v>
      </c>
    </row>
    <row r="57" spans="1:7" ht="55.2" x14ac:dyDescent="0.25">
      <c r="A57" s="172" t="s">
        <v>322</v>
      </c>
      <c r="B57" s="64" t="s">
        <v>323</v>
      </c>
      <c r="C57" s="68" t="s">
        <v>306</v>
      </c>
      <c r="D57" s="66">
        <v>1</v>
      </c>
      <c r="E57" s="67">
        <v>1</v>
      </c>
      <c r="F57" s="67">
        <v>1</v>
      </c>
      <c r="G57" s="67">
        <v>1</v>
      </c>
    </row>
    <row r="58" spans="1:7" ht="41.4" x14ac:dyDescent="0.25">
      <c r="A58" s="172"/>
      <c r="B58" s="64" t="s">
        <v>324</v>
      </c>
      <c r="C58" s="68" t="s">
        <v>306</v>
      </c>
      <c r="D58" s="63"/>
      <c r="E58" s="63">
        <v>1</v>
      </c>
      <c r="F58" s="63"/>
      <c r="G58" s="63">
        <v>1</v>
      </c>
    </row>
    <row r="59" spans="1:7" ht="27.6" x14ac:dyDescent="0.25">
      <c r="A59" s="172"/>
      <c r="B59" s="64" t="s">
        <v>325</v>
      </c>
      <c r="C59" s="68" t="s">
        <v>306</v>
      </c>
      <c r="D59" s="66">
        <v>1</v>
      </c>
      <c r="E59" s="67">
        <v>1</v>
      </c>
      <c r="F59" s="67">
        <v>1</v>
      </c>
      <c r="G59" s="67">
        <v>1</v>
      </c>
    </row>
    <row r="60" spans="1:7" ht="55.2" x14ac:dyDescent="0.25">
      <c r="A60" s="172"/>
      <c r="B60" s="64" t="s">
        <v>326</v>
      </c>
      <c r="C60" s="68" t="s">
        <v>306</v>
      </c>
      <c r="D60" s="66">
        <v>1</v>
      </c>
      <c r="E60" s="67">
        <v>1</v>
      </c>
      <c r="F60" s="67">
        <v>1</v>
      </c>
      <c r="G60" s="67">
        <v>1</v>
      </c>
    </row>
    <row r="61" spans="1:7" ht="41.4" x14ac:dyDescent="0.25">
      <c r="A61" s="172" t="s">
        <v>327</v>
      </c>
      <c r="B61" s="64" t="s">
        <v>328</v>
      </c>
      <c r="C61" s="68" t="s">
        <v>306</v>
      </c>
      <c r="D61" s="66">
        <v>1</v>
      </c>
      <c r="E61" s="67">
        <v>1</v>
      </c>
      <c r="F61" s="67">
        <v>1</v>
      </c>
      <c r="G61" s="67">
        <v>1</v>
      </c>
    </row>
    <row r="62" spans="1:7" ht="55.2" x14ac:dyDescent="0.25">
      <c r="A62" s="172"/>
      <c r="B62" s="64" t="s">
        <v>329</v>
      </c>
      <c r="C62" s="68" t="s">
        <v>306</v>
      </c>
      <c r="D62" s="66">
        <v>1</v>
      </c>
      <c r="E62" s="67">
        <v>1</v>
      </c>
      <c r="F62" s="67">
        <v>1</v>
      </c>
      <c r="G62" s="67">
        <v>1</v>
      </c>
    </row>
    <row r="63" spans="1:7" ht="41.4" x14ac:dyDescent="0.25">
      <c r="A63" s="172"/>
      <c r="B63" s="64" t="s">
        <v>330</v>
      </c>
      <c r="C63" s="68" t="s">
        <v>306</v>
      </c>
      <c r="D63" s="66">
        <v>1</v>
      </c>
      <c r="E63" s="67">
        <v>1</v>
      </c>
      <c r="F63" s="67">
        <v>1</v>
      </c>
      <c r="G63" s="67">
        <v>1</v>
      </c>
    </row>
    <row r="64" spans="1:7" ht="27.6" x14ac:dyDescent="0.25">
      <c r="A64" s="172"/>
      <c r="B64" s="64" t="s">
        <v>331</v>
      </c>
      <c r="C64" s="68" t="s">
        <v>306</v>
      </c>
      <c r="D64" s="66">
        <v>1</v>
      </c>
      <c r="E64" s="67">
        <v>1</v>
      </c>
      <c r="F64" s="67">
        <v>1</v>
      </c>
      <c r="G64" s="67">
        <v>1</v>
      </c>
    </row>
  </sheetData>
  <mergeCells count="9">
    <mergeCell ref="A48:A51"/>
    <mergeCell ref="A52:A56"/>
    <mergeCell ref="A57:A60"/>
    <mergeCell ref="A61:A64"/>
    <mergeCell ref="A2:A12"/>
    <mergeCell ref="A13:A23"/>
    <mergeCell ref="A24:A36"/>
    <mergeCell ref="A37:A42"/>
    <mergeCell ref="A43:A4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A2" zoomScale="50" zoomScaleNormal="50" workbookViewId="0">
      <pane ySplit="1" topLeftCell="A51" activePane="bottomLeft" state="frozen"/>
      <selection activeCell="A2" sqref="A2"/>
      <selection pane="bottomLeft" activeCell="A62" sqref="A62:A65"/>
    </sheetView>
  </sheetViews>
  <sheetFormatPr baseColWidth="10" defaultColWidth="10.6640625" defaultRowHeight="13.8" x14ac:dyDescent="0.25"/>
  <cols>
    <col min="1" max="3" width="19.6640625" style="61" customWidth="1"/>
    <col min="4" max="4" width="28.33203125" style="61" customWidth="1"/>
    <col min="5" max="5" width="47.109375" style="61" customWidth="1"/>
    <col min="6" max="6" width="29.109375" style="61" customWidth="1"/>
    <col min="7" max="7" width="29" style="61" customWidth="1"/>
    <col min="8" max="12" width="19.6640625" style="61" customWidth="1"/>
    <col min="13" max="16384" width="10.6640625" style="61"/>
  </cols>
  <sheetData>
    <row r="1" spans="1:12" s="72" customFormat="1" ht="22.95" hidden="1" customHeight="1" x14ac:dyDescent="0.25">
      <c r="A1" s="179" t="s">
        <v>256</v>
      </c>
      <c r="B1" s="179" t="s">
        <v>11</v>
      </c>
      <c r="C1" s="179" t="s">
        <v>332</v>
      </c>
      <c r="D1" s="179" t="s">
        <v>333</v>
      </c>
      <c r="E1" s="173" t="s">
        <v>9</v>
      </c>
      <c r="F1" s="177" t="s">
        <v>257</v>
      </c>
      <c r="G1" s="173" t="s">
        <v>334</v>
      </c>
      <c r="H1" s="75">
        <v>2020</v>
      </c>
      <c r="I1" s="75">
        <v>2021</v>
      </c>
      <c r="J1" s="75">
        <v>2022</v>
      </c>
      <c r="K1" s="75">
        <v>2023</v>
      </c>
      <c r="L1" s="175" t="s">
        <v>335</v>
      </c>
    </row>
    <row r="2" spans="1:12" s="72" customFormat="1" ht="25.95" customHeight="1" x14ac:dyDescent="0.25">
      <c r="A2" s="180"/>
      <c r="B2" s="180"/>
      <c r="C2" s="180"/>
      <c r="D2" s="180"/>
      <c r="E2" s="174"/>
      <c r="F2" s="178"/>
      <c r="G2" s="174"/>
      <c r="H2" s="76" t="s">
        <v>336</v>
      </c>
      <c r="I2" s="76" t="s">
        <v>336</v>
      </c>
      <c r="J2" s="76" t="s">
        <v>336</v>
      </c>
      <c r="K2" s="76" t="s">
        <v>336</v>
      </c>
      <c r="L2" s="176"/>
    </row>
    <row r="3" spans="1:12" ht="41.4" x14ac:dyDescent="0.25">
      <c r="A3" s="172" t="s">
        <v>258</v>
      </c>
      <c r="B3" s="172" t="s">
        <v>337</v>
      </c>
      <c r="C3" s="172" t="s">
        <v>338</v>
      </c>
      <c r="D3" s="172" t="s">
        <v>339</v>
      </c>
      <c r="E3" s="64" t="s">
        <v>259</v>
      </c>
      <c r="F3" s="62" t="s">
        <v>260</v>
      </c>
      <c r="G3" s="73" t="s">
        <v>340</v>
      </c>
      <c r="H3" s="74">
        <v>300000</v>
      </c>
      <c r="I3" s="74">
        <v>300000</v>
      </c>
      <c r="J3" s="74">
        <v>300000</v>
      </c>
      <c r="K3" s="74">
        <v>300000</v>
      </c>
      <c r="L3" s="74">
        <f>SUM(H3:K3)</f>
        <v>1200000</v>
      </c>
    </row>
    <row r="4" spans="1:12" ht="41.4" x14ac:dyDescent="0.25">
      <c r="A4" s="172"/>
      <c r="B4" s="172"/>
      <c r="C4" s="172"/>
      <c r="D4" s="172"/>
      <c r="E4" s="64" t="s">
        <v>261</v>
      </c>
      <c r="F4" s="62" t="s">
        <v>260</v>
      </c>
      <c r="G4" s="73" t="s">
        <v>340</v>
      </c>
      <c r="H4" s="74">
        <v>300000</v>
      </c>
      <c r="I4" s="74">
        <v>300000</v>
      </c>
      <c r="J4" s="74">
        <v>300000</v>
      </c>
      <c r="K4" s="74">
        <v>300000</v>
      </c>
      <c r="L4" s="74">
        <f t="shared" ref="L4:L65" si="0">SUM(H4:K4)</f>
        <v>1200000</v>
      </c>
    </row>
    <row r="5" spans="1:12" ht="55.2" x14ac:dyDescent="0.25">
      <c r="A5" s="172"/>
      <c r="B5" s="172"/>
      <c r="C5" s="172"/>
      <c r="D5" s="172"/>
      <c r="E5" s="64" t="s">
        <v>262</v>
      </c>
      <c r="F5" s="62" t="s">
        <v>260</v>
      </c>
      <c r="G5" s="73" t="s">
        <v>340</v>
      </c>
      <c r="H5" s="74">
        <v>300000</v>
      </c>
      <c r="I5" s="74">
        <v>300000</v>
      </c>
      <c r="J5" s="74">
        <v>300000</v>
      </c>
      <c r="K5" s="74">
        <v>300000</v>
      </c>
      <c r="L5" s="74">
        <f t="shared" si="0"/>
        <v>1200000</v>
      </c>
    </row>
    <row r="6" spans="1:12" ht="41.4" x14ac:dyDescent="0.25">
      <c r="A6" s="172"/>
      <c r="B6" s="172"/>
      <c r="C6" s="172"/>
      <c r="D6" s="172"/>
      <c r="E6" s="64" t="s">
        <v>263</v>
      </c>
      <c r="F6" s="62" t="s">
        <v>260</v>
      </c>
      <c r="G6" s="73" t="s">
        <v>340</v>
      </c>
      <c r="H6" s="74">
        <v>300000</v>
      </c>
      <c r="I6" s="74">
        <v>300000</v>
      </c>
      <c r="J6" s="74">
        <v>300000</v>
      </c>
      <c r="K6" s="74">
        <v>300000</v>
      </c>
      <c r="L6" s="74">
        <f t="shared" si="0"/>
        <v>1200000</v>
      </c>
    </row>
    <row r="7" spans="1:12" ht="41.4" x14ac:dyDescent="0.25">
      <c r="A7" s="172"/>
      <c r="B7" s="172"/>
      <c r="C7" s="172"/>
      <c r="D7" s="172"/>
      <c r="E7" s="64" t="s">
        <v>264</v>
      </c>
      <c r="F7" s="62" t="s">
        <v>260</v>
      </c>
      <c r="G7" s="73" t="s">
        <v>340</v>
      </c>
      <c r="H7" s="62"/>
      <c r="I7" s="74">
        <v>5000000</v>
      </c>
      <c r="J7" s="62"/>
      <c r="K7" s="62"/>
      <c r="L7" s="74">
        <f t="shared" si="0"/>
        <v>5000000</v>
      </c>
    </row>
    <row r="8" spans="1:12" ht="41.4" x14ac:dyDescent="0.25">
      <c r="A8" s="172"/>
      <c r="B8" s="172"/>
      <c r="C8" s="172"/>
      <c r="D8" s="172"/>
      <c r="E8" s="64" t="s">
        <v>265</v>
      </c>
      <c r="F8" s="62" t="s">
        <v>260</v>
      </c>
      <c r="G8" s="73" t="s">
        <v>340</v>
      </c>
      <c r="H8" s="74">
        <v>300000</v>
      </c>
      <c r="I8" s="74">
        <v>300000</v>
      </c>
      <c r="J8" s="74">
        <v>300000</v>
      </c>
      <c r="K8" s="74">
        <v>300000</v>
      </c>
      <c r="L8" s="74">
        <f t="shared" si="0"/>
        <v>1200000</v>
      </c>
    </row>
    <row r="9" spans="1:12" ht="41.4" x14ac:dyDescent="0.25">
      <c r="A9" s="172"/>
      <c r="B9" s="172"/>
      <c r="C9" s="172"/>
      <c r="D9" s="172"/>
      <c r="E9" s="64" t="s">
        <v>266</v>
      </c>
      <c r="F9" s="62" t="s">
        <v>260</v>
      </c>
      <c r="G9" s="73" t="s">
        <v>340</v>
      </c>
      <c r="H9" s="74">
        <v>300000</v>
      </c>
      <c r="I9" s="74">
        <v>300000</v>
      </c>
      <c r="J9" s="74">
        <v>300000</v>
      </c>
      <c r="K9" s="74">
        <v>300000</v>
      </c>
      <c r="L9" s="74">
        <f t="shared" si="0"/>
        <v>1200000</v>
      </c>
    </row>
    <row r="10" spans="1:12" ht="41.4" x14ac:dyDescent="0.25">
      <c r="A10" s="172"/>
      <c r="B10" s="172"/>
      <c r="C10" s="172"/>
      <c r="D10" s="172"/>
      <c r="E10" s="64" t="s">
        <v>267</v>
      </c>
      <c r="F10" s="62" t="s">
        <v>260</v>
      </c>
      <c r="G10" s="73" t="s">
        <v>340</v>
      </c>
      <c r="H10" s="74">
        <v>300000</v>
      </c>
      <c r="I10" s="74">
        <v>300000</v>
      </c>
      <c r="J10" s="74">
        <v>300000</v>
      </c>
      <c r="K10" s="74">
        <v>300000</v>
      </c>
      <c r="L10" s="74">
        <f t="shared" si="0"/>
        <v>1200000</v>
      </c>
    </row>
    <row r="11" spans="1:12" ht="55.2" x14ac:dyDescent="0.25">
      <c r="A11" s="172"/>
      <c r="B11" s="172"/>
      <c r="C11" s="172"/>
      <c r="D11" s="172"/>
      <c r="E11" s="64" t="s">
        <v>51</v>
      </c>
      <c r="F11" s="62" t="s">
        <v>260</v>
      </c>
      <c r="G11" s="73" t="s">
        <v>340</v>
      </c>
      <c r="H11" s="74">
        <v>300000</v>
      </c>
      <c r="I11" s="74">
        <v>300000</v>
      </c>
      <c r="J11" s="74">
        <v>300000</v>
      </c>
      <c r="K11" s="74">
        <v>300000</v>
      </c>
      <c r="L11" s="74">
        <f t="shared" si="0"/>
        <v>1200000</v>
      </c>
    </row>
    <row r="12" spans="1:12" ht="41.4" x14ac:dyDescent="0.25">
      <c r="A12" s="172"/>
      <c r="B12" s="172"/>
      <c r="C12" s="172"/>
      <c r="D12" s="172"/>
      <c r="E12" s="64" t="s">
        <v>268</v>
      </c>
      <c r="F12" s="62" t="s">
        <v>260</v>
      </c>
      <c r="G12" s="73" t="s">
        <v>340</v>
      </c>
      <c r="H12" s="74">
        <v>300000</v>
      </c>
      <c r="I12" s="74">
        <v>300000</v>
      </c>
      <c r="J12" s="74">
        <v>300000</v>
      </c>
      <c r="K12" s="74">
        <v>300000</v>
      </c>
      <c r="L12" s="74">
        <f t="shared" si="0"/>
        <v>1200000</v>
      </c>
    </row>
    <row r="13" spans="1:12" ht="41.4" x14ac:dyDescent="0.25">
      <c r="A13" s="172"/>
      <c r="B13" s="172"/>
      <c r="C13" s="172"/>
      <c r="D13" s="172"/>
      <c r="E13" s="64" t="s">
        <v>269</v>
      </c>
      <c r="F13" s="62" t="s">
        <v>260</v>
      </c>
      <c r="G13" s="73" t="s">
        <v>340</v>
      </c>
      <c r="H13" s="74">
        <v>300000</v>
      </c>
      <c r="I13" s="74">
        <v>300000</v>
      </c>
      <c r="J13" s="74">
        <v>300000</v>
      </c>
      <c r="K13" s="74">
        <v>300000</v>
      </c>
      <c r="L13" s="74">
        <f t="shared" si="0"/>
        <v>1200000</v>
      </c>
    </row>
    <row r="14" spans="1:12" ht="42" thickBot="1" x14ac:dyDescent="0.3">
      <c r="A14" s="172" t="s">
        <v>270</v>
      </c>
      <c r="B14" s="172" t="s">
        <v>341</v>
      </c>
      <c r="C14" s="172" t="s">
        <v>342</v>
      </c>
      <c r="D14" s="172" t="s">
        <v>343</v>
      </c>
      <c r="E14" s="59" t="s">
        <v>271</v>
      </c>
      <c r="F14" s="62" t="s">
        <v>260</v>
      </c>
      <c r="G14" s="73" t="s">
        <v>340</v>
      </c>
      <c r="H14" s="74">
        <v>300000</v>
      </c>
      <c r="I14" s="74">
        <v>300000</v>
      </c>
      <c r="J14" s="74">
        <v>300000</v>
      </c>
      <c r="K14" s="74">
        <v>300000</v>
      </c>
      <c r="L14" s="74">
        <f t="shared" si="0"/>
        <v>1200000</v>
      </c>
    </row>
    <row r="15" spans="1:12" ht="42" thickBot="1" x14ac:dyDescent="0.3">
      <c r="A15" s="172"/>
      <c r="B15" s="172"/>
      <c r="C15" s="172"/>
      <c r="D15" s="172"/>
      <c r="E15" s="59" t="s">
        <v>272</v>
      </c>
      <c r="F15" s="62" t="s">
        <v>260</v>
      </c>
      <c r="G15" s="73" t="s">
        <v>340</v>
      </c>
      <c r="H15" s="74">
        <v>300000</v>
      </c>
      <c r="I15" s="74">
        <v>300000</v>
      </c>
      <c r="J15" s="74">
        <v>300000</v>
      </c>
      <c r="K15" s="74">
        <v>300000</v>
      </c>
      <c r="L15" s="74">
        <f t="shared" si="0"/>
        <v>1200000</v>
      </c>
    </row>
    <row r="16" spans="1:12" ht="42" thickBot="1" x14ac:dyDescent="0.3">
      <c r="A16" s="172"/>
      <c r="B16" s="172"/>
      <c r="C16" s="172"/>
      <c r="D16" s="172"/>
      <c r="E16" s="59" t="s">
        <v>273</v>
      </c>
      <c r="F16" s="62" t="s">
        <v>260</v>
      </c>
      <c r="G16" s="73" t="s">
        <v>340</v>
      </c>
      <c r="H16" s="74">
        <v>300000</v>
      </c>
      <c r="I16" s="74">
        <v>300000</v>
      </c>
      <c r="J16" s="74">
        <v>300000</v>
      </c>
      <c r="K16" s="74">
        <v>300000</v>
      </c>
      <c r="L16" s="74">
        <f t="shared" si="0"/>
        <v>1200000</v>
      </c>
    </row>
    <row r="17" spans="1:12" ht="42" thickBot="1" x14ac:dyDescent="0.3">
      <c r="A17" s="172"/>
      <c r="B17" s="172"/>
      <c r="C17" s="172"/>
      <c r="D17" s="172"/>
      <c r="E17" s="59" t="s">
        <v>274</v>
      </c>
      <c r="F17" s="62" t="s">
        <v>260</v>
      </c>
      <c r="G17" s="73" t="s">
        <v>340</v>
      </c>
      <c r="H17" s="74">
        <v>300000</v>
      </c>
      <c r="I17" s="74">
        <v>300000</v>
      </c>
      <c r="J17" s="74">
        <v>300000</v>
      </c>
      <c r="K17" s="74">
        <v>300000</v>
      </c>
      <c r="L17" s="74">
        <f t="shared" si="0"/>
        <v>1200000</v>
      </c>
    </row>
    <row r="18" spans="1:12" ht="42" thickBot="1" x14ac:dyDescent="0.3">
      <c r="A18" s="172"/>
      <c r="B18" s="172"/>
      <c r="C18" s="172"/>
      <c r="D18" s="172"/>
      <c r="E18" s="59" t="s">
        <v>275</v>
      </c>
      <c r="F18" s="62" t="s">
        <v>260</v>
      </c>
      <c r="G18" s="73" t="s">
        <v>340</v>
      </c>
      <c r="H18" s="74">
        <v>300000</v>
      </c>
      <c r="I18" s="74">
        <v>300000</v>
      </c>
      <c r="J18" s="74">
        <v>300000</v>
      </c>
      <c r="K18" s="74">
        <v>300000</v>
      </c>
      <c r="L18" s="74">
        <f t="shared" si="0"/>
        <v>1200000</v>
      </c>
    </row>
    <row r="19" spans="1:12" ht="55.8" thickBot="1" x14ac:dyDescent="0.3">
      <c r="A19" s="172"/>
      <c r="B19" s="172"/>
      <c r="C19" s="172"/>
      <c r="D19" s="172"/>
      <c r="E19" s="59" t="s">
        <v>276</v>
      </c>
      <c r="F19" s="62" t="s">
        <v>260</v>
      </c>
      <c r="G19" s="73" t="s">
        <v>340</v>
      </c>
      <c r="H19" s="74">
        <v>300000</v>
      </c>
      <c r="I19" s="74">
        <v>300000</v>
      </c>
      <c r="J19" s="74">
        <v>300000</v>
      </c>
      <c r="K19" s="74">
        <v>300000</v>
      </c>
      <c r="L19" s="74">
        <f t="shared" si="0"/>
        <v>1200000</v>
      </c>
    </row>
    <row r="20" spans="1:12" ht="42" thickBot="1" x14ac:dyDescent="0.3">
      <c r="A20" s="172"/>
      <c r="B20" s="172"/>
      <c r="C20" s="172"/>
      <c r="D20" s="172"/>
      <c r="E20" s="59" t="s">
        <v>277</v>
      </c>
      <c r="F20" s="62" t="s">
        <v>260</v>
      </c>
      <c r="G20" s="73" t="s">
        <v>340</v>
      </c>
      <c r="H20" s="74">
        <v>300000</v>
      </c>
      <c r="I20" s="74">
        <v>300000</v>
      </c>
      <c r="J20" s="74">
        <v>300000</v>
      </c>
      <c r="K20" s="74">
        <v>300000</v>
      </c>
      <c r="L20" s="74">
        <f t="shared" si="0"/>
        <v>1200000</v>
      </c>
    </row>
    <row r="21" spans="1:12" ht="42" thickBot="1" x14ac:dyDescent="0.3">
      <c r="A21" s="172"/>
      <c r="B21" s="172"/>
      <c r="C21" s="172"/>
      <c r="D21" s="172"/>
      <c r="E21" s="59" t="s">
        <v>278</v>
      </c>
      <c r="F21" s="62" t="s">
        <v>260</v>
      </c>
      <c r="G21" s="73" t="s">
        <v>340</v>
      </c>
      <c r="H21" s="74">
        <v>300000</v>
      </c>
      <c r="I21" s="74">
        <v>300000</v>
      </c>
      <c r="J21" s="74">
        <v>300000</v>
      </c>
      <c r="K21" s="74">
        <v>300000</v>
      </c>
      <c r="L21" s="74">
        <f t="shared" si="0"/>
        <v>1200000</v>
      </c>
    </row>
    <row r="22" spans="1:12" ht="42" thickBot="1" x14ac:dyDescent="0.3">
      <c r="A22" s="172"/>
      <c r="B22" s="172"/>
      <c r="C22" s="172"/>
      <c r="D22" s="172"/>
      <c r="E22" s="59" t="s">
        <v>279</v>
      </c>
      <c r="F22" s="62" t="s">
        <v>260</v>
      </c>
      <c r="G22" s="73" t="s">
        <v>340</v>
      </c>
      <c r="H22" s="74">
        <v>300000</v>
      </c>
      <c r="I22" s="74">
        <v>300000</v>
      </c>
      <c r="J22" s="74">
        <v>300000</v>
      </c>
      <c r="K22" s="74">
        <v>300000</v>
      </c>
      <c r="L22" s="74">
        <f t="shared" si="0"/>
        <v>1200000</v>
      </c>
    </row>
    <row r="23" spans="1:12" ht="42" thickBot="1" x14ac:dyDescent="0.3">
      <c r="A23" s="172"/>
      <c r="B23" s="172"/>
      <c r="C23" s="172"/>
      <c r="D23" s="172"/>
      <c r="E23" s="59" t="s">
        <v>280</v>
      </c>
      <c r="F23" s="62" t="s">
        <v>260</v>
      </c>
      <c r="G23" s="73" t="s">
        <v>340</v>
      </c>
      <c r="H23" s="74">
        <v>300000</v>
      </c>
      <c r="I23" s="74">
        <v>300000</v>
      </c>
      <c r="J23" s="74">
        <v>300000</v>
      </c>
      <c r="K23" s="74">
        <v>300000</v>
      </c>
      <c r="L23" s="74">
        <f t="shared" si="0"/>
        <v>1200000</v>
      </c>
    </row>
    <row r="24" spans="1:12" ht="55.8" thickBot="1" x14ac:dyDescent="0.3">
      <c r="A24" s="172"/>
      <c r="B24" s="172"/>
      <c r="C24" s="172"/>
      <c r="D24" s="172"/>
      <c r="E24" s="59" t="s">
        <v>281</v>
      </c>
      <c r="F24" s="62" t="s">
        <v>260</v>
      </c>
      <c r="G24" s="73" t="s">
        <v>340</v>
      </c>
      <c r="H24" s="74">
        <v>300000</v>
      </c>
      <c r="I24" s="74">
        <v>300000</v>
      </c>
      <c r="J24" s="74">
        <v>300000</v>
      </c>
      <c r="K24" s="74">
        <v>300000</v>
      </c>
      <c r="L24" s="74">
        <f t="shared" si="0"/>
        <v>1200000</v>
      </c>
    </row>
    <row r="25" spans="1:12" ht="41.4" x14ac:dyDescent="0.25">
      <c r="A25" s="172" t="s">
        <v>282</v>
      </c>
      <c r="B25" s="172" t="s">
        <v>344</v>
      </c>
      <c r="C25" s="172" t="s">
        <v>342</v>
      </c>
      <c r="D25" s="172" t="s">
        <v>345</v>
      </c>
      <c r="E25" s="65" t="s">
        <v>283</v>
      </c>
      <c r="F25" s="64" t="s">
        <v>284</v>
      </c>
      <c r="G25" s="73" t="s">
        <v>340</v>
      </c>
      <c r="H25" s="74">
        <v>300000</v>
      </c>
      <c r="I25" s="74">
        <v>300000</v>
      </c>
      <c r="J25" s="74">
        <v>300000</v>
      </c>
      <c r="K25" s="74">
        <v>300000</v>
      </c>
      <c r="L25" s="74">
        <f t="shared" si="0"/>
        <v>1200000</v>
      </c>
    </row>
    <row r="26" spans="1:12" ht="69" x14ac:dyDescent="0.25">
      <c r="A26" s="172"/>
      <c r="B26" s="172"/>
      <c r="C26" s="172"/>
      <c r="D26" s="172"/>
      <c r="E26" s="65" t="s">
        <v>285</v>
      </c>
      <c r="F26" s="64" t="s">
        <v>284</v>
      </c>
      <c r="G26" s="73" t="s">
        <v>340</v>
      </c>
      <c r="H26" s="74">
        <v>300000</v>
      </c>
      <c r="I26" s="74">
        <v>300000</v>
      </c>
      <c r="J26" s="74">
        <v>300000</v>
      </c>
      <c r="K26" s="74">
        <v>300000</v>
      </c>
      <c r="L26" s="74">
        <f t="shared" si="0"/>
        <v>1200000</v>
      </c>
    </row>
    <row r="27" spans="1:12" ht="55.2" x14ac:dyDescent="0.25">
      <c r="A27" s="172"/>
      <c r="B27" s="172"/>
      <c r="C27" s="172"/>
      <c r="D27" s="172"/>
      <c r="E27" s="65" t="s">
        <v>286</v>
      </c>
      <c r="F27" s="64" t="s">
        <v>284</v>
      </c>
      <c r="G27" s="73" t="s">
        <v>340</v>
      </c>
      <c r="H27" s="74">
        <v>300000</v>
      </c>
      <c r="I27" s="74">
        <v>300000</v>
      </c>
      <c r="J27" s="74">
        <v>300000</v>
      </c>
      <c r="K27" s="74">
        <v>300000</v>
      </c>
      <c r="L27" s="74">
        <f t="shared" si="0"/>
        <v>1200000</v>
      </c>
    </row>
    <row r="28" spans="1:12" ht="55.2" x14ac:dyDescent="0.25">
      <c r="A28" s="172"/>
      <c r="B28" s="172"/>
      <c r="C28" s="172"/>
      <c r="D28" s="172"/>
      <c r="E28" s="65" t="s">
        <v>287</v>
      </c>
      <c r="F28" s="64" t="s">
        <v>284</v>
      </c>
      <c r="G28" s="73" t="s">
        <v>340</v>
      </c>
      <c r="H28" s="74">
        <v>300000</v>
      </c>
      <c r="I28" s="74">
        <v>300000</v>
      </c>
      <c r="J28" s="74">
        <v>300000</v>
      </c>
      <c r="K28" s="74">
        <v>300000</v>
      </c>
      <c r="L28" s="74">
        <f t="shared" si="0"/>
        <v>1200000</v>
      </c>
    </row>
    <row r="29" spans="1:12" ht="55.2" x14ac:dyDescent="0.25">
      <c r="A29" s="172"/>
      <c r="B29" s="172"/>
      <c r="C29" s="172"/>
      <c r="D29" s="172"/>
      <c r="E29" s="65" t="s">
        <v>144</v>
      </c>
      <c r="F29" s="64" t="s">
        <v>284</v>
      </c>
      <c r="G29" s="73" t="s">
        <v>340</v>
      </c>
      <c r="H29" s="74">
        <v>300000</v>
      </c>
      <c r="I29" s="74">
        <v>300000</v>
      </c>
      <c r="J29" s="74">
        <v>300000</v>
      </c>
      <c r="K29" s="74">
        <v>300000</v>
      </c>
      <c r="L29" s="74">
        <f t="shared" si="0"/>
        <v>1200000</v>
      </c>
    </row>
    <row r="30" spans="1:12" ht="41.4" x14ac:dyDescent="0.25">
      <c r="A30" s="172"/>
      <c r="B30" s="172"/>
      <c r="C30" s="172"/>
      <c r="D30" s="172"/>
      <c r="E30" s="65" t="s">
        <v>288</v>
      </c>
      <c r="F30" s="64" t="s">
        <v>284</v>
      </c>
      <c r="G30" s="73" t="s">
        <v>340</v>
      </c>
      <c r="H30" s="74">
        <v>1000000</v>
      </c>
      <c r="I30" s="74">
        <v>1000000</v>
      </c>
      <c r="J30" s="74">
        <v>1000000</v>
      </c>
      <c r="K30" s="74">
        <v>1000000</v>
      </c>
      <c r="L30" s="74">
        <f t="shared" si="0"/>
        <v>4000000</v>
      </c>
    </row>
    <row r="31" spans="1:12" ht="55.2" x14ac:dyDescent="0.25">
      <c r="A31" s="172"/>
      <c r="B31" s="172"/>
      <c r="C31" s="172"/>
      <c r="D31" s="172"/>
      <c r="E31" s="65" t="s">
        <v>289</v>
      </c>
      <c r="F31" s="64" t="s">
        <v>284</v>
      </c>
      <c r="G31" s="73" t="s">
        <v>340</v>
      </c>
      <c r="H31" s="74">
        <v>300000</v>
      </c>
      <c r="I31" s="74">
        <v>300000</v>
      </c>
      <c r="J31" s="74">
        <v>300000</v>
      </c>
      <c r="K31" s="74">
        <v>300000</v>
      </c>
      <c r="L31" s="74">
        <f t="shared" si="0"/>
        <v>1200000</v>
      </c>
    </row>
    <row r="32" spans="1:12" ht="69" x14ac:dyDescent="0.25">
      <c r="A32" s="172"/>
      <c r="B32" s="172"/>
      <c r="C32" s="172"/>
      <c r="D32" s="172"/>
      <c r="E32" s="65" t="s">
        <v>290</v>
      </c>
      <c r="F32" s="64" t="s">
        <v>284</v>
      </c>
      <c r="G32" s="73" t="s">
        <v>340</v>
      </c>
      <c r="H32" s="74">
        <v>300000</v>
      </c>
      <c r="I32" s="74">
        <v>300000</v>
      </c>
      <c r="J32" s="74">
        <v>300000</v>
      </c>
      <c r="K32" s="74">
        <v>300000</v>
      </c>
      <c r="L32" s="74">
        <f t="shared" si="0"/>
        <v>1200000</v>
      </c>
    </row>
    <row r="33" spans="1:12" ht="55.2" x14ac:dyDescent="0.25">
      <c r="A33" s="172"/>
      <c r="B33" s="172"/>
      <c r="C33" s="172"/>
      <c r="D33" s="172"/>
      <c r="E33" s="65" t="s">
        <v>291</v>
      </c>
      <c r="F33" s="64" t="s">
        <v>284</v>
      </c>
      <c r="G33" s="73" t="s">
        <v>340</v>
      </c>
      <c r="H33" s="62"/>
      <c r="I33" s="74">
        <v>3000000</v>
      </c>
      <c r="J33" s="62"/>
      <c r="K33" s="62"/>
      <c r="L33" s="74">
        <f t="shared" si="0"/>
        <v>3000000</v>
      </c>
    </row>
    <row r="34" spans="1:12" ht="41.4" x14ac:dyDescent="0.25">
      <c r="A34" s="172"/>
      <c r="B34" s="172"/>
      <c r="C34" s="172"/>
      <c r="D34" s="172"/>
      <c r="E34" s="65" t="s">
        <v>292</v>
      </c>
      <c r="F34" s="64" t="s">
        <v>284</v>
      </c>
      <c r="G34" s="73" t="s">
        <v>340</v>
      </c>
      <c r="H34" s="74">
        <v>300000</v>
      </c>
      <c r="I34" s="74">
        <v>300000</v>
      </c>
      <c r="J34" s="74">
        <v>300000</v>
      </c>
      <c r="K34" s="74">
        <v>300000</v>
      </c>
      <c r="L34" s="74">
        <f t="shared" si="0"/>
        <v>1200000</v>
      </c>
    </row>
    <row r="35" spans="1:12" ht="41.4" x14ac:dyDescent="0.25">
      <c r="A35" s="172"/>
      <c r="B35" s="172"/>
      <c r="C35" s="172"/>
      <c r="D35" s="172"/>
      <c r="E35" s="65" t="s">
        <v>293</v>
      </c>
      <c r="F35" s="64" t="s">
        <v>284</v>
      </c>
      <c r="G35" s="73" t="s">
        <v>340</v>
      </c>
      <c r="H35" s="74">
        <v>300000</v>
      </c>
      <c r="I35" s="74">
        <v>300000</v>
      </c>
      <c r="J35" s="74">
        <v>300000</v>
      </c>
      <c r="K35" s="74">
        <v>300000</v>
      </c>
      <c r="L35" s="74">
        <f t="shared" si="0"/>
        <v>1200000</v>
      </c>
    </row>
    <row r="36" spans="1:12" ht="55.2" x14ac:dyDescent="0.25">
      <c r="A36" s="172"/>
      <c r="B36" s="172"/>
      <c r="C36" s="172"/>
      <c r="D36" s="172"/>
      <c r="E36" s="65" t="s">
        <v>294</v>
      </c>
      <c r="F36" s="64" t="s">
        <v>284</v>
      </c>
      <c r="G36" s="73" t="s">
        <v>340</v>
      </c>
      <c r="H36" s="74">
        <v>300000</v>
      </c>
      <c r="I36" s="74">
        <v>300000</v>
      </c>
      <c r="J36" s="74">
        <v>300000</v>
      </c>
      <c r="K36" s="74">
        <v>300000</v>
      </c>
      <c r="L36" s="74">
        <f t="shared" si="0"/>
        <v>1200000</v>
      </c>
    </row>
    <row r="37" spans="1:12" ht="41.4" x14ac:dyDescent="0.25">
      <c r="A37" s="172"/>
      <c r="B37" s="172"/>
      <c r="C37" s="172"/>
      <c r="D37" s="172"/>
      <c r="E37" s="65" t="s">
        <v>295</v>
      </c>
      <c r="F37" s="64" t="s">
        <v>284</v>
      </c>
      <c r="G37" s="73" t="s">
        <v>340</v>
      </c>
      <c r="H37" s="62"/>
      <c r="I37" s="74">
        <v>10000000</v>
      </c>
      <c r="J37" s="62"/>
      <c r="K37" s="62"/>
      <c r="L37" s="74">
        <f t="shared" si="0"/>
        <v>10000000</v>
      </c>
    </row>
    <row r="38" spans="1:12" ht="42" thickBot="1" x14ac:dyDescent="0.3">
      <c r="A38" s="172" t="s">
        <v>296</v>
      </c>
      <c r="B38" s="172" t="s">
        <v>346</v>
      </c>
      <c r="C38" s="172" t="s">
        <v>342</v>
      </c>
      <c r="D38" s="172" t="s">
        <v>347</v>
      </c>
      <c r="E38" s="59" t="s">
        <v>297</v>
      </c>
      <c r="F38" s="68" t="s">
        <v>298</v>
      </c>
      <c r="G38" s="73" t="s">
        <v>340</v>
      </c>
      <c r="H38" s="74">
        <v>300000</v>
      </c>
      <c r="I38" s="74">
        <v>300000</v>
      </c>
      <c r="J38" s="74">
        <v>300000</v>
      </c>
      <c r="K38" s="74">
        <v>300000</v>
      </c>
      <c r="L38" s="74">
        <f t="shared" si="0"/>
        <v>1200000</v>
      </c>
    </row>
    <row r="39" spans="1:12" ht="42" thickBot="1" x14ac:dyDescent="0.3">
      <c r="A39" s="172"/>
      <c r="B39" s="172"/>
      <c r="C39" s="172"/>
      <c r="D39" s="172"/>
      <c r="E39" s="59" t="s">
        <v>299</v>
      </c>
      <c r="F39" s="68" t="s">
        <v>298</v>
      </c>
      <c r="G39" s="73" t="s">
        <v>340</v>
      </c>
      <c r="H39" s="74">
        <v>300000</v>
      </c>
      <c r="I39" s="74">
        <v>300000</v>
      </c>
      <c r="J39" s="74">
        <v>300000</v>
      </c>
      <c r="K39" s="74">
        <v>300000</v>
      </c>
      <c r="L39" s="74">
        <f t="shared" si="0"/>
        <v>1200000</v>
      </c>
    </row>
    <row r="40" spans="1:12" ht="42" thickBot="1" x14ac:dyDescent="0.3">
      <c r="A40" s="172"/>
      <c r="B40" s="172"/>
      <c r="C40" s="172"/>
      <c r="D40" s="172"/>
      <c r="E40" s="59" t="s">
        <v>300</v>
      </c>
      <c r="F40" s="68" t="s">
        <v>298</v>
      </c>
      <c r="G40" s="73" t="s">
        <v>340</v>
      </c>
      <c r="H40" s="62"/>
      <c r="I40" s="74">
        <v>2000000</v>
      </c>
      <c r="J40" s="74">
        <v>2000000</v>
      </c>
      <c r="K40" s="62"/>
      <c r="L40" s="74">
        <f t="shared" si="0"/>
        <v>4000000</v>
      </c>
    </row>
    <row r="41" spans="1:12" ht="42" thickBot="1" x14ac:dyDescent="0.3">
      <c r="A41" s="172"/>
      <c r="B41" s="172"/>
      <c r="C41" s="172"/>
      <c r="D41" s="172"/>
      <c r="E41" s="59" t="s">
        <v>301</v>
      </c>
      <c r="F41" s="68" t="s">
        <v>298</v>
      </c>
      <c r="G41" s="73" t="s">
        <v>340</v>
      </c>
      <c r="H41" s="62"/>
      <c r="I41" s="74">
        <v>2000000</v>
      </c>
      <c r="J41" s="62"/>
      <c r="K41" s="74">
        <v>2000000</v>
      </c>
      <c r="L41" s="74">
        <f t="shared" si="0"/>
        <v>4000000</v>
      </c>
    </row>
    <row r="42" spans="1:12" ht="42" thickBot="1" x14ac:dyDescent="0.3">
      <c r="A42" s="172"/>
      <c r="B42" s="172"/>
      <c r="C42" s="172"/>
      <c r="D42" s="172"/>
      <c r="E42" s="59" t="s">
        <v>302</v>
      </c>
      <c r="F42" s="68" t="s">
        <v>298</v>
      </c>
      <c r="G42" s="73" t="s">
        <v>340</v>
      </c>
      <c r="H42" s="74">
        <v>300000</v>
      </c>
      <c r="I42" s="74">
        <v>300000</v>
      </c>
      <c r="J42" s="74">
        <v>300000</v>
      </c>
      <c r="K42" s="74">
        <v>300000</v>
      </c>
      <c r="L42" s="74">
        <f t="shared" si="0"/>
        <v>1200000</v>
      </c>
    </row>
    <row r="43" spans="1:12" ht="42" thickBot="1" x14ac:dyDescent="0.3">
      <c r="A43" s="172"/>
      <c r="B43" s="172"/>
      <c r="C43" s="172"/>
      <c r="D43" s="172"/>
      <c r="E43" s="59" t="s">
        <v>303</v>
      </c>
      <c r="F43" s="68" t="s">
        <v>298</v>
      </c>
      <c r="G43" s="73" t="s">
        <v>340</v>
      </c>
      <c r="H43" s="74">
        <v>300000</v>
      </c>
      <c r="I43" s="74">
        <v>300000</v>
      </c>
      <c r="J43" s="74">
        <v>300000</v>
      </c>
      <c r="K43" s="74">
        <v>300000</v>
      </c>
      <c r="L43" s="74">
        <f t="shared" si="0"/>
        <v>1200000</v>
      </c>
    </row>
    <row r="44" spans="1:12" ht="42" customHeight="1" thickBot="1" x14ac:dyDescent="0.3">
      <c r="A44" s="172" t="s">
        <v>304</v>
      </c>
      <c r="B44" s="172" t="s">
        <v>348</v>
      </c>
      <c r="C44" s="172" t="s">
        <v>342</v>
      </c>
      <c r="D44" s="172" t="s">
        <v>349</v>
      </c>
      <c r="E44" s="71" t="s">
        <v>305</v>
      </c>
      <c r="F44" s="64" t="s">
        <v>306</v>
      </c>
      <c r="G44" s="73" t="s">
        <v>340</v>
      </c>
      <c r="H44" s="74">
        <v>300000</v>
      </c>
      <c r="I44" s="74">
        <v>300000</v>
      </c>
      <c r="J44" s="74">
        <v>300000</v>
      </c>
      <c r="K44" s="74">
        <v>300000</v>
      </c>
      <c r="L44" s="74">
        <f t="shared" si="0"/>
        <v>1200000</v>
      </c>
    </row>
    <row r="45" spans="1:12" ht="42" thickBot="1" x14ac:dyDescent="0.3">
      <c r="A45" s="172"/>
      <c r="B45" s="172"/>
      <c r="C45" s="172"/>
      <c r="D45" s="172"/>
      <c r="E45" s="59" t="s">
        <v>307</v>
      </c>
      <c r="F45" s="64" t="s">
        <v>306</v>
      </c>
      <c r="G45" s="73" t="s">
        <v>340</v>
      </c>
      <c r="H45" s="74">
        <v>300000</v>
      </c>
      <c r="I45" s="74">
        <v>300000</v>
      </c>
      <c r="J45" s="74">
        <v>300000</v>
      </c>
      <c r="K45" s="74">
        <v>300000</v>
      </c>
      <c r="L45" s="74">
        <f t="shared" si="0"/>
        <v>1200000</v>
      </c>
    </row>
    <row r="46" spans="1:12" ht="42" thickBot="1" x14ac:dyDescent="0.3">
      <c r="A46" s="172"/>
      <c r="B46" s="172"/>
      <c r="C46" s="172"/>
      <c r="D46" s="172"/>
      <c r="E46" s="59" t="s">
        <v>308</v>
      </c>
      <c r="F46" s="64" t="s">
        <v>306</v>
      </c>
      <c r="G46" s="73" t="s">
        <v>340</v>
      </c>
      <c r="H46" s="74">
        <v>300000</v>
      </c>
      <c r="I46" s="74">
        <v>300000</v>
      </c>
      <c r="J46" s="74">
        <v>300000</v>
      </c>
      <c r="K46" s="74">
        <v>300000</v>
      </c>
      <c r="L46" s="74">
        <f t="shared" si="0"/>
        <v>1200000</v>
      </c>
    </row>
    <row r="47" spans="1:12" ht="42" thickBot="1" x14ac:dyDescent="0.3">
      <c r="A47" s="172"/>
      <c r="B47" s="172"/>
      <c r="C47" s="172"/>
      <c r="D47" s="172"/>
      <c r="E47" s="59" t="s">
        <v>309</v>
      </c>
      <c r="F47" s="64" t="s">
        <v>306</v>
      </c>
      <c r="G47" s="73" t="s">
        <v>340</v>
      </c>
      <c r="H47" s="74">
        <v>300000</v>
      </c>
      <c r="I47" s="74">
        <v>300000</v>
      </c>
      <c r="J47" s="74">
        <v>300000</v>
      </c>
      <c r="K47" s="74">
        <v>300000</v>
      </c>
      <c r="L47" s="74">
        <f t="shared" si="0"/>
        <v>1200000</v>
      </c>
    </row>
    <row r="48" spans="1:12" ht="69.599999999999994" thickBot="1" x14ac:dyDescent="0.3">
      <c r="A48" s="172"/>
      <c r="B48" s="172"/>
      <c r="C48" s="172"/>
      <c r="D48" s="172"/>
      <c r="E48" s="59" t="s">
        <v>310</v>
      </c>
      <c r="F48" s="64" t="s">
        <v>306</v>
      </c>
      <c r="G48" s="73" t="s">
        <v>340</v>
      </c>
      <c r="H48" s="74">
        <v>300000</v>
      </c>
      <c r="I48" s="74">
        <v>300000</v>
      </c>
      <c r="J48" s="74">
        <v>300000</v>
      </c>
      <c r="K48" s="74">
        <v>300000</v>
      </c>
      <c r="L48" s="74">
        <f t="shared" si="0"/>
        <v>1200000</v>
      </c>
    </row>
    <row r="49" spans="1:12" ht="82.8" x14ac:dyDescent="0.25">
      <c r="A49" s="172" t="s">
        <v>311</v>
      </c>
      <c r="B49" s="172" t="s">
        <v>350</v>
      </c>
      <c r="C49" s="172" t="s">
        <v>342</v>
      </c>
      <c r="D49" s="172" t="s">
        <v>351</v>
      </c>
      <c r="E49" s="64" t="s">
        <v>312</v>
      </c>
      <c r="F49" s="64" t="s">
        <v>306</v>
      </c>
      <c r="G49" s="73" t="s">
        <v>340</v>
      </c>
      <c r="H49" s="74">
        <v>300000</v>
      </c>
      <c r="I49" s="74">
        <v>300000</v>
      </c>
      <c r="J49" s="74">
        <v>300000</v>
      </c>
      <c r="K49" s="74">
        <v>300000</v>
      </c>
      <c r="L49" s="74">
        <f t="shared" si="0"/>
        <v>1200000</v>
      </c>
    </row>
    <row r="50" spans="1:12" ht="69" x14ac:dyDescent="0.25">
      <c r="A50" s="172"/>
      <c r="B50" s="172"/>
      <c r="C50" s="172"/>
      <c r="D50" s="172"/>
      <c r="E50" s="64" t="s">
        <v>313</v>
      </c>
      <c r="F50" s="64" t="s">
        <v>306</v>
      </c>
      <c r="G50" s="73" t="s">
        <v>340</v>
      </c>
      <c r="H50" s="74">
        <v>300000</v>
      </c>
      <c r="I50" s="74">
        <v>300000</v>
      </c>
      <c r="J50" s="74">
        <v>300000</v>
      </c>
      <c r="K50" s="74">
        <v>300000</v>
      </c>
      <c r="L50" s="74">
        <f t="shared" si="0"/>
        <v>1200000</v>
      </c>
    </row>
    <row r="51" spans="1:12" ht="41.4" x14ac:dyDescent="0.25">
      <c r="A51" s="172"/>
      <c r="B51" s="172"/>
      <c r="C51" s="172"/>
      <c r="D51" s="172"/>
      <c r="E51" s="64" t="s">
        <v>314</v>
      </c>
      <c r="F51" s="64" t="s">
        <v>306</v>
      </c>
      <c r="G51" s="73" t="s">
        <v>340</v>
      </c>
      <c r="H51" s="74">
        <v>300000</v>
      </c>
      <c r="I51" s="74">
        <v>300000</v>
      </c>
      <c r="J51" s="74">
        <v>300000</v>
      </c>
      <c r="K51" s="74">
        <v>300000</v>
      </c>
      <c r="L51" s="74">
        <f t="shared" si="0"/>
        <v>1200000</v>
      </c>
    </row>
    <row r="52" spans="1:12" ht="41.4" x14ac:dyDescent="0.25">
      <c r="A52" s="172"/>
      <c r="B52" s="172"/>
      <c r="C52" s="172"/>
      <c r="D52" s="172"/>
      <c r="E52" s="64" t="s">
        <v>315</v>
      </c>
      <c r="F52" s="64" t="s">
        <v>306</v>
      </c>
      <c r="G52" s="73" t="s">
        <v>340</v>
      </c>
      <c r="H52" s="74">
        <v>300000</v>
      </c>
      <c r="I52" s="74">
        <v>300000</v>
      </c>
      <c r="J52" s="74">
        <v>300000</v>
      </c>
      <c r="K52" s="74">
        <v>300000</v>
      </c>
      <c r="L52" s="74">
        <f t="shared" si="0"/>
        <v>1200000</v>
      </c>
    </row>
    <row r="53" spans="1:12" ht="28.95" customHeight="1" thickBot="1" x14ac:dyDescent="0.3">
      <c r="A53" s="172" t="s">
        <v>316</v>
      </c>
      <c r="B53" s="172" t="s">
        <v>352</v>
      </c>
      <c r="C53" s="172" t="s">
        <v>342</v>
      </c>
      <c r="D53" s="172" t="s">
        <v>353</v>
      </c>
      <c r="E53" s="59" t="s">
        <v>317</v>
      </c>
      <c r="F53" s="64" t="s">
        <v>306</v>
      </c>
      <c r="G53" s="73" t="s">
        <v>340</v>
      </c>
      <c r="H53" s="74"/>
      <c r="I53" s="74">
        <v>3000000</v>
      </c>
      <c r="J53" s="74">
        <v>3000000</v>
      </c>
      <c r="K53" s="74"/>
      <c r="L53" s="74">
        <f t="shared" si="0"/>
        <v>6000000</v>
      </c>
    </row>
    <row r="54" spans="1:12" ht="42" thickBot="1" x14ac:dyDescent="0.3">
      <c r="A54" s="172"/>
      <c r="B54" s="172"/>
      <c r="C54" s="172"/>
      <c r="D54" s="172"/>
      <c r="E54" s="59" t="s">
        <v>318</v>
      </c>
      <c r="F54" s="64" t="s">
        <v>306</v>
      </c>
      <c r="G54" s="73" t="s">
        <v>340</v>
      </c>
      <c r="H54" s="74">
        <v>3000000</v>
      </c>
      <c r="I54" s="62"/>
      <c r="J54" s="74">
        <v>3000000</v>
      </c>
      <c r="K54" s="62"/>
      <c r="L54" s="74">
        <f t="shared" si="0"/>
        <v>6000000</v>
      </c>
    </row>
    <row r="55" spans="1:12" ht="42" thickBot="1" x14ac:dyDescent="0.3">
      <c r="A55" s="172"/>
      <c r="B55" s="172"/>
      <c r="C55" s="172"/>
      <c r="D55" s="172"/>
      <c r="E55" s="59" t="s">
        <v>319</v>
      </c>
      <c r="F55" s="64" t="s">
        <v>306</v>
      </c>
      <c r="G55" s="73" t="s">
        <v>340</v>
      </c>
      <c r="H55" s="62"/>
      <c r="I55" s="74">
        <v>3000000</v>
      </c>
      <c r="J55" s="74">
        <v>3000000</v>
      </c>
      <c r="K55" s="74">
        <v>3000000</v>
      </c>
      <c r="L55" s="74">
        <f t="shared" si="0"/>
        <v>9000000</v>
      </c>
    </row>
    <row r="56" spans="1:12" ht="42" thickBot="1" x14ac:dyDescent="0.3">
      <c r="A56" s="172"/>
      <c r="B56" s="172"/>
      <c r="C56" s="172"/>
      <c r="D56" s="172"/>
      <c r="E56" s="59" t="s">
        <v>320</v>
      </c>
      <c r="F56" s="64" t="s">
        <v>306</v>
      </c>
      <c r="G56" s="73" t="s">
        <v>340</v>
      </c>
      <c r="H56" s="74">
        <v>500000</v>
      </c>
      <c r="I56" s="74">
        <v>500000</v>
      </c>
      <c r="J56" s="74">
        <v>500000</v>
      </c>
      <c r="K56" s="74">
        <v>500000</v>
      </c>
      <c r="L56" s="74">
        <f t="shared" si="0"/>
        <v>2000000</v>
      </c>
    </row>
    <row r="57" spans="1:12" ht="42" thickBot="1" x14ac:dyDescent="0.3">
      <c r="A57" s="172"/>
      <c r="B57" s="172"/>
      <c r="C57" s="172"/>
      <c r="D57" s="172"/>
      <c r="E57" s="59" t="s">
        <v>321</v>
      </c>
      <c r="F57" s="64" t="s">
        <v>306</v>
      </c>
      <c r="G57" s="73" t="s">
        <v>340</v>
      </c>
      <c r="H57" s="74">
        <v>1000000</v>
      </c>
      <c r="I57" s="74">
        <v>1000000</v>
      </c>
      <c r="J57" s="74">
        <v>1000000</v>
      </c>
      <c r="K57" s="74">
        <v>1000000</v>
      </c>
      <c r="L57" s="74">
        <f t="shared" si="0"/>
        <v>4000000</v>
      </c>
    </row>
    <row r="58" spans="1:12" ht="41.4" x14ac:dyDescent="0.25">
      <c r="A58" s="172" t="s">
        <v>322</v>
      </c>
      <c r="B58" s="172" t="s">
        <v>354</v>
      </c>
      <c r="C58" s="172" t="s">
        <v>342</v>
      </c>
      <c r="D58" s="172" t="s">
        <v>355</v>
      </c>
      <c r="E58" s="64" t="s">
        <v>323</v>
      </c>
      <c r="F58" s="64" t="s">
        <v>306</v>
      </c>
      <c r="G58" s="73" t="s">
        <v>340</v>
      </c>
      <c r="H58" s="74">
        <v>300000</v>
      </c>
      <c r="I58" s="74">
        <v>300000</v>
      </c>
      <c r="J58" s="74">
        <v>300000</v>
      </c>
      <c r="K58" s="74">
        <v>300000</v>
      </c>
      <c r="L58" s="74">
        <f t="shared" si="0"/>
        <v>1200000</v>
      </c>
    </row>
    <row r="59" spans="1:12" ht="41.4" x14ac:dyDescent="0.25">
      <c r="A59" s="172"/>
      <c r="B59" s="172"/>
      <c r="C59" s="172"/>
      <c r="D59" s="172"/>
      <c r="E59" s="64" t="s">
        <v>324</v>
      </c>
      <c r="F59" s="64" t="s">
        <v>306</v>
      </c>
      <c r="G59" s="73" t="s">
        <v>340</v>
      </c>
      <c r="H59" s="62"/>
      <c r="I59" s="74">
        <v>1000000</v>
      </c>
      <c r="J59" s="62"/>
      <c r="K59" s="74">
        <v>1000000</v>
      </c>
      <c r="L59" s="74">
        <f t="shared" si="0"/>
        <v>2000000</v>
      </c>
    </row>
    <row r="60" spans="1:12" ht="41.4" x14ac:dyDescent="0.25">
      <c r="A60" s="172"/>
      <c r="B60" s="172"/>
      <c r="C60" s="172"/>
      <c r="D60" s="172"/>
      <c r="E60" s="64" t="s">
        <v>325</v>
      </c>
      <c r="F60" s="64" t="s">
        <v>306</v>
      </c>
      <c r="G60" s="73" t="s">
        <v>340</v>
      </c>
      <c r="H60" s="74">
        <v>1000000</v>
      </c>
      <c r="I60" s="74">
        <v>1000000</v>
      </c>
      <c r="J60" s="74">
        <v>1000000</v>
      </c>
      <c r="K60" s="74">
        <v>1000000</v>
      </c>
      <c r="L60" s="74">
        <f t="shared" si="0"/>
        <v>4000000</v>
      </c>
    </row>
    <row r="61" spans="1:12" ht="55.2" x14ac:dyDescent="0.25">
      <c r="A61" s="172"/>
      <c r="B61" s="172"/>
      <c r="C61" s="172"/>
      <c r="D61" s="172"/>
      <c r="E61" s="64" t="s">
        <v>326</v>
      </c>
      <c r="F61" s="64" t="s">
        <v>306</v>
      </c>
      <c r="G61" s="73" t="s">
        <v>340</v>
      </c>
      <c r="H61" s="74">
        <v>300000</v>
      </c>
      <c r="I61" s="74">
        <v>300000</v>
      </c>
      <c r="J61" s="74">
        <v>300000</v>
      </c>
      <c r="K61" s="74">
        <v>300000</v>
      </c>
      <c r="L61" s="74">
        <f t="shared" si="0"/>
        <v>1200000</v>
      </c>
    </row>
    <row r="62" spans="1:12" ht="41.4" x14ac:dyDescent="0.25">
      <c r="A62" s="172" t="s">
        <v>327</v>
      </c>
      <c r="B62" s="172" t="s">
        <v>356</v>
      </c>
      <c r="C62" s="172" t="s">
        <v>342</v>
      </c>
      <c r="D62" s="172" t="s">
        <v>357</v>
      </c>
      <c r="E62" s="64" t="s">
        <v>328</v>
      </c>
      <c r="F62" s="64" t="s">
        <v>306</v>
      </c>
      <c r="G62" s="73" t="s">
        <v>340</v>
      </c>
      <c r="H62" s="74">
        <v>1000000</v>
      </c>
      <c r="I62" s="74">
        <v>1000000</v>
      </c>
      <c r="J62" s="74">
        <v>1000000</v>
      </c>
      <c r="K62" s="74">
        <v>1000000</v>
      </c>
      <c r="L62" s="74">
        <f t="shared" si="0"/>
        <v>4000000</v>
      </c>
    </row>
    <row r="63" spans="1:12" ht="41.4" x14ac:dyDescent="0.25">
      <c r="A63" s="172"/>
      <c r="B63" s="172"/>
      <c r="C63" s="172"/>
      <c r="D63" s="172"/>
      <c r="E63" s="64" t="s">
        <v>329</v>
      </c>
      <c r="F63" s="64" t="s">
        <v>306</v>
      </c>
      <c r="G63" s="73" t="s">
        <v>340</v>
      </c>
      <c r="H63" s="74">
        <v>1000000</v>
      </c>
      <c r="I63" s="74">
        <v>1000000</v>
      </c>
      <c r="J63" s="74">
        <v>1000000</v>
      </c>
      <c r="K63" s="74">
        <v>1000000</v>
      </c>
      <c r="L63" s="74">
        <f t="shared" si="0"/>
        <v>4000000</v>
      </c>
    </row>
    <row r="64" spans="1:12" ht="41.4" x14ac:dyDescent="0.25">
      <c r="A64" s="172"/>
      <c r="B64" s="172"/>
      <c r="C64" s="172"/>
      <c r="D64" s="172"/>
      <c r="E64" s="64" t="s">
        <v>330</v>
      </c>
      <c r="F64" s="64" t="s">
        <v>306</v>
      </c>
      <c r="G64" s="73" t="s">
        <v>340</v>
      </c>
      <c r="H64" s="74">
        <v>1000000</v>
      </c>
      <c r="I64" s="74">
        <v>1000000</v>
      </c>
      <c r="J64" s="74">
        <v>1000000</v>
      </c>
      <c r="K64" s="74">
        <v>1000000</v>
      </c>
      <c r="L64" s="74">
        <f t="shared" si="0"/>
        <v>4000000</v>
      </c>
    </row>
    <row r="65" spans="1:12" ht="41.4" x14ac:dyDescent="0.25">
      <c r="A65" s="172"/>
      <c r="B65" s="172"/>
      <c r="C65" s="172"/>
      <c r="D65" s="172"/>
      <c r="E65" s="64" t="s">
        <v>331</v>
      </c>
      <c r="F65" s="64" t="s">
        <v>306</v>
      </c>
      <c r="G65" s="73" t="s">
        <v>340</v>
      </c>
      <c r="H65" s="74">
        <v>1000000</v>
      </c>
      <c r="I65" s="74">
        <v>1000000</v>
      </c>
      <c r="J65" s="74">
        <v>1000000</v>
      </c>
      <c r="K65" s="74">
        <v>1000000</v>
      </c>
      <c r="L65" s="74">
        <f t="shared" si="0"/>
        <v>4000000</v>
      </c>
    </row>
  </sheetData>
  <mergeCells count="44">
    <mergeCell ref="A3:A13"/>
    <mergeCell ref="A1:A2"/>
    <mergeCell ref="B1:B2"/>
    <mergeCell ref="C1:C2"/>
    <mergeCell ref="D1:D2"/>
    <mergeCell ref="G1:G2"/>
    <mergeCell ref="L1:L2"/>
    <mergeCell ref="D3:D13"/>
    <mergeCell ref="C3:C13"/>
    <mergeCell ref="B3:B13"/>
    <mergeCell ref="E1:E2"/>
    <mergeCell ref="F1:F2"/>
    <mergeCell ref="D14:D24"/>
    <mergeCell ref="C14:C24"/>
    <mergeCell ref="B14:B24"/>
    <mergeCell ref="A14:A24"/>
    <mergeCell ref="D25:D37"/>
    <mergeCell ref="C25:C37"/>
    <mergeCell ref="B25:B37"/>
    <mergeCell ref="A25:A37"/>
    <mergeCell ref="D38:D43"/>
    <mergeCell ref="C38:C43"/>
    <mergeCell ref="B38:B43"/>
    <mergeCell ref="A38:A43"/>
    <mergeCell ref="D44:D48"/>
    <mergeCell ref="C44:C48"/>
    <mergeCell ref="B44:B48"/>
    <mergeCell ref="A44:A48"/>
    <mergeCell ref="D49:D52"/>
    <mergeCell ref="C49:C52"/>
    <mergeCell ref="B49:B52"/>
    <mergeCell ref="A49:A52"/>
    <mergeCell ref="C62:C65"/>
    <mergeCell ref="D62:D65"/>
    <mergeCell ref="B62:B65"/>
    <mergeCell ref="A62:A65"/>
    <mergeCell ref="D53:D57"/>
    <mergeCell ref="C53:C57"/>
    <mergeCell ref="B53:B57"/>
    <mergeCell ref="A53:A57"/>
    <mergeCell ref="D58:D61"/>
    <mergeCell ref="C58:C61"/>
    <mergeCell ref="B58:B61"/>
    <mergeCell ref="A58:A6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93"/>
  <sheetViews>
    <sheetView zoomScale="40" zoomScaleNormal="40" workbookViewId="0">
      <pane xSplit="6" ySplit="3" topLeftCell="G4" activePane="bottomRight" state="frozen"/>
      <selection pane="topRight" activeCell="G1" sqref="G1"/>
      <selection pane="bottomLeft" activeCell="A10" sqref="A10"/>
      <selection pane="bottomRight" activeCell="C9" sqref="C9"/>
    </sheetView>
  </sheetViews>
  <sheetFormatPr baseColWidth="10" defaultColWidth="14.44140625" defaultRowHeight="15" customHeight="1" x14ac:dyDescent="0.3"/>
  <cols>
    <col min="1" max="1" width="42.88671875" customWidth="1"/>
    <col min="2" max="2" width="59.88671875" customWidth="1"/>
    <col min="3" max="3" width="115.6640625" customWidth="1"/>
    <col min="4" max="4" width="60.5546875" customWidth="1"/>
    <col min="5" max="5" width="32.88671875" customWidth="1"/>
    <col min="6" max="6" width="28.33203125" customWidth="1"/>
    <col min="7" max="7" width="33.33203125" customWidth="1"/>
    <col min="8" max="8" width="26.88671875" customWidth="1"/>
    <col min="9" max="9" width="33.33203125" customWidth="1"/>
    <col min="10" max="10" width="19.88671875" customWidth="1"/>
    <col min="11" max="11" width="20.44140625" customWidth="1"/>
    <col min="12" max="12" width="22" customWidth="1"/>
    <col min="13" max="13" width="33.33203125" customWidth="1"/>
    <col min="14" max="14" width="41.6640625" customWidth="1"/>
    <col min="15" max="15" width="36.6640625" customWidth="1"/>
    <col min="16" max="16" width="35.33203125" customWidth="1"/>
    <col min="17" max="17" width="40" customWidth="1"/>
    <col min="18" max="18" width="33.88671875" customWidth="1"/>
    <col min="19" max="19" width="47.6640625" customWidth="1"/>
    <col min="20" max="20" width="25.5546875" customWidth="1"/>
    <col min="21" max="21" width="27.6640625" customWidth="1"/>
    <col min="22" max="22" width="18.5546875" customWidth="1"/>
    <col min="23" max="23" width="18.6640625" customWidth="1"/>
    <col min="24" max="24" width="20.5546875" customWidth="1"/>
    <col min="25" max="25" width="29.109375" customWidth="1"/>
    <col min="26" max="26" width="28.5546875" customWidth="1"/>
    <col min="27" max="27" width="22.44140625" customWidth="1"/>
    <col min="28" max="28" width="11.44140625" customWidth="1"/>
    <col min="29" max="29" width="14.33203125" customWidth="1"/>
    <col min="30" max="30" width="11.44140625" customWidth="1"/>
  </cols>
  <sheetData>
    <row r="1" spans="1:30" ht="54" customHeight="1" x14ac:dyDescent="0.3">
      <c r="A1" s="234" t="s">
        <v>358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8"/>
    </row>
    <row r="2" spans="1:30" ht="75.599999999999994" customHeight="1" x14ac:dyDescent="0.3">
      <c r="A2" s="235" t="s">
        <v>359</v>
      </c>
      <c r="B2" s="235" t="s">
        <v>11</v>
      </c>
      <c r="C2" s="235" t="s">
        <v>540</v>
      </c>
      <c r="D2" s="235" t="s">
        <v>360</v>
      </c>
      <c r="E2" s="235" t="s">
        <v>361</v>
      </c>
      <c r="F2" s="235" t="s">
        <v>362</v>
      </c>
      <c r="G2" s="235" t="s">
        <v>363</v>
      </c>
      <c r="H2" s="232" t="s">
        <v>364</v>
      </c>
      <c r="I2" s="235" t="s">
        <v>365</v>
      </c>
      <c r="J2" s="237" t="s">
        <v>366</v>
      </c>
      <c r="K2" s="227"/>
      <c r="L2" s="227"/>
      <c r="M2" s="227"/>
      <c r="N2" s="227"/>
      <c r="O2" s="227"/>
      <c r="P2" s="227"/>
      <c r="Q2" s="227"/>
      <c r="R2" s="227"/>
      <c r="S2" s="228"/>
      <c r="T2" s="235" t="s">
        <v>367</v>
      </c>
      <c r="U2" s="235" t="s">
        <v>368</v>
      </c>
      <c r="V2" s="237" t="s">
        <v>369</v>
      </c>
      <c r="W2" s="227"/>
      <c r="X2" s="228"/>
      <c r="Y2" s="232" t="s">
        <v>370</v>
      </c>
      <c r="Z2" s="232" t="s">
        <v>371</v>
      </c>
      <c r="AA2" s="232" t="s">
        <v>372</v>
      </c>
      <c r="AB2" s="226" t="s">
        <v>373</v>
      </c>
      <c r="AC2" s="227"/>
      <c r="AD2" s="228"/>
    </row>
    <row r="3" spans="1:30" ht="69.75" customHeight="1" x14ac:dyDescent="0.3">
      <c r="A3" s="233"/>
      <c r="B3" s="236"/>
      <c r="C3" s="236"/>
      <c r="D3" s="236"/>
      <c r="E3" s="236"/>
      <c r="F3" s="236"/>
      <c r="G3" s="236"/>
      <c r="H3" s="236"/>
      <c r="I3" s="236"/>
      <c r="J3" s="134" t="s">
        <v>374</v>
      </c>
      <c r="K3" s="134" t="s">
        <v>375</v>
      </c>
      <c r="L3" s="134" t="s">
        <v>376</v>
      </c>
      <c r="M3" s="134" t="s">
        <v>377</v>
      </c>
      <c r="N3" s="134" t="s">
        <v>378</v>
      </c>
      <c r="O3" s="134" t="s">
        <v>379</v>
      </c>
      <c r="P3" s="134" t="s">
        <v>380</v>
      </c>
      <c r="Q3" s="134" t="s">
        <v>381</v>
      </c>
      <c r="R3" s="134" t="s">
        <v>382</v>
      </c>
      <c r="S3" s="135" t="s">
        <v>383</v>
      </c>
      <c r="T3" s="236"/>
      <c r="U3" s="236"/>
      <c r="V3" s="108" t="s">
        <v>384</v>
      </c>
      <c r="W3" s="108" t="s">
        <v>385</v>
      </c>
      <c r="X3" s="108" t="s">
        <v>386</v>
      </c>
      <c r="Y3" s="233"/>
      <c r="Z3" s="233"/>
      <c r="AA3" s="236"/>
      <c r="AB3" s="109" t="s">
        <v>387</v>
      </c>
      <c r="AC3" s="110" t="s">
        <v>388</v>
      </c>
      <c r="AD3" s="111" t="s">
        <v>389</v>
      </c>
    </row>
    <row r="4" spans="1:30" ht="117.6" customHeight="1" x14ac:dyDescent="0.3">
      <c r="A4" s="182" t="s">
        <v>250</v>
      </c>
      <c r="B4" s="181" t="s">
        <v>539</v>
      </c>
      <c r="C4" s="125"/>
      <c r="D4" s="112"/>
      <c r="E4" s="112"/>
      <c r="F4" s="113"/>
      <c r="G4" s="113"/>
      <c r="H4" s="114"/>
      <c r="I4" s="113"/>
      <c r="J4" s="115"/>
      <c r="K4" s="116"/>
      <c r="L4" s="116"/>
      <c r="M4" s="116"/>
      <c r="N4" s="116"/>
      <c r="O4" s="116"/>
      <c r="P4" s="116"/>
      <c r="Q4" s="116"/>
      <c r="R4" s="116"/>
      <c r="S4" s="116"/>
      <c r="T4" s="138">
        <f t="shared" ref="T4:T66" si="0">+S4+R4+Q4+P4+O4+N4+M4+L4+K4+J4</f>
        <v>0</v>
      </c>
      <c r="U4" s="137"/>
      <c r="V4" s="118">
        <v>1</v>
      </c>
      <c r="W4" s="118">
        <v>0</v>
      </c>
      <c r="X4" s="136">
        <f>+W4/V4</f>
        <v>0</v>
      </c>
      <c r="Y4" s="225">
        <f xml:space="preserve"> AVERAGE(X4:X14)</f>
        <v>0.18181818181818182</v>
      </c>
      <c r="Z4" s="225">
        <f>+Y4</f>
        <v>0.18181818181818182</v>
      </c>
      <c r="AA4" s="229">
        <f>AVERAGE(Z4:Z66)</f>
        <v>0.13516113516113515</v>
      </c>
      <c r="AB4" s="119"/>
      <c r="AC4" s="119"/>
      <c r="AD4" s="119"/>
    </row>
    <row r="5" spans="1:30" ht="79.95" customHeight="1" x14ac:dyDescent="0.3">
      <c r="A5" s="182"/>
      <c r="B5" s="181"/>
      <c r="C5" s="125"/>
      <c r="D5" s="112"/>
      <c r="E5" s="112"/>
      <c r="F5" s="113"/>
      <c r="G5" s="113"/>
      <c r="H5" s="114"/>
      <c r="I5" s="113"/>
      <c r="J5" s="115"/>
      <c r="K5" s="116"/>
      <c r="L5" s="116"/>
      <c r="M5" s="116"/>
      <c r="N5" s="116"/>
      <c r="O5" s="116"/>
      <c r="P5" s="116"/>
      <c r="Q5" s="116"/>
      <c r="R5" s="116"/>
      <c r="S5" s="116"/>
      <c r="T5" s="138">
        <f t="shared" si="0"/>
        <v>0</v>
      </c>
      <c r="U5" s="137"/>
      <c r="V5" s="118">
        <v>1</v>
      </c>
      <c r="W5" s="118">
        <v>0</v>
      </c>
      <c r="X5" s="136">
        <f t="shared" ref="X5:X62" si="1">+W5/V5</f>
        <v>0</v>
      </c>
      <c r="Y5" s="225"/>
      <c r="Z5" s="225"/>
      <c r="AA5" s="230"/>
      <c r="AB5" s="119"/>
      <c r="AC5" s="119"/>
      <c r="AD5" s="119"/>
    </row>
    <row r="6" spans="1:30" ht="79.95" customHeight="1" x14ac:dyDescent="0.3">
      <c r="A6" s="182"/>
      <c r="B6" s="181"/>
      <c r="C6" s="125"/>
      <c r="D6" s="112"/>
      <c r="E6" s="112"/>
      <c r="F6" s="113"/>
      <c r="G6" s="113"/>
      <c r="H6" s="114"/>
      <c r="I6" s="113"/>
      <c r="J6" s="115"/>
      <c r="K6" s="116"/>
      <c r="L6" s="116"/>
      <c r="M6" s="116"/>
      <c r="N6" s="116"/>
      <c r="O6" s="116"/>
      <c r="P6" s="116"/>
      <c r="Q6" s="116"/>
      <c r="R6" s="116"/>
      <c r="S6" s="116"/>
      <c r="T6" s="138">
        <f t="shared" si="0"/>
        <v>0</v>
      </c>
      <c r="U6" s="137"/>
      <c r="V6" s="118">
        <v>1</v>
      </c>
      <c r="W6" s="118">
        <v>0</v>
      </c>
      <c r="X6" s="136">
        <f t="shared" si="1"/>
        <v>0</v>
      </c>
      <c r="Y6" s="225"/>
      <c r="Z6" s="225"/>
      <c r="AA6" s="230"/>
      <c r="AB6" s="119"/>
      <c r="AC6" s="119"/>
      <c r="AD6" s="119"/>
    </row>
    <row r="7" spans="1:30" ht="79.95" customHeight="1" x14ac:dyDescent="0.3">
      <c r="A7" s="182"/>
      <c r="B7" s="181"/>
      <c r="C7" s="125"/>
      <c r="D7" s="112"/>
      <c r="E7" s="112"/>
      <c r="F7" s="113"/>
      <c r="G7" s="113"/>
      <c r="H7" s="114"/>
      <c r="I7" s="113"/>
      <c r="J7" s="115"/>
      <c r="K7" s="116"/>
      <c r="L7" s="116"/>
      <c r="M7" s="116"/>
      <c r="N7" s="116"/>
      <c r="O7" s="116"/>
      <c r="P7" s="116"/>
      <c r="Q7" s="116"/>
      <c r="R7" s="116"/>
      <c r="S7" s="116"/>
      <c r="T7" s="138">
        <f t="shared" si="0"/>
        <v>0</v>
      </c>
      <c r="U7" s="137"/>
      <c r="V7" s="118">
        <v>1</v>
      </c>
      <c r="W7" s="118">
        <v>0</v>
      </c>
      <c r="X7" s="136">
        <f t="shared" si="1"/>
        <v>0</v>
      </c>
      <c r="Y7" s="225"/>
      <c r="Z7" s="225"/>
      <c r="AA7" s="230"/>
      <c r="AB7" s="119"/>
      <c r="AC7" s="119"/>
      <c r="AD7" s="119"/>
    </row>
    <row r="8" spans="1:30" ht="79.95" customHeight="1" x14ac:dyDescent="0.3">
      <c r="A8" s="182"/>
      <c r="B8" s="181"/>
      <c r="C8" s="125"/>
      <c r="D8" s="112"/>
      <c r="E8" s="112"/>
      <c r="F8" s="113"/>
      <c r="G8" s="113"/>
      <c r="H8" s="114"/>
      <c r="I8" s="113"/>
      <c r="J8" s="115"/>
      <c r="K8" s="116"/>
      <c r="L8" s="116"/>
      <c r="M8" s="116"/>
      <c r="N8" s="116"/>
      <c r="O8" s="116"/>
      <c r="P8" s="116"/>
      <c r="Q8" s="116"/>
      <c r="R8" s="116"/>
      <c r="S8" s="116"/>
      <c r="T8" s="138">
        <f t="shared" si="0"/>
        <v>0</v>
      </c>
      <c r="U8" s="137"/>
      <c r="V8" s="118">
        <v>1</v>
      </c>
      <c r="W8" s="118">
        <v>0</v>
      </c>
      <c r="X8" s="136">
        <f t="shared" si="1"/>
        <v>0</v>
      </c>
      <c r="Y8" s="225"/>
      <c r="Z8" s="225"/>
      <c r="AA8" s="230"/>
      <c r="AB8" s="119"/>
      <c r="AC8" s="119"/>
      <c r="AD8" s="119"/>
    </row>
    <row r="9" spans="1:30" ht="79.95" customHeight="1" x14ac:dyDescent="0.3">
      <c r="A9" s="182"/>
      <c r="B9" s="181"/>
      <c r="C9" s="125"/>
      <c r="D9" s="112"/>
      <c r="E9" s="112"/>
      <c r="F9" s="113"/>
      <c r="G9" s="113"/>
      <c r="H9" s="114"/>
      <c r="I9" s="113"/>
      <c r="J9" s="115"/>
      <c r="K9" s="116"/>
      <c r="L9" s="116"/>
      <c r="M9" s="116"/>
      <c r="N9" s="116"/>
      <c r="O9" s="116"/>
      <c r="P9" s="116"/>
      <c r="Q9" s="116"/>
      <c r="R9" s="116"/>
      <c r="S9" s="116"/>
      <c r="T9" s="138">
        <f t="shared" si="0"/>
        <v>0</v>
      </c>
      <c r="U9" s="137"/>
      <c r="V9" s="118">
        <v>1</v>
      </c>
      <c r="W9" s="118">
        <v>0</v>
      </c>
      <c r="X9" s="136">
        <f t="shared" si="1"/>
        <v>0</v>
      </c>
      <c r="Y9" s="225"/>
      <c r="Z9" s="225"/>
      <c r="AA9" s="230"/>
      <c r="AB9" s="119"/>
      <c r="AC9" s="119"/>
      <c r="AD9" s="119"/>
    </row>
    <row r="10" spans="1:30" ht="120" customHeight="1" x14ac:dyDescent="0.3">
      <c r="A10" s="182"/>
      <c r="B10" s="181"/>
      <c r="C10" s="125"/>
      <c r="D10" s="112"/>
      <c r="E10" s="140"/>
      <c r="F10" s="113"/>
      <c r="G10" s="113"/>
      <c r="H10" s="114"/>
      <c r="I10" s="113"/>
      <c r="J10" s="115">
        <v>1</v>
      </c>
      <c r="K10" s="116">
        <v>0</v>
      </c>
      <c r="L10" s="116">
        <v>1</v>
      </c>
      <c r="M10" s="116">
        <v>1</v>
      </c>
      <c r="N10" s="116">
        <v>1</v>
      </c>
      <c r="O10" s="116">
        <v>1</v>
      </c>
      <c r="P10" s="116">
        <v>0</v>
      </c>
      <c r="Q10" s="116">
        <v>1</v>
      </c>
      <c r="R10" s="116">
        <v>0</v>
      </c>
      <c r="S10" s="116">
        <v>0</v>
      </c>
      <c r="T10" s="138">
        <f>+S10+R10+Q10+P10+O10+N10+M10+L10+K10+J10</f>
        <v>6</v>
      </c>
      <c r="U10" s="137">
        <f>+T10/10</f>
        <v>0.6</v>
      </c>
      <c r="V10" s="118">
        <v>1</v>
      </c>
      <c r="W10" s="118">
        <v>1</v>
      </c>
      <c r="X10" s="136">
        <f t="shared" si="1"/>
        <v>1</v>
      </c>
      <c r="Y10" s="225"/>
      <c r="Z10" s="225"/>
      <c r="AA10" s="230"/>
      <c r="AB10" s="119"/>
      <c r="AC10" s="119"/>
      <c r="AD10" s="119"/>
    </row>
    <row r="11" spans="1:30" ht="96.6" customHeight="1" x14ac:dyDescent="0.3">
      <c r="A11" s="182"/>
      <c r="B11" s="181"/>
      <c r="C11" s="125"/>
      <c r="D11" s="112"/>
      <c r="E11" s="112"/>
      <c r="F11" s="113"/>
      <c r="G11" s="113"/>
      <c r="H11" s="114"/>
      <c r="I11" s="113"/>
      <c r="J11" s="115"/>
      <c r="K11" s="116"/>
      <c r="L11" s="116"/>
      <c r="M11" s="116"/>
      <c r="N11" s="116"/>
      <c r="O11" s="116"/>
      <c r="P11" s="116"/>
      <c r="Q11" s="116"/>
      <c r="R11" s="116"/>
      <c r="S11" s="116"/>
      <c r="T11" s="138">
        <f t="shared" si="0"/>
        <v>0</v>
      </c>
      <c r="U11" s="137">
        <f t="shared" ref="U11:U66" si="2">+T11/10</f>
        <v>0</v>
      </c>
      <c r="V11" s="118">
        <v>1</v>
      </c>
      <c r="W11" s="118">
        <v>0</v>
      </c>
      <c r="X11" s="136">
        <f t="shared" si="1"/>
        <v>0</v>
      </c>
      <c r="Y11" s="225"/>
      <c r="Z11" s="225"/>
      <c r="AA11" s="230"/>
      <c r="AB11" s="119"/>
      <c r="AC11" s="119"/>
      <c r="AD11" s="119"/>
    </row>
    <row r="12" spans="1:30" ht="85.95" customHeight="1" x14ac:dyDescent="0.3">
      <c r="A12" s="182"/>
      <c r="B12" s="181"/>
      <c r="C12" s="125"/>
      <c r="D12" s="112"/>
      <c r="E12" s="140"/>
      <c r="F12" s="113"/>
      <c r="G12" s="113"/>
      <c r="H12" s="114"/>
      <c r="I12" s="113"/>
      <c r="J12" s="115">
        <v>1</v>
      </c>
      <c r="K12" s="116">
        <v>1</v>
      </c>
      <c r="L12" s="116">
        <v>0</v>
      </c>
      <c r="M12" s="116">
        <v>1</v>
      </c>
      <c r="N12" s="116">
        <v>1</v>
      </c>
      <c r="O12" s="116">
        <v>1</v>
      </c>
      <c r="P12" s="116">
        <v>0</v>
      </c>
      <c r="Q12" s="116">
        <v>0</v>
      </c>
      <c r="R12" s="116">
        <v>0</v>
      </c>
      <c r="S12" s="116">
        <v>0</v>
      </c>
      <c r="T12" s="138">
        <f t="shared" si="0"/>
        <v>5</v>
      </c>
      <c r="U12" s="137">
        <f t="shared" si="2"/>
        <v>0.5</v>
      </c>
      <c r="V12" s="118">
        <v>1</v>
      </c>
      <c r="W12" s="118">
        <v>1</v>
      </c>
      <c r="X12" s="136">
        <f t="shared" si="1"/>
        <v>1</v>
      </c>
      <c r="Y12" s="225"/>
      <c r="Z12" s="225"/>
      <c r="AA12" s="230"/>
      <c r="AB12" s="119"/>
      <c r="AC12" s="119"/>
      <c r="AD12" s="119"/>
    </row>
    <row r="13" spans="1:30" ht="95.4" customHeight="1" x14ac:dyDescent="0.3">
      <c r="A13" s="182"/>
      <c r="B13" s="181"/>
      <c r="C13" s="125"/>
      <c r="D13" s="120"/>
      <c r="E13" s="120"/>
      <c r="F13" s="113"/>
      <c r="G13" s="113"/>
      <c r="H13" s="114"/>
      <c r="I13" s="113"/>
      <c r="J13" s="115"/>
      <c r="K13" s="116"/>
      <c r="L13" s="116"/>
      <c r="M13" s="116"/>
      <c r="N13" s="116"/>
      <c r="O13" s="116"/>
      <c r="P13" s="116"/>
      <c r="Q13" s="116"/>
      <c r="R13" s="116"/>
      <c r="S13" s="116"/>
      <c r="T13" s="138">
        <f t="shared" si="0"/>
        <v>0</v>
      </c>
      <c r="U13" s="137">
        <f t="shared" si="2"/>
        <v>0</v>
      </c>
      <c r="V13" s="118">
        <v>1</v>
      </c>
      <c r="W13" s="118">
        <v>0</v>
      </c>
      <c r="X13" s="136">
        <f t="shared" si="1"/>
        <v>0</v>
      </c>
      <c r="Y13" s="225"/>
      <c r="Z13" s="225"/>
      <c r="AA13" s="230"/>
    </row>
    <row r="14" spans="1:30" ht="92.4" customHeight="1" x14ac:dyDescent="0.3">
      <c r="A14" s="183"/>
      <c r="B14" s="181"/>
      <c r="C14" s="131"/>
      <c r="D14" s="120"/>
      <c r="E14" s="120"/>
      <c r="F14" s="113"/>
      <c r="G14" s="113"/>
      <c r="H14" s="114"/>
      <c r="I14" s="113"/>
      <c r="J14" s="115"/>
      <c r="K14" s="116"/>
      <c r="L14" s="116"/>
      <c r="M14" s="116"/>
      <c r="N14" s="116"/>
      <c r="O14" s="116"/>
      <c r="P14" s="116"/>
      <c r="Q14" s="116"/>
      <c r="R14" s="116"/>
      <c r="S14" s="116"/>
      <c r="T14" s="138">
        <f t="shared" si="0"/>
        <v>0</v>
      </c>
      <c r="U14" s="137">
        <f t="shared" si="2"/>
        <v>0</v>
      </c>
      <c r="V14" s="118">
        <v>1</v>
      </c>
      <c r="W14" s="118">
        <v>0</v>
      </c>
      <c r="X14" s="136">
        <f t="shared" si="1"/>
        <v>0</v>
      </c>
      <c r="Y14" s="225"/>
      <c r="Z14" s="225"/>
      <c r="AA14" s="230"/>
    </row>
    <row r="15" spans="1:30" ht="106.2" customHeight="1" x14ac:dyDescent="0.3">
      <c r="A15" s="186" t="s">
        <v>390</v>
      </c>
      <c r="B15" s="193" t="s">
        <v>391</v>
      </c>
      <c r="C15" s="130"/>
      <c r="D15" s="139"/>
      <c r="E15" s="140"/>
      <c r="F15" s="113"/>
      <c r="G15" s="113"/>
      <c r="H15" s="114"/>
      <c r="I15" s="113"/>
      <c r="J15" s="115">
        <v>1</v>
      </c>
      <c r="K15" s="116">
        <v>1</v>
      </c>
      <c r="L15" s="116">
        <v>1</v>
      </c>
      <c r="M15" s="116">
        <v>1</v>
      </c>
      <c r="N15" s="116">
        <v>1</v>
      </c>
      <c r="O15" s="116">
        <v>1</v>
      </c>
      <c r="P15" s="116">
        <v>0</v>
      </c>
      <c r="Q15" s="116">
        <v>0</v>
      </c>
      <c r="R15" s="116">
        <v>0</v>
      </c>
      <c r="S15" s="116">
        <v>0</v>
      </c>
      <c r="T15" s="138">
        <f t="shared" si="0"/>
        <v>6</v>
      </c>
      <c r="U15" s="137">
        <f t="shared" si="2"/>
        <v>0.6</v>
      </c>
      <c r="V15" s="118">
        <v>6</v>
      </c>
      <c r="W15" s="118">
        <v>6</v>
      </c>
      <c r="X15" s="136">
        <f t="shared" si="1"/>
        <v>1</v>
      </c>
      <c r="Y15" s="225">
        <f>AVERAGE(X15:X25)</f>
        <v>0.27272727272727271</v>
      </c>
      <c r="Z15" s="225">
        <f>AVERAGE(Y15:Y25)</f>
        <v>0.27272727272727271</v>
      </c>
      <c r="AA15" s="230"/>
    </row>
    <row r="16" spans="1:30" ht="51.6" customHeight="1" x14ac:dyDescent="0.3">
      <c r="A16" s="186"/>
      <c r="B16" s="193"/>
      <c r="C16" s="130"/>
      <c r="D16" s="126"/>
      <c r="E16" s="120"/>
      <c r="F16" s="113"/>
      <c r="G16" s="113"/>
      <c r="H16" s="114"/>
      <c r="I16" s="113"/>
      <c r="J16" s="115"/>
      <c r="K16" s="116"/>
      <c r="L16" s="116"/>
      <c r="M16" s="116"/>
      <c r="N16" s="116"/>
      <c r="O16" s="116"/>
      <c r="P16" s="116"/>
      <c r="Q16" s="116"/>
      <c r="R16" s="116"/>
      <c r="S16" s="116"/>
      <c r="T16" s="138">
        <f t="shared" si="0"/>
        <v>0</v>
      </c>
      <c r="U16" s="137">
        <f t="shared" si="2"/>
        <v>0</v>
      </c>
      <c r="V16" s="118">
        <v>1</v>
      </c>
      <c r="W16" s="118">
        <v>0</v>
      </c>
      <c r="X16" s="136">
        <f t="shared" si="1"/>
        <v>0</v>
      </c>
      <c r="Y16" s="225"/>
      <c r="Z16" s="225"/>
      <c r="AA16" s="230"/>
    </row>
    <row r="17" spans="1:27" ht="52.95" customHeight="1" x14ac:dyDescent="0.3">
      <c r="A17" s="186"/>
      <c r="B17" s="193"/>
      <c r="C17" s="130"/>
      <c r="D17" s="127"/>
      <c r="E17" s="113"/>
      <c r="F17" s="113"/>
      <c r="G17" s="113"/>
      <c r="H17" s="114"/>
      <c r="I17" s="113"/>
      <c r="J17" s="115"/>
      <c r="K17" s="116"/>
      <c r="L17" s="116"/>
      <c r="M17" s="116"/>
      <c r="N17" s="116"/>
      <c r="O17" s="116"/>
      <c r="P17" s="116"/>
      <c r="Q17" s="116"/>
      <c r="R17" s="116"/>
      <c r="S17" s="116"/>
      <c r="T17" s="138">
        <f t="shared" si="0"/>
        <v>0</v>
      </c>
      <c r="U17" s="137">
        <f t="shared" si="2"/>
        <v>0</v>
      </c>
      <c r="V17" s="118">
        <v>1</v>
      </c>
      <c r="W17" s="118">
        <v>0</v>
      </c>
      <c r="X17" s="136">
        <f t="shared" si="1"/>
        <v>0</v>
      </c>
      <c r="Y17" s="225"/>
      <c r="Z17" s="225"/>
      <c r="AA17" s="230"/>
    </row>
    <row r="18" spans="1:27" ht="63" customHeight="1" x14ac:dyDescent="0.3">
      <c r="A18" s="186"/>
      <c r="B18" s="193"/>
      <c r="C18" s="130"/>
      <c r="D18" s="127"/>
      <c r="E18" s="113"/>
      <c r="F18" s="113"/>
      <c r="G18" s="113"/>
      <c r="H18" s="114"/>
      <c r="I18" s="113"/>
      <c r="J18" s="115"/>
      <c r="K18" s="116"/>
      <c r="L18" s="116"/>
      <c r="M18" s="116"/>
      <c r="N18" s="116"/>
      <c r="O18" s="116"/>
      <c r="P18" s="116"/>
      <c r="Q18" s="116"/>
      <c r="R18" s="116"/>
      <c r="S18" s="116"/>
      <c r="T18" s="138">
        <f t="shared" si="0"/>
        <v>0</v>
      </c>
      <c r="U18" s="137">
        <f t="shared" si="2"/>
        <v>0</v>
      </c>
      <c r="V18" s="118">
        <v>1</v>
      </c>
      <c r="W18" s="118">
        <v>0</v>
      </c>
      <c r="X18" s="136">
        <f t="shared" si="1"/>
        <v>0</v>
      </c>
      <c r="Y18" s="225"/>
      <c r="Z18" s="225"/>
      <c r="AA18" s="230"/>
    </row>
    <row r="19" spans="1:27" ht="64.95" customHeight="1" x14ac:dyDescent="0.3">
      <c r="A19" s="186"/>
      <c r="B19" s="193"/>
      <c r="C19" s="130"/>
      <c r="D19" s="127"/>
      <c r="E19" s="113"/>
      <c r="F19" s="113"/>
      <c r="G19" s="113"/>
      <c r="H19" s="114"/>
      <c r="I19" s="113"/>
      <c r="J19" s="115"/>
      <c r="K19" s="116"/>
      <c r="L19" s="116"/>
      <c r="M19" s="116"/>
      <c r="N19" s="116"/>
      <c r="O19" s="116"/>
      <c r="P19" s="116"/>
      <c r="Q19" s="116"/>
      <c r="R19" s="116"/>
      <c r="S19" s="116"/>
      <c r="T19" s="138">
        <f t="shared" si="0"/>
        <v>0</v>
      </c>
      <c r="U19" s="137">
        <f t="shared" si="2"/>
        <v>0</v>
      </c>
      <c r="V19" s="118">
        <v>1</v>
      </c>
      <c r="W19" s="118">
        <v>0</v>
      </c>
      <c r="X19" s="136">
        <f t="shared" si="1"/>
        <v>0</v>
      </c>
      <c r="Y19" s="225"/>
      <c r="Z19" s="225"/>
      <c r="AA19" s="230"/>
    </row>
    <row r="20" spans="1:27" ht="66" customHeight="1" x14ac:dyDescent="0.3">
      <c r="A20" s="186"/>
      <c r="B20" s="193"/>
      <c r="C20" s="130"/>
      <c r="D20" s="128"/>
      <c r="E20" s="121"/>
      <c r="F20" s="121"/>
      <c r="G20" s="121"/>
      <c r="H20" s="114"/>
      <c r="I20" s="121"/>
      <c r="J20" s="115"/>
      <c r="K20" s="116"/>
      <c r="L20" s="116"/>
      <c r="M20" s="116"/>
      <c r="N20" s="116"/>
      <c r="O20" s="116"/>
      <c r="P20" s="116"/>
      <c r="Q20" s="116"/>
      <c r="R20" s="116"/>
      <c r="S20" s="116"/>
      <c r="T20" s="138">
        <f t="shared" si="0"/>
        <v>0</v>
      </c>
      <c r="U20" s="137">
        <f t="shared" si="2"/>
        <v>0</v>
      </c>
      <c r="V20" s="118">
        <v>1</v>
      </c>
      <c r="W20" s="118">
        <v>0</v>
      </c>
      <c r="X20" s="136">
        <f t="shared" si="1"/>
        <v>0</v>
      </c>
      <c r="Y20" s="225"/>
      <c r="Z20" s="225"/>
      <c r="AA20" s="230"/>
    </row>
    <row r="21" spans="1:27" ht="79.8" customHeight="1" x14ac:dyDescent="0.3">
      <c r="A21" s="186"/>
      <c r="B21" s="193"/>
      <c r="C21" s="130"/>
      <c r="D21" s="144"/>
      <c r="E21" s="113"/>
      <c r="F21" s="113"/>
      <c r="G21" s="113"/>
      <c r="H21" s="114"/>
      <c r="I21" s="113"/>
      <c r="J21" s="115">
        <v>1</v>
      </c>
      <c r="K21" s="116">
        <v>1</v>
      </c>
      <c r="L21" s="116">
        <v>1</v>
      </c>
      <c r="M21" s="116">
        <v>0</v>
      </c>
      <c r="N21" s="116">
        <v>1</v>
      </c>
      <c r="O21" s="116">
        <v>1</v>
      </c>
      <c r="P21" s="116">
        <v>0</v>
      </c>
      <c r="Q21" s="116">
        <v>1</v>
      </c>
      <c r="R21" s="116">
        <v>0</v>
      </c>
      <c r="S21" s="116">
        <v>0</v>
      </c>
      <c r="T21" s="138">
        <f t="shared" si="0"/>
        <v>6</v>
      </c>
      <c r="U21" s="137">
        <f t="shared" si="2"/>
        <v>0.6</v>
      </c>
      <c r="V21" s="118">
        <v>1</v>
      </c>
      <c r="W21" s="118">
        <v>1</v>
      </c>
      <c r="X21" s="136">
        <f t="shared" si="1"/>
        <v>1</v>
      </c>
      <c r="Y21" s="225"/>
      <c r="Z21" s="225"/>
      <c r="AA21" s="230"/>
    </row>
    <row r="22" spans="1:27" ht="93" customHeight="1" x14ac:dyDescent="0.3">
      <c r="A22" s="186"/>
      <c r="B22" s="193"/>
      <c r="C22" s="130"/>
      <c r="D22" s="144"/>
      <c r="E22" s="113"/>
      <c r="F22" s="141"/>
      <c r="G22" s="113"/>
      <c r="H22" s="114"/>
      <c r="I22" s="113"/>
      <c r="J22" s="115">
        <v>1</v>
      </c>
      <c r="K22" s="116">
        <v>1</v>
      </c>
      <c r="L22" s="116">
        <v>1</v>
      </c>
      <c r="M22" s="116">
        <v>1</v>
      </c>
      <c r="N22" s="116">
        <v>1</v>
      </c>
      <c r="O22" s="116">
        <v>1</v>
      </c>
      <c r="P22" s="116">
        <v>0</v>
      </c>
      <c r="Q22" s="116">
        <v>1</v>
      </c>
      <c r="R22" s="116">
        <v>1</v>
      </c>
      <c r="S22" s="116">
        <v>0</v>
      </c>
      <c r="T22" s="138">
        <f>+S22+R22+Q22+P22+O22+N22+M22+L22+K22+J22</f>
        <v>8</v>
      </c>
      <c r="U22" s="137">
        <f t="shared" si="2"/>
        <v>0.8</v>
      </c>
      <c r="V22" s="118">
        <v>1</v>
      </c>
      <c r="W22" s="118">
        <v>1</v>
      </c>
      <c r="X22" s="136">
        <f t="shared" si="1"/>
        <v>1</v>
      </c>
      <c r="Y22" s="225"/>
      <c r="Z22" s="225"/>
      <c r="AA22" s="230"/>
    </row>
    <row r="23" spans="1:27" ht="72" customHeight="1" x14ac:dyDescent="0.3">
      <c r="A23" s="186"/>
      <c r="B23" s="193"/>
      <c r="C23" s="130"/>
      <c r="D23" s="127"/>
      <c r="E23" s="113"/>
      <c r="F23" s="113"/>
      <c r="G23" s="113"/>
      <c r="H23" s="114"/>
      <c r="I23" s="113"/>
      <c r="J23" s="115"/>
      <c r="K23" s="116"/>
      <c r="L23" s="116"/>
      <c r="M23" s="116"/>
      <c r="N23" s="116"/>
      <c r="O23" s="116"/>
      <c r="P23" s="116"/>
      <c r="Q23" s="116"/>
      <c r="R23" s="116"/>
      <c r="S23" s="116"/>
      <c r="T23" s="138">
        <f t="shared" si="0"/>
        <v>0</v>
      </c>
      <c r="U23" s="137">
        <f t="shared" si="2"/>
        <v>0</v>
      </c>
      <c r="V23" s="118">
        <v>1</v>
      </c>
      <c r="W23" s="118">
        <v>0</v>
      </c>
      <c r="X23" s="136">
        <f t="shared" si="1"/>
        <v>0</v>
      </c>
      <c r="Y23" s="225"/>
      <c r="Z23" s="225"/>
      <c r="AA23" s="230"/>
    </row>
    <row r="24" spans="1:27" s="123" customFormat="1" ht="93" customHeight="1" x14ac:dyDescent="0.3">
      <c r="A24" s="186"/>
      <c r="B24" s="193"/>
      <c r="C24" s="130"/>
      <c r="D24" s="129"/>
      <c r="E24" s="122"/>
      <c r="F24" s="122"/>
      <c r="G24" s="122"/>
      <c r="H24" s="116"/>
      <c r="I24" s="113"/>
      <c r="J24" s="115"/>
      <c r="K24" s="116"/>
      <c r="L24" s="116"/>
      <c r="M24" s="116"/>
      <c r="N24" s="116"/>
      <c r="O24" s="116"/>
      <c r="P24" s="116"/>
      <c r="Q24" s="116"/>
      <c r="R24" s="116"/>
      <c r="S24" s="116"/>
      <c r="T24" s="138">
        <f t="shared" si="0"/>
        <v>0</v>
      </c>
      <c r="U24" s="137">
        <f t="shared" si="2"/>
        <v>0</v>
      </c>
      <c r="V24" s="118">
        <v>1</v>
      </c>
      <c r="W24" s="118">
        <v>0</v>
      </c>
      <c r="X24" s="136">
        <f t="shared" si="1"/>
        <v>0</v>
      </c>
      <c r="Y24" s="225"/>
      <c r="Z24" s="225"/>
      <c r="AA24" s="230"/>
    </row>
    <row r="25" spans="1:27" s="123" customFormat="1" ht="90" customHeight="1" x14ac:dyDescent="0.3">
      <c r="A25" s="186"/>
      <c r="B25" s="193"/>
      <c r="C25" s="130"/>
      <c r="D25" s="129"/>
      <c r="E25" s="122"/>
      <c r="F25" s="122"/>
      <c r="G25" s="122"/>
      <c r="H25" s="116"/>
      <c r="I25" s="113"/>
      <c r="J25" s="115"/>
      <c r="K25" s="116"/>
      <c r="L25" s="116"/>
      <c r="M25" s="116"/>
      <c r="N25" s="116"/>
      <c r="O25" s="116"/>
      <c r="P25" s="116"/>
      <c r="Q25" s="116"/>
      <c r="R25" s="116"/>
      <c r="S25" s="116"/>
      <c r="T25" s="138">
        <f t="shared" si="0"/>
        <v>0</v>
      </c>
      <c r="U25" s="137">
        <f t="shared" si="2"/>
        <v>0</v>
      </c>
      <c r="V25" s="118">
        <v>1</v>
      </c>
      <c r="W25" s="118">
        <v>0</v>
      </c>
      <c r="X25" s="136">
        <f t="shared" si="1"/>
        <v>0</v>
      </c>
      <c r="Y25" s="225"/>
      <c r="Z25" s="225"/>
      <c r="AA25" s="230"/>
    </row>
    <row r="26" spans="1:27" s="123" customFormat="1" ht="52.95" customHeight="1" x14ac:dyDescent="0.3">
      <c r="A26" s="190" t="s">
        <v>392</v>
      </c>
      <c r="B26" s="187" t="s">
        <v>344</v>
      </c>
      <c r="C26" s="130"/>
      <c r="D26" s="122"/>
      <c r="E26" s="122"/>
      <c r="F26" s="122"/>
      <c r="G26" s="122"/>
      <c r="H26" s="116"/>
      <c r="I26" s="113"/>
      <c r="J26" s="115"/>
      <c r="K26" s="116"/>
      <c r="L26" s="116"/>
      <c r="M26" s="116"/>
      <c r="N26" s="116"/>
      <c r="O26" s="116"/>
      <c r="P26" s="116"/>
      <c r="Q26" s="116"/>
      <c r="R26" s="116"/>
      <c r="S26" s="116"/>
      <c r="T26" s="138">
        <f t="shared" si="0"/>
        <v>0</v>
      </c>
      <c r="U26" s="137">
        <f t="shared" si="2"/>
        <v>0</v>
      </c>
      <c r="V26" s="118">
        <v>1</v>
      </c>
      <c r="W26" s="118">
        <v>0</v>
      </c>
      <c r="X26" s="136">
        <f t="shared" si="1"/>
        <v>0</v>
      </c>
      <c r="Y26" s="225">
        <f>AVERAGE(X26:X39)</f>
        <v>0</v>
      </c>
      <c r="Z26" s="225">
        <f>AVERAGE(Y26:Y39)</f>
        <v>0.14285714285714285</v>
      </c>
      <c r="AA26" s="230"/>
    </row>
    <row r="27" spans="1:27" s="123" customFormat="1" ht="82.95" customHeight="1" x14ac:dyDescent="0.3">
      <c r="A27" s="191"/>
      <c r="B27" s="188"/>
      <c r="C27" s="130"/>
      <c r="D27" s="122"/>
      <c r="E27" s="122"/>
      <c r="F27" s="122"/>
      <c r="G27" s="122"/>
      <c r="H27" s="116"/>
      <c r="I27" s="113"/>
      <c r="J27" s="115"/>
      <c r="K27" s="116"/>
      <c r="L27" s="116"/>
      <c r="M27" s="116"/>
      <c r="N27" s="116"/>
      <c r="O27" s="116"/>
      <c r="P27" s="116"/>
      <c r="Q27" s="116"/>
      <c r="R27" s="116"/>
      <c r="S27" s="116"/>
      <c r="T27" s="138">
        <f t="shared" si="0"/>
        <v>0</v>
      </c>
      <c r="U27" s="137">
        <f t="shared" si="2"/>
        <v>0</v>
      </c>
      <c r="V27" s="118">
        <v>1</v>
      </c>
      <c r="W27" s="118">
        <v>0</v>
      </c>
      <c r="X27" s="136">
        <f t="shared" si="1"/>
        <v>0</v>
      </c>
      <c r="Y27" s="225"/>
      <c r="Z27" s="225"/>
      <c r="AA27" s="230"/>
    </row>
    <row r="28" spans="1:27" s="123" customFormat="1" ht="93.6" customHeight="1" x14ac:dyDescent="0.3">
      <c r="A28" s="191"/>
      <c r="B28" s="188"/>
      <c r="C28" s="130"/>
      <c r="D28" s="122"/>
      <c r="E28" s="122"/>
      <c r="F28" s="122"/>
      <c r="G28" s="122"/>
      <c r="H28" s="116"/>
      <c r="I28" s="113"/>
      <c r="J28" s="115"/>
      <c r="K28" s="116"/>
      <c r="L28" s="116"/>
      <c r="M28" s="116"/>
      <c r="N28" s="116"/>
      <c r="O28" s="116"/>
      <c r="P28" s="116"/>
      <c r="Q28" s="116"/>
      <c r="R28" s="116"/>
      <c r="S28" s="116"/>
      <c r="T28" s="138">
        <f t="shared" si="0"/>
        <v>0</v>
      </c>
      <c r="U28" s="137">
        <f t="shared" si="2"/>
        <v>0</v>
      </c>
      <c r="V28" s="118">
        <v>1</v>
      </c>
      <c r="W28" s="118">
        <v>0</v>
      </c>
      <c r="X28" s="136">
        <f t="shared" si="1"/>
        <v>0</v>
      </c>
      <c r="Y28" s="225"/>
      <c r="Z28" s="225"/>
      <c r="AA28" s="230"/>
    </row>
    <row r="29" spans="1:27" s="123" customFormat="1" ht="88.95" customHeight="1" x14ac:dyDescent="0.3">
      <c r="A29" s="191"/>
      <c r="B29" s="188"/>
      <c r="C29" s="130"/>
      <c r="D29" s="122"/>
      <c r="E29" s="122"/>
      <c r="F29" s="122"/>
      <c r="G29" s="122"/>
      <c r="H29" s="116"/>
      <c r="I29" s="113"/>
      <c r="J29" s="115"/>
      <c r="K29" s="116"/>
      <c r="L29" s="116"/>
      <c r="M29" s="116"/>
      <c r="N29" s="116"/>
      <c r="O29" s="116"/>
      <c r="P29" s="116"/>
      <c r="Q29" s="116"/>
      <c r="R29" s="116"/>
      <c r="S29" s="116"/>
      <c r="T29" s="138">
        <f t="shared" si="0"/>
        <v>0</v>
      </c>
      <c r="U29" s="137">
        <f t="shared" si="2"/>
        <v>0</v>
      </c>
      <c r="V29" s="118">
        <v>1</v>
      </c>
      <c r="W29" s="118">
        <v>0</v>
      </c>
      <c r="X29" s="136">
        <f t="shared" si="1"/>
        <v>0</v>
      </c>
      <c r="Y29" s="225"/>
      <c r="Z29" s="225"/>
      <c r="AA29" s="230"/>
    </row>
    <row r="30" spans="1:27" s="123" customFormat="1" ht="79.95" customHeight="1" x14ac:dyDescent="0.3">
      <c r="A30" s="191"/>
      <c r="B30" s="188"/>
      <c r="C30" s="130"/>
      <c r="D30" s="122"/>
      <c r="E30" s="122"/>
      <c r="F30" s="122"/>
      <c r="G30" s="122"/>
      <c r="H30" s="116"/>
      <c r="I30" s="113"/>
      <c r="J30" s="115"/>
      <c r="K30" s="116"/>
      <c r="L30" s="116"/>
      <c r="M30" s="116"/>
      <c r="N30" s="116"/>
      <c r="O30" s="116"/>
      <c r="P30" s="116"/>
      <c r="Q30" s="116"/>
      <c r="R30" s="116"/>
      <c r="S30" s="116"/>
      <c r="T30" s="138">
        <f t="shared" si="0"/>
        <v>0</v>
      </c>
      <c r="U30" s="137">
        <f t="shared" si="2"/>
        <v>0</v>
      </c>
      <c r="V30" s="118">
        <v>1</v>
      </c>
      <c r="W30" s="118">
        <v>0</v>
      </c>
      <c r="X30" s="136">
        <f t="shared" si="1"/>
        <v>0</v>
      </c>
      <c r="Y30" s="225"/>
      <c r="Z30" s="225"/>
      <c r="AA30" s="230"/>
    </row>
    <row r="31" spans="1:27" s="123" customFormat="1" ht="73.95" customHeight="1" x14ac:dyDescent="0.3">
      <c r="A31" s="191"/>
      <c r="B31" s="188"/>
      <c r="C31" s="130"/>
      <c r="D31" s="122"/>
      <c r="E31" s="122"/>
      <c r="F31" s="122"/>
      <c r="G31" s="122"/>
      <c r="H31" s="116"/>
      <c r="I31" s="113"/>
      <c r="J31" s="115"/>
      <c r="K31" s="116"/>
      <c r="L31" s="116"/>
      <c r="M31" s="116"/>
      <c r="N31" s="116"/>
      <c r="O31" s="116"/>
      <c r="P31" s="116"/>
      <c r="Q31" s="116"/>
      <c r="R31" s="116"/>
      <c r="S31" s="116"/>
      <c r="T31" s="138">
        <f t="shared" si="0"/>
        <v>0</v>
      </c>
      <c r="U31" s="137">
        <f t="shared" si="2"/>
        <v>0</v>
      </c>
      <c r="V31" s="118">
        <v>1</v>
      </c>
      <c r="W31" s="118">
        <v>0</v>
      </c>
      <c r="X31" s="136">
        <f t="shared" si="1"/>
        <v>0</v>
      </c>
      <c r="Y31" s="225"/>
      <c r="Z31" s="225"/>
      <c r="AA31" s="230"/>
    </row>
    <row r="32" spans="1:27" s="123" customFormat="1" ht="106.95" customHeight="1" x14ac:dyDescent="0.3">
      <c r="A32" s="191"/>
      <c r="B32" s="188"/>
      <c r="C32" s="130"/>
      <c r="D32" s="122"/>
      <c r="E32" s="122"/>
      <c r="F32" s="122"/>
      <c r="G32" s="122"/>
      <c r="H32" s="116"/>
      <c r="I32" s="113"/>
      <c r="J32" s="115"/>
      <c r="K32" s="116"/>
      <c r="L32" s="116"/>
      <c r="M32" s="116"/>
      <c r="N32" s="116"/>
      <c r="O32" s="116"/>
      <c r="P32" s="116"/>
      <c r="Q32" s="116"/>
      <c r="R32" s="116"/>
      <c r="S32" s="116"/>
      <c r="T32" s="138">
        <f t="shared" si="0"/>
        <v>0</v>
      </c>
      <c r="U32" s="137">
        <f t="shared" si="2"/>
        <v>0</v>
      </c>
      <c r="V32" s="118">
        <v>1</v>
      </c>
      <c r="W32" s="118">
        <v>0</v>
      </c>
      <c r="X32" s="136">
        <f t="shared" si="1"/>
        <v>0</v>
      </c>
      <c r="Y32" s="225"/>
      <c r="Z32" s="225"/>
      <c r="AA32" s="230"/>
    </row>
    <row r="33" spans="1:27" s="123" customFormat="1" ht="87" customHeight="1" x14ac:dyDescent="0.3">
      <c r="A33" s="191"/>
      <c r="B33" s="188"/>
      <c r="C33" s="130"/>
      <c r="D33" s="122"/>
      <c r="E33" s="122"/>
      <c r="F33" s="122"/>
      <c r="G33" s="122"/>
      <c r="H33" s="116"/>
      <c r="I33" s="113"/>
      <c r="J33" s="115"/>
      <c r="K33" s="116"/>
      <c r="L33" s="116"/>
      <c r="M33" s="116"/>
      <c r="N33" s="116"/>
      <c r="O33" s="116"/>
      <c r="P33" s="116"/>
      <c r="Q33" s="116"/>
      <c r="R33" s="116"/>
      <c r="S33" s="116"/>
      <c r="T33" s="138">
        <f t="shared" si="0"/>
        <v>0</v>
      </c>
      <c r="U33" s="137">
        <f t="shared" si="2"/>
        <v>0</v>
      </c>
      <c r="V33" s="118">
        <v>1</v>
      </c>
      <c r="W33" s="118">
        <v>0</v>
      </c>
      <c r="X33" s="136">
        <f t="shared" si="1"/>
        <v>0</v>
      </c>
      <c r="Y33" s="225"/>
      <c r="Z33" s="225"/>
      <c r="AA33" s="230"/>
    </row>
    <row r="34" spans="1:27" s="123" customFormat="1" ht="72" customHeight="1" x14ac:dyDescent="0.3">
      <c r="A34" s="191"/>
      <c r="B34" s="188"/>
      <c r="C34" s="130"/>
      <c r="D34" s="122"/>
      <c r="E34" s="122"/>
      <c r="F34" s="122"/>
      <c r="G34" s="122"/>
      <c r="H34" s="116"/>
      <c r="I34" s="113"/>
      <c r="J34" s="115"/>
      <c r="K34" s="116"/>
      <c r="L34" s="116"/>
      <c r="M34" s="116"/>
      <c r="N34" s="116"/>
      <c r="O34" s="116"/>
      <c r="P34" s="116"/>
      <c r="Q34" s="116"/>
      <c r="R34" s="116"/>
      <c r="S34" s="116"/>
      <c r="T34" s="138">
        <f t="shared" si="0"/>
        <v>0</v>
      </c>
      <c r="U34" s="137">
        <f t="shared" si="2"/>
        <v>0</v>
      </c>
      <c r="V34" s="118">
        <v>1</v>
      </c>
      <c r="W34" s="118">
        <v>0</v>
      </c>
      <c r="X34" s="136">
        <f t="shared" si="1"/>
        <v>0</v>
      </c>
      <c r="Y34" s="225"/>
      <c r="Z34" s="225"/>
      <c r="AA34" s="230"/>
    </row>
    <row r="35" spans="1:27" s="123" customFormat="1" ht="73.95" customHeight="1" x14ac:dyDescent="0.3">
      <c r="A35" s="191"/>
      <c r="B35" s="188"/>
      <c r="C35" s="130"/>
      <c r="D35" s="122"/>
      <c r="E35" s="122"/>
      <c r="F35" s="122"/>
      <c r="G35" s="122"/>
      <c r="H35" s="116"/>
      <c r="I35" s="113"/>
      <c r="J35" s="115"/>
      <c r="K35" s="116"/>
      <c r="L35" s="116"/>
      <c r="M35" s="116"/>
      <c r="N35" s="116"/>
      <c r="O35" s="116"/>
      <c r="P35" s="116"/>
      <c r="Q35" s="116"/>
      <c r="R35" s="116"/>
      <c r="S35" s="116"/>
      <c r="T35" s="138">
        <f t="shared" si="0"/>
        <v>0</v>
      </c>
      <c r="U35" s="137">
        <f t="shared" si="2"/>
        <v>0</v>
      </c>
      <c r="V35" s="118">
        <v>1</v>
      </c>
      <c r="W35" s="118">
        <v>0</v>
      </c>
      <c r="X35" s="136">
        <f t="shared" si="1"/>
        <v>0</v>
      </c>
      <c r="Y35" s="225"/>
      <c r="Z35" s="225"/>
      <c r="AA35" s="230"/>
    </row>
    <row r="36" spans="1:27" s="123" customFormat="1" ht="39" customHeight="1" x14ac:dyDescent="0.3">
      <c r="A36" s="191"/>
      <c r="B36" s="188"/>
      <c r="C36" s="130"/>
      <c r="D36" s="122"/>
      <c r="E36" s="122"/>
      <c r="F36" s="122"/>
      <c r="G36" s="122"/>
      <c r="H36" s="116"/>
      <c r="I36" s="113"/>
      <c r="J36" s="115"/>
      <c r="K36" s="116"/>
      <c r="L36" s="116"/>
      <c r="M36" s="116"/>
      <c r="N36" s="116"/>
      <c r="O36" s="116"/>
      <c r="P36" s="116"/>
      <c r="Q36" s="116"/>
      <c r="R36" s="116"/>
      <c r="S36" s="116"/>
      <c r="T36" s="138">
        <f t="shared" si="0"/>
        <v>0</v>
      </c>
      <c r="U36" s="137">
        <f t="shared" si="2"/>
        <v>0</v>
      </c>
      <c r="V36" s="118">
        <v>1</v>
      </c>
      <c r="W36" s="118">
        <v>0</v>
      </c>
      <c r="X36" s="136">
        <f t="shared" si="1"/>
        <v>0</v>
      </c>
      <c r="Y36" s="225"/>
      <c r="Z36" s="225"/>
      <c r="AA36" s="230"/>
    </row>
    <row r="37" spans="1:27" s="123" customFormat="1" ht="93" customHeight="1" x14ac:dyDescent="0.3">
      <c r="A37" s="191"/>
      <c r="B37" s="188"/>
      <c r="C37" s="130"/>
      <c r="D37" s="122"/>
      <c r="E37" s="122"/>
      <c r="F37" s="122"/>
      <c r="G37" s="122"/>
      <c r="H37" s="116"/>
      <c r="I37" s="113"/>
      <c r="J37" s="115"/>
      <c r="K37" s="116"/>
      <c r="L37" s="116"/>
      <c r="M37" s="116"/>
      <c r="N37" s="116"/>
      <c r="O37" s="116"/>
      <c r="P37" s="116"/>
      <c r="Q37" s="116"/>
      <c r="R37" s="116"/>
      <c r="S37" s="116"/>
      <c r="T37" s="138">
        <f t="shared" si="0"/>
        <v>0</v>
      </c>
      <c r="U37" s="137">
        <f t="shared" si="2"/>
        <v>0</v>
      </c>
      <c r="V37" s="118">
        <v>1</v>
      </c>
      <c r="W37" s="118">
        <v>0</v>
      </c>
      <c r="X37" s="136">
        <f t="shared" si="1"/>
        <v>0</v>
      </c>
      <c r="Y37" s="225"/>
      <c r="Z37" s="225"/>
      <c r="AA37" s="230"/>
    </row>
    <row r="38" spans="1:27" ht="63.6" customHeight="1" x14ac:dyDescent="0.3">
      <c r="A38" s="192"/>
      <c r="B38" s="189"/>
      <c r="C38" s="130"/>
      <c r="D38" s="122"/>
      <c r="E38" s="122"/>
      <c r="F38" s="122"/>
      <c r="G38" s="122"/>
      <c r="H38" s="116"/>
      <c r="I38" s="113"/>
      <c r="J38" s="115"/>
      <c r="K38" s="116"/>
      <c r="L38" s="116"/>
      <c r="M38" s="116"/>
      <c r="N38" s="116"/>
      <c r="O38" s="116"/>
      <c r="P38" s="116"/>
      <c r="Q38" s="116"/>
      <c r="R38" s="116"/>
      <c r="S38" s="116"/>
      <c r="T38" s="138">
        <f t="shared" si="0"/>
        <v>0</v>
      </c>
      <c r="U38" s="137">
        <f t="shared" si="2"/>
        <v>0</v>
      </c>
      <c r="V38" s="118">
        <v>1</v>
      </c>
      <c r="W38" s="118">
        <v>0</v>
      </c>
      <c r="X38" s="136">
        <f t="shared" si="1"/>
        <v>0</v>
      </c>
      <c r="Y38" s="225"/>
      <c r="Z38" s="225"/>
      <c r="AA38" s="230"/>
    </row>
    <row r="39" spans="1:27" ht="71.400000000000006" customHeight="1" x14ac:dyDescent="0.3">
      <c r="A39" s="197" t="s">
        <v>393</v>
      </c>
      <c r="B39" s="194" t="s">
        <v>346</v>
      </c>
      <c r="C39" s="130"/>
      <c r="D39" s="129"/>
      <c r="E39" s="122"/>
      <c r="F39" s="122"/>
      <c r="G39" s="122"/>
      <c r="H39" s="116"/>
      <c r="I39" s="113"/>
      <c r="J39" s="115"/>
      <c r="K39" s="116"/>
      <c r="L39" s="116"/>
      <c r="M39" s="116"/>
      <c r="N39" s="116"/>
      <c r="O39" s="116"/>
      <c r="P39" s="116"/>
      <c r="Q39" s="116"/>
      <c r="R39" s="116"/>
      <c r="S39" s="116"/>
      <c r="T39" s="138">
        <f t="shared" si="0"/>
        <v>0</v>
      </c>
      <c r="U39" s="137">
        <f t="shared" si="2"/>
        <v>0</v>
      </c>
      <c r="V39" s="118">
        <v>1</v>
      </c>
      <c r="W39" s="118">
        <v>0</v>
      </c>
      <c r="X39" s="136">
        <f t="shared" si="1"/>
        <v>0</v>
      </c>
      <c r="Y39" s="225">
        <f>AVERAGE(X39:X45)</f>
        <v>0.2857142857142857</v>
      </c>
      <c r="Z39" s="225">
        <f>AVERAGE(Y39:Y45)</f>
        <v>0.2857142857142857</v>
      </c>
      <c r="AA39" s="230"/>
    </row>
    <row r="40" spans="1:27" ht="66.599999999999994" customHeight="1" x14ac:dyDescent="0.3">
      <c r="A40" s="198"/>
      <c r="B40" s="195"/>
      <c r="C40" s="130"/>
      <c r="D40" s="129"/>
      <c r="E40" s="122"/>
      <c r="F40" s="122"/>
      <c r="G40" s="122"/>
      <c r="H40" s="116"/>
      <c r="I40" s="113"/>
      <c r="J40" s="115"/>
      <c r="K40" s="116"/>
      <c r="L40" s="116"/>
      <c r="M40" s="116"/>
      <c r="N40" s="116"/>
      <c r="O40" s="116"/>
      <c r="P40" s="116"/>
      <c r="Q40" s="116"/>
      <c r="R40" s="116"/>
      <c r="S40" s="116"/>
      <c r="T40" s="138">
        <f t="shared" si="0"/>
        <v>0</v>
      </c>
      <c r="U40" s="137">
        <f t="shared" si="2"/>
        <v>0</v>
      </c>
      <c r="V40" s="118">
        <v>1</v>
      </c>
      <c r="W40" s="118">
        <v>0</v>
      </c>
      <c r="X40" s="136">
        <f t="shared" si="1"/>
        <v>0</v>
      </c>
      <c r="Y40" s="225"/>
      <c r="Z40" s="225"/>
      <c r="AA40" s="230"/>
    </row>
    <row r="41" spans="1:27" ht="66.599999999999994" customHeight="1" x14ac:dyDescent="0.3">
      <c r="A41" s="198"/>
      <c r="B41" s="195"/>
      <c r="C41" s="130"/>
      <c r="D41" s="129"/>
      <c r="E41" s="122"/>
      <c r="F41" s="122"/>
      <c r="G41" s="122"/>
      <c r="H41" s="116"/>
      <c r="I41" s="113"/>
      <c r="J41" s="115"/>
      <c r="K41" s="116"/>
      <c r="L41" s="116"/>
      <c r="M41" s="116"/>
      <c r="N41" s="116"/>
      <c r="O41" s="116"/>
      <c r="P41" s="116"/>
      <c r="Q41" s="116"/>
      <c r="R41" s="116"/>
      <c r="S41" s="116"/>
      <c r="T41" s="138">
        <f t="shared" si="0"/>
        <v>0</v>
      </c>
      <c r="U41" s="137">
        <f t="shared" si="2"/>
        <v>0</v>
      </c>
      <c r="V41" s="118">
        <v>1</v>
      </c>
      <c r="W41" s="118">
        <v>0</v>
      </c>
      <c r="X41" s="136">
        <f t="shared" si="1"/>
        <v>0</v>
      </c>
      <c r="Y41" s="225"/>
      <c r="Z41" s="225"/>
      <c r="AA41" s="230"/>
    </row>
    <row r="42" spans="1:27" ht="66.599999999999994" customHeight="1" x14ac:dyDescent="0.3">
      <c r="A42" s="198"/>
      <c r="B42" s="195"/>
      <c r="C42" s="130"/>
      <c r="E42" s="122"/>
      <c r="F42" s="122"/>
      <c r="G42" s="122"/>
      <c r="H42" s="116"/>
      <c r="I42" s="113"/>
      <c r="J42" s="115"/>
      <c r="K42" s="116"/>
      <c r="L42" s="116"/>
      <c r="M42" s="116"/>
      <c r="N42" s="116"/>
      <c r="O42" s="116"/>
      <c r="P42" s="116"/>
      <c r="Q42" s="116"/>
      <c r="R42" s="116"/>
      <c r="S42" s="116"/>
      <c r="T42" s="138">
        <f t="shared" si="0"/>
        <v>0</v>
      </c>
      <c r="U42" s="137">
        <f t="shared" si="2"/>
        <v>0</v>
      </c>
      <c r="V42" s="118">
        <v>1</v>
      </c>
      <c r="W42" s="118">
        <v>0</v>
      </c>
      <c r="X42" s="136">
        <f t="shared" si="1"/>
        <v>0</v>
      </c>
      <c r="Y42" s="225"/>
      <c r="Z42" s="225"/>
      <c r="AA42" s="230"/>
    </row>
    <row r="43" spans="1:27" ht="66.599999999999994" customHeight="1" x14ac:dyDescent="0.3">
      <c r="A43" s="198"/>
      <c r="B43" s="195"/>
      <c r="C43" s="219"/>
      <c r="D43" s="143"/>
      <c r="E43" s="122"/>
      <c r="F43" s="142"/>
      <c r="G43" s="122"/>
      <c r="H43" s="145"/>
      <c r="I43" s="113"/>
      <c r="J43" s="115">
        <v>1</v>
      </c>
      <c r="K43" s="116">
        <v>1</v>
      </c>
      <c r="L43" s="116">
        <v>0</v>
      </c>
      <c r="M43" s="116">
        <v>1</v>
      </c>
      <c r="N43" s="116">
        <v>1</v>
      </c>
      <c r="O43" s="116">
        <v>1</v>
      </c>
      <c r="P43" s="116">
        <v>0</v>
      </c>
      <c r="Q43" s="116">
        <v>0</v>
      </c>
      <c r="R43" s="116">
        <v>0</v>
      </c>
      <c r="S43" s="116">
        <v>0</v>
      </c>
      <c r="T43" s="138">
        <f t="shared" si="0"/>
        <v>5</v>
      </c>
      <c r="U43" s="137">
        <f t="shared" si="2"/>
        <v>0.5</v>
      </c>
      <c r="V43" s="118">
        <v>1</v>
      </c>
      <c r="W43" s="118">
        <v>1</v>
      </c>
      <c r="X43" s="136">
        <f t="shared" si="1"/>
        <v>1</v>
      </c>
      <c r="Y43" s="225"/>
      <c r="Z43" s="225"/>
      <c r="AA43" s="230"/>
    </row>
    <row r="44" spans="1:27" ht="66.599999999999994" customHeight="1" x14ac:dyDescent="0.3">
      <c r="A44" s="198"/>
      <c r="B44" s="195"/>
      <c r="C44" s="220"/>
      <c r="D44" s="143"/>
      <c r="E44" s="122"/>
      <c r="F44" s="142"/>
      <c r="G44" s="122"/>
      <c r="H44" s="145"/>
      <c r="I44" s="113"/>
      <c r="J44" s="115">
        <v>1</v>
      </c>
      <c r="K44" s="116">
        <v>1</v>
      </c>
      <c r="L44" s="116">
        <v>0</v>
      </c>
      <c r="M44" s="116">
        <v>1</v>
      </c>
      <c r="N44" s="116">
        <v>1</v>
      </c>
      <c r="O44" s="116">
        <v>1</v>
      </c>
      <c r="P44" s="116">
        <v>0</v>
      </c>
      <c r="Q44" s="116">
        <v>0</v>
      </c>
      <c r="R44" s="116">
        <v>0</v>
      </c>
      <c r="S44" s="116">
        <v>0</v>
      </c>
      <c r="T44" s="138">
        <f t="shared" si="0"/>
        <v>5</v>
      </c>
      <c r="U44" s="137">
        <f t="shared" si="2"/>
        <v>0.5</v>
      </c>
      <c r="V44" s="118">
        <v>1</v>
      </c>
      <c r="W44" s="118">
        <v>1</v>
      </c>
      <c r="X44" s="136">
        <f t="shared" si="1"/>
        <v>1</v>
      </c>
      <c r="Y44" s="225"/>
      <c r="Z44" s="225"/>
      <c r="AA44" s="230"/>
    </row>
    <row r="45" spans="1:27" ht="66.599999999999994" customHeight="1" x14ac:dyDescent="0.3">
      <c r="A45" s="199"/>
      <c r="B45" s="196"/>
      <c r="C45" s="132"/>
      <c r="D45" s="129"/>
      <c r="E45" s="122"/>
      <c r="F45" s="122"/>
      <c r="G45" s="122"/>
      <c r="H45" s="116"/>
      <c r="I45" s="113"/>
      <c r="J45" s="115"/>
      <c r="K45" s="116"/>
      <c r="L45" s="116"/>
      <c r="M45" s="116"/>
      <c r="N45" s="116"/>
      <c r="O45" s="116"/>
      <c r="P45" s="116"/>
      <c r="Q45" s="116"/>
      <c r="R45" s="116"/>
      <c r="S45" s="116"/>
      <c r="T45" s="138">
        <f t="shared" si="0"/>
        <v>0</v>
      </c>
      <c r="U45" s="137">
        <f t="shared" si="2"/>
        <v>0</v>
      </c>
      <c r="V45" s="118">
        <v>1</v>
      </c>
      <c r="W45" s="118">
        <v>0</v>
      </c>
      <c r="X45" s="136">
        <f t="shared" si="1"/>
        <v>0</v>
      </c>
      <c r="Y45" s="225"/>
      <c r="Z45" s="225"/>
      <c r="AA45" s="230"/>
    </row>
    <row r="46" spans="1:27" ht="66.599999999999994" customHeight="1" x14ac:dyDescent="0.3">
      <c r="A46" s="202" t="s">
        <v>394</v>
      </c>
      <c r="B46" s="200" t="s">
        <v>348</v>
      </c>
      <c r="C46" s="130"/>
      <c r="D46" s="129"/>
      <c r="E46" s="122"/>
      <c r="F46" s="122"/>
      <c r="G46" s="122"/>
      <c r="H46" s="116"/>
      <c r="I46" s="113"/>
      <c r="J46" s="115"/>
      <c r="K46" s="116"/>
      <c r="L46" s="116"/>
      <c r="M46" s="116"/>
      <c r="N46" s="116"/>
      <c r="O46" s="116"/>
      <c r="P46" s="116"/>
      <c r="Q46" s="116"/>
      <c r="R46" s="116"/>
      <c r="S46" s="116"/>
      <c r="T46" s="138">
        <f t="shared" si="0"/>
        <v>0</v>
      </c>
      <c r="U46" s="137">
        <f t="shared" si="2"/>
        <v>0</v>
      </c>
      <c r="V46" s="118">
        <v>1</v>
      </c>
      <c r="W46" s="118">
        <v>0</v>
      </c>
      <c r="X46" s="136">
        <f t="shared" si="1"/>
        <v>0</v>
      </c>
      <c r="Y46" s="221">
        <f>AVERAGE(X46:X50)</f>
        <v>0</v>
      </c>
      <c r="Z46" s="221">
        <f>AVERAGE(Y46:Y50)</f>
        <v>0</v>
      </c>
      <c r="AA46" s="231"/>
    </row>
    <row r="47" spans="1:27" ht="66.599999999999994" customHeight="1" x14ac:dyDescent="0.3">
      <c r="A47" s="203"/>
      <c r="B47" s="201"/>
      <c r="C47" s="130"/>
      <c r="D47" s="129"/>
      <c r="E47" s="122"/>
      <c r="F47" s="122"/>
      <c r="G47" s="122"/>
      <c r="H47" s="116"/>
      <c r="I47" s="113"/>
      <c r="J47" s="115"/>
      <c r="K47" s="116"/>
      <c r="L47" s="116"/>
      <c r="M47" s="116"/>
      <c r="N47" s="116"/>
      <c r="O47" s="116"/>
      <c r="P47" s="116"/>
      <c r="Q47" s="116"/>
      <c r="R47" s="116"/>
      <c r="S47" s="116"/>
      <c r="T47" s="138">
        <f t="shared" si="0"/>
        <v>0</v>
      </c>
      <c r="U47" s="137">
        <f t="shared" si="2"/>
        <v>0</v>
      </c>
      <c r="V47" s="118">
        <v>1</v>
      </c>
      <c r="W47" s="118">
        <v>0</v>
      </c>
      <c r="X47" s="136">
        <f t="shared" si="1"/>
        <v>0</v>
      </c>
      <c r="Y47" s="222"/>
      <c r="Z47" s="222"/>
      <c r="AA47" s="231"/>
    </row>
    <row r="48" spans="1:27" ht="66.599999999999994" customHeight="1" x14ac:dyDescent="0.3">
      <c r="A48" s="203"/>
      <c r="B48" s="201"/>
      <c r="C48" s="130"/>
      <c r="D48" s="129"/>
      <c r="E48" s="122"/>
      <c r="F48" s="122"/>
      <c r="G48" s="122"/>
      <c r="H48" s="116"/>
      <c r="I48" s="113"/>
      <c r="J48" s="115"/>
      <c r="K48" s="116"/>
      <c r="L48" s="116"/>
      <c r="M48" s="116"/>
      <c r="N48" s="116"/>
      <c r="O48" s="116"/>
      <c r="P48" s="116"/>
      <c r="Q48" s="116"/>
      <c r="R48" s="116"/>
      <c r="S48" s="116"/>
      <c r="T48" s="138">
        <f t="shared" si="0"/>
        <v>0</v>
      </c>
      <c r="U48" s="137">
        <f t="shared" si="2"/>
        <v>0</v>
      </c>
      <c r="V48" s="118">
        <v>1</v>
      </c>
      <c r="W48" s="118">
        <v>0</v>
      </c>
      <c r="X48" s="136">
        <f t="shared" si="1"/>
        <v>0</v>
      </c>
      <c r="Y48" s="222"/>
      <c r="Z48" s="222"/>
      <c r="AA48" s="231"/>
    </row>
    <row r="49" spans="1:27" ht="66.599999999999994" customHeight="1" x14ac:dyDescent="0.3">
      <c r="A49" s="203"/>
      <c r="B49" s="201"/>
      <c r="C49" s="130"/>
      <c r="D49" s="129"/>
      <c r="E49" s="122"/>
      <c r="F49" s="122"/>
      <c r="G49" s="122"/>
      <c r="H49" s="116"/>
      <c r="I49" s="113"/>
      <c r="J49" s="115"/>
      <c r="K49" s="116"/>
      <c r="L49" s="116"/>
      <c r="M49" s="116"/>
      <c r="N49" s="116"/>
      <c r="O49" s="116"/>
      <c r="P49" s="116"/>
      <c r="Q49" s="116"/>
      <c r="R49" s="116"/>
      <c r="S49" s="116"/>
      <c r="T49" s="138">
        <f t="shared" si="0"/>
        <v>0</v>
      </c>
      <c r="U49" s="137">
        <f t="shared" si="2"/>
        <v>0</v>
      </c>
      <c r="V49" s="118">
        <v>1</v>
      </c>
      <c r="W49" s="118">
        <v>0</v>
      </c>
      <c r="X49" s="136">
        <f t="shared" si="1"/>
        <v>0</v>
      </c>
      <c r="Y49" s="222"/>
      <c r="Z49" s="222"/>
      <c r="AA49" s="231"/>
    </row>
    <row r="50" spans="1:27" ht="66.599999999999994" customHeight="1" x14ac:dyDescent="0.3">
      <c r="A50" s="204"/>
      <c r="B50" s="201"/>
      <c r="C50" s="130"/>
      <c r="D50" s="129"/>
      <c r="E50" s="122"/>
      <c r="F50" s="122"/>
      <c r="G50" s="122"/>
      <c r="H50" s="116"/>
      <c r="I50" s="113"/>
      <c r="J50" s="115"/>
      <c r="K50" s="116"/>
      <c r="L50" s="116"/>
      <c r="M50" s="116"/>
      <c r="N50" s="116"/>
      <c r="O50" s="116"/>
      <c r="P50" s="116"/>
      <c r="Q50" s="116"/>
      <c r="R50" s="116"/>
      <c r="S50" s="116"/>
      <c r="T50" s="138">
        <f t="shared" si="0"/>
        <v>0</v>
      </c>
      <c r="U50" s="137">
        <f t="shared" si="2"/>
        <v>0</v>
      </c>
      <c r="V50" s="118">
        <v>1</v>
      </c>
      <c r="W50" s="118">
        <v>0</v>
      </c>
      <c r="X50" s="136">
        <f t="shared" si="1"/>
        <v>0</v>
      </c>
      <c r="Y50" s="223"/>
      <c r="Z50" s="223"/>
      <c r="AA50" s="231"/>
    </row>
    <row r="51" spans="1:27" ht="90.6" customHeight="1" x14ac:dyDescent="0.3">
      <c r="A51" s="208" t="s">
        <v>395</v>
      </c>
      <c r="B51" s="205" t="s">
        <v>350</v>
      </c>
      <c r="C51" s="133"/>
      <c r="D51" s="122"/>
      <c r="E51" s="122"/>
      <c r="F51" s="122"/>
      <c r="G51" s="122"/>
      <c r="H51" s="116"/>
      <c r="I51" s="113"/>
      <c r="J51" s="115"/>
      <c r="K51" s="116"/>
      <c r="L51" s="116"/>
      <c r="M51" s="116"/>
      <c r="N51" s="116"/>
      <c r="O51" s="116"/>
      <c r="P51" s="116"/>
      <c r="Q51" s="116"/>
      <c r="R51" s="116"/>
      <c r="S51" s="116"/>
      <c r="T51" s="138">
        <f t="shared" si="0"/>
        <v>0</v>
      </c>
      <c r="U51" s="137">
        <f t="shared" si="2"/>
        <v>0</v>
      </c>
      <c r="V51" s="118">
        <v>1</v>
      </c>
      <c r="W51" s="118">
        <v>0</v>
      </c>
      <c r="X51" s="136">
        <f t="shared" si="1"/>
        <v>0</v>
      </c>
      <c r="Y51" s="224">
        <f>AVERAGE(X51:X54)</f>
        <v>0</v>
      </c>
      <c r="Z51" s="224">
        <f>AVERAGE(Y51:Y52)</f>
        <v>0</v>
      </c>
      <c r="AA51" s="231"/>
    </row>
    <row r="52" spans="1:27" ht="82.95" customHeight="1" x14ac:dyDescent="0.3">
      <c r="A52" s="209"/>
      <c r="B52" s="206"/>
      <c r="C52" s="133"/>
      <c r="D52" s="122"/>
      <c r="E52" s="122"/>
      <c r="F52" s="122"/>
      <c r="G52" s="122"/>
      <c r="H52" s="116"/>
      <c r="I52" s="113"/>
      <c r="J52" s="115"/>
      <c r="K52" s="116"/>
      <c r="L52" s="116"/>
      <c r="M52" s="116"/>
      <c r="N52" s="116"/>
      <c r="O52" s="116"/>
      <c r="P52" s="116"/>
      <c r="Q52" s="116"/>
      <c r="R52" s="116"/>
      <c r="S52" s="116"/>
      <c r="T52" s="138">
        <f t="shared" si="0"/>
        <v>0</v>
      </c>
      <c r="U52" s="137">
        <f t="shared" si="2"/>
        <v>0</v>
      </c>
      <c r="V52" s="118">
        <v>1</v>
      </c>
      <c r="W52" s="118">
        <v>0</v>
      </c>
      <c r="X52" s="136">
        <f t="shared" si="1"/>
        <v>0</v>
      </c>
      <c r="Y52" s="222"/>
      <c r="Z52" s="222"/>
      <c r="AA52" s="231"/>
    </row>
    <row r="53" spans="1:27" ht="66.599999999999994" customHeight="1" x14ac:dyDescent="0.3">
      <c r="A53" s="209"/>
      <c r="B53" s="206"/>
      <c r="C53" s="133"/>
      <c r="D53" s="122"/>
      <c r="E53" s="122"/>
      <c r="F53" s="122"/>
      <c r="G53" s="122"/>
      <c r="H53" s="116"/>
      <c r="I53" s="113"/>
      <c r="J53" s="115"/>
      <c r="K53" s="116"/>
      <c r="L53" s="116"/>
      <c r="M53" s="116"/>
      <c r="N53" s="116"/>
      <c r="O53" s="116"/>
      <c r="P53" s="116"/>
      <c r="Q53" s="116"/>
      <c r="R53" s="116"/>
      <c r="S53" s="116"/>
      <c r="T53" s="138">
        <f t="shared" si="0"/>
        <v>0</v>
      </c>
      <c r="U53" s="137">
        <f t="shared" si="2"/>
        <v>0</v>
      </c>
      <c r="V53" s="118">
        <v>1</v>
      </c>
      <c r="W53" s="118">
        <v>0</v>
      </c>
      <c r="X53" s="136">
        <f t="shared" si="1"/>
        <v>0</v>
      </c>
      <c r="Y53" s="222"/>
      <c r="Z53" s="222"/>
      <c r="AA53" s="231"/>
    </row>
    <row r="54" spans="1:27" ht="66.599999999999994" customHeight="1" x14ac:dyDescent="0.3">
      <c r="A54" s="210"/>
      <c r="B54" s="207"/>
      <c r="C54" s="133"/>
      <c r="D54" s="122"/>
      <c r="E54" s="122"/>
      <c r="F54" s="122"/>
      <c r="G54" s="122"/>
      <c r="H54" s="116"/>
      <c r="I54" s="113"/>
      <c r="J54" s="115"/>
      <c r="K54" s="116"/>
      <c r="L54" s="116"/>
      <c r="M54" s="116"/>
      <c r="N54" s="116"/>
      <c r="O54" s="116"/>
      <c r="P54" s="116"/>
      <c r="Q54" s="116"/>
      <c r="R54" s="116"/>
      <c r="S54" s="116"/>
      <c r="T54" s="138">
        <f t="shared" si="0"/>
        <v>0</v>
      </c>
      <c r="U54" s="137">
        <f t="shared" si="2"/>
        <v>0</v>
      </c>
      <c r="V54" s="118">
        <v>1</v>
      </c>
      <c r="W54" s="118">
        <v>0</v>
      </c>
      <c r="X54" s="136">
        <f t="shared" si="1"/>
        <v>0</v>
      </c>
      <c r="Y54" s="222"/>
      <c r="Z54" s="223"/>
      <c r="AA54" s="231"/>
    </row>
    <row r="55" spans="1:27" ht="66.599999999999994" customHeight="1" x14ac:dyDescent="0.3">
      <c r="A55" s="214" t="s">
        <v>396</v>
      </c>
      <c r="B55" s="211" t="s">
        <v>352</v>
      </c>
      <c r="C55" s="130"/>
      <c r="D55" s="129"/>
      <c r="E55" s="122"/>
      <c r="F55" s="122"/>
      <c r="G55" s="122"/>
      <c r="H55" s="116"/>
      <c r="I55" s="113"/>
      <c r="J55" s="115"/>
      <c r="K55" s="116"/>
      <c r="L55" s="116"/>
      <c r="M55" s="116"/>
      <c r="N55" s="116"/>
      <c r="O55" s="116"/>
      <c r="P55" s="116"/>
      <c r="Q55" s="116"/>
      <c r="R55" s="116"/>
      <c r="S55" s="116"/>
      <c r="T55" s="138">
        <f t="shared" si="0"/>
        <v>0</v>
      </c>
      <c r="U55" s="137">
        <f t="shared" si="2"/>
        <v>0</v>
      </c>
      <c r="V55" s="118">
        <v>1</v>
      </c>
      <c r="W55" s="118">
        <v>0</v>
      </c>
      <c r="X55" s="136">
        <f t="shared" si="1"/>
        <v>0</v>
      </c>
      <c r="Y55" s="225">
        <f>AVERAGE(X55:X59)</f>
        <v>0</v>
      </c>
      <c r="Z55" s="225">
        <f>AVERAGE(Y55:Y63)</f>
        <v>0</v>
      </c>
      <c r="AA55" s="231"/>
    </row>
    <row r="56" spans="1:27" ht="66.599999999999994" customHeight="1" x14ac:dyDescent="0.3">
      <c r="A56" s="215"/>
      <c r="B56" s="212"/>
      <c r="C56" s="130"/>
      <c r="D56" s="129"/>
      <c r="E56" s="122"/>
      <c r="F56" s="122"/>
      <c r="G56" s="122"/>
      <c r="H56" s="116"/>
      <c r="I56" s="113"/>
      <c r="J56" s="115"/>
      <c r="K56" s="116"/>
      <c r="L56" s="116"/>
      <c r="M56" s="116"/>
      <c r="N56" s="116"/>
      <c r="O56" s="116"/>
      <c r="P56" s="116"/>
      <c r="Q56" s="116"/>
      <c r="R56" s="116"/>
      <c r="S56" s="116"/>
      <c r="T56" s="138">
        <f t="shared" si="0"/>
        <v>0</v>
      </c>
      <c r="U56" s="137">
        <f t="shared" si="2"/>
        <v>0</v>
      </c>
      <c r="V56" s="118">
        <v>1</v>
      </c>
      <c r="W56" s="118">
        <v>0</v>
      </c>
      <c r="X56" s="136">
        <f t="shared" si="1"/>
        <v>0</v>
      </c>
      <c r="Y56" s="225"/>
      <c r="Z56" s="225"/>
      <c r="AA56" s="231"/>
    </row>
    <row r="57" spans="1:27" ht="66.599999999999994" customHeight="1" x14ac:dyDescent="0.3">
      <c r="A57" s="215"/>
      <c r="B57" s="212"/>
      <c r="C57" s="130"/>
      <c r="D57" s="129"/>
      <c r="E57" s="122"/>
      <c r="F57" s="122"/>
      <c r="G57" s="122"/>
      <c r="H57" s="116"/>
      <c r="I57" s="113"/>
      <c r="J57" s="115"/>
      <c r="K57" s="116"/>
      <c r="L57" s="116"/>
      <c r="M57" s="116"/>
      <c r="N57" s="116"/>
      <c r="O57" s="116"/>
      <c r="P57" s="116"/>
      <c r="Q57" s="116"/>
      <c r="R57" s="116"/>
      <c r="S57" s="116"/>
      <c r="T57" s="138">
        <f t="shared" si="0"/>
        <v>0</v>
      </c>
      <c r="U57" s="137">
        <f t="shared" si="2"/>
        <v>0</v>
      </c>
      <c r="V57" s="118">
        <v>1</v>
      </c>
      <c r="W57" s="118">
        <v>0</v>
      </c>
      <c r="X57" s="136">
        <f t="shared" si="1"/>
        <v>0</v>
      </c>
      <c r="Y57" s="225"/>
      <c r="Z57" s="225"/>
      <c r="AA57" s="231"/>
    </row>
    <row r="58" spans="1:27" ht="66.599999999999994" customHeight="1" x14ac:dyDescent="0.3">
      <c r="A58" s="215"/>
      <c r="B58" s="212"/>
      <c r="C58" s="130"/>
      <c r="D58" s="129"/>
      <c r="E58" s="122"/>
      <c r="F58" s="122"/>
      <c r="G58" s="122"/>
      <c r="H58" s="116"/>
      <c r="I58" s="113"/>
      <c r="J58" s="115"/>
      <c r="K58" s="116"/>
      <c r="L58" s="116"/>
      <c r="M58" s="116"/>
      <c r="N58" s="116"/>
      <c r="O58" s="116"/>
      <c r="P58" s="116"/>
      <c r="Q58" s="116"/>
      <c r="R58" s="116"/>
      <c r="S58" s="116"/>
      <c r="T58" s="138">
        <f t="shared" si="0"/>
        <v>0</v>
      </c>
      <c r="U58" s="137">
        <f t="shared" si="2"/>
        <v>0</v>
      </c>
      <c r="V58" s="118">
        <v>1</v>
      </c>
      <c r="W58" s="118">
        <v>0</v>
      </c>
      <c r="X58" s="136">
        <f t="shared" si="1"/>
        <v>0</v>
      </c>
      <c r="Y58" s="225"/>
      <c r="Z58" s="225"/>
      <c r="AA58" s="231"/>
    </row>
    <row r="59" spans="1:27" ht="66.599999999999994" customHeight="1" x14ac:dyDescent="0.3">
      <c r="A59" s="216"/>
      <c r="B59" s="213"/>
      <c r="C59" s="130"/>
      <c r="D59" s="129"/>
      <c r="E59" s="122"/>
      <c r="F59" s="122"/>
      <c r="G59" s="122"/>
      <c r="H59" s="116"/>
      <c r="I59" s="113"/>
      <c r="J59" s="115"/>
      <c r="K59" s="116"/>
      <c r="L59" s="116"/>
      <c r="M59" s="116"/>
      <c r="N59" s="116"/>
      <c r="O59" s="116"/>
      <c r="P59" s="116"/>
      <c r="Q59" s="116"/>
      <c r="R59" s="116"/>
      <c r="S59" s="116"/>
      <c r="T59" s="138">
        <f t="shared" si="0"/>
        <v>0</v>
      </c>
      <c r="U59" s="137">
        <f t="shared" si="2"/>
        <v>0</v>
      </c>
      <c r="V59" s="118">
        <v>1</v>
      </c>
      <c r="W59" s="118">
        <v>0</v>
      </c>
      <c r="X59" s="136">
        <f t="shared" si="1"/>
        <v>0</v>
      </c>
      <c r="Y59" s="225"/>
      <c r="Z59" s="225"/>
      <c r="AA59" s="231"/>
    </row>
    <row r="60" spans="1:27" ht="66.599999999999994" customHeight="1" x14ac:dyDescent="0.3">
      <c r="A60" s="217" t="s">
        <v>397</v>
      </c>
      <c r="B60" s="217" t="s">
        <v>398</v>
      </c>
      <c r="C60" s="133"/>
      <c r="D60" s="129"/>
      <c r="E60" s="122"/>
      <c r="F60" s="122"/>
      <c r="G60" s="122"/>
      <c r="H60" s="116"/>
      <c r="I60" s="113"/>
      <c r="J60" s="115"/>
      <c r="K60" s="116"/>
      <c r="L60" s="116"/>
      <c r="M60" s="116"/>
      <c r="N60" s="116"/>
      <c r="O60" s="116"/>
      <c r="P60" s="116"/>
      <c r="Q60" s="116"/>
      <c r="R60" s="116"/>
      <c r="S60" s="116"/>
      <c r="T60" s="138">
        <f t="shared" si="0"/>
        <v>0</v>
      </c>
      <c r="U60" s="137">
        <f t="shared" si="2"/>
        <v>0</v>
      </c>
      <c r="V60" s="118">
        <v>1</v>
      </c>
      <c r="W60" s="118">
        <v>0</v>
      </c>
      <c r="X60" s="136">
        <f t="shared" si="1"/>
        <v>0</v>
      </c>
      <c r="Y60" s="225">
        <f xml:space="preserve"> AVERAGE(X60:X63)</f>
        <v>0</v>
      </c>
      <c r="Z60" s="225">
        <f xml:space="preserve"> AVERAGE(Y60:Y63)</f>
        <v>0</v>
      </c>
      <c r="AA60" s="231"/>
    </row>
    <row r="61" spans="1:27" ht="66.599999999999994" customHeight="1" x14ac:dyDescent="0.3">
      <c r="A61" s="218"/>
      <c r="B61" s="218"/>
      <c r="C61" s="133"/>
      <c r="D61" s="129"/>
      <c r="E61" s="122"/>
      <c r="F61" s="122"/>
      <c r="G61" s="122"/>
      <c r="H61" s="116"/>
      <c r="I61" s="113"/>
      <c r="J61" s="115"/>
      <c r="K61" s="116"/>
      <c r="L61" s="116"/>
      <c r="M61" s="116"/>
      <c r="N61" s="116"/>
      <c r="O61" s="116"/>
      <c r="P61" s="116"/>
      <c r="Q61" s="116"/>
      <c r="R61" s="116"/>
      <c r="S61" s="116"/>
      <c r="T61" s="138">
        <f t="shared" si="0"/>
        <v>0</v>
      </c>
      <c r="U61" s="137">
        <f t="shared" si="2"/>
        <v>0</v>
      </c>
      <c r="V61" s="118">
        <v>1</v>
      </c>
      <c r="W61" s="118">
        <v>0</v>
      </c>
      <c r="X61" s="136">
        <f t="shared" si="1"/>
        <v>0</v>
      </c>
      <c r="Y61" s="225"/>
      <c r="Z61" s="225"/>
      <c r="AA61" s="231"/>
    </row>
    <row r="62" spans="1:27" ht="66.599999999999994" customHeight="1" x14ac:dyDescent="0.3">
      <c r="A62" s="218"/>
      <c r="B62" s="218"/>
      <c r="C62" s="133"/>
      <c r="D62" s="129"/>
      <c r="E62" s="122"/>
      <c r="F62" s="122"/>
      <c r="G62" s="122"/>
      <c r="H62" s="116"/>
      <c r="I62" s="113"/>
      <c r="J62" s="115"/>
      <c r="K62" s="116"/>
      <c r="L62" s="116"/>
      <c r="M62" s="116"/>
      <c r="N62" s="116"/>
      <c r="O62" s="116"/>
      <c r="P62" s="116"/>
      <c r="Q62" s="116"/>
      <c r="R62" s="116"/>
      <c r="S62" s="116"/>
      <c r="T62" s="138">
        <f t="shared" si="0"/>
        <v>0</v>
      </c>
      <c r="U62" s="137">
        <f t="shared" si="2"/>
        <v>0</v>
      </c>
      <c r="V62" s="118">
        <v>1</v>
      </c>
      <c r="W62" s="118">
        <v>0</v>
      </c>
      <c r="X62" s="136">
        <f t="shared" si="1"/>
        <v>0</v>
      </c>
      <c r="Y62" s="225"/>
      <c r="Z62" s="225"/>
      <c r="AA62" s="231"/>
    </row>
    <row r="63" spans="1:27" ht="97.95" customHeight="1" x14ac:dyDescent="0.3">
      <c r="A63" s="218"/>
      <c r="B63" s="218"/>
      <c r="C63" s="133"/>
      <c r="D63" s="129"/>
      <c r="E63" s="122"/>
      <c r="F63" s="122"/>
      <c r="G63" s="122"/>
      <c r="H63" s="116"/>
      <c r="I63" s="113"/>
      <c r="J63" s="115"/>
      <c r="K63" s="116"/>
      <c r="L63" s="116"/>
      <c r="M63" s="116"/>
      <c r="N63" s="116"/>
      <c r="O63" s="116"/>
      <c r="P63" s="116"/>
      <c r="Q63" s="116"/>
      <c r="R63" s="116"/>
      <c r="S63" s="116"/>
      <c r="T63" s="138">
        <f t="shared" si="0"/>
        <v>0</v>
      </c>
      <c r="U63" s="137">
        <f t="shared" si="2"/>
        <v>0</v>
      </c>
      <c r="V63" s="118">
        <v>1</v>
      </c>
      <c r="W63" s="118">
        <v>0</v>
      </c>
      <c r="X63" s="117">
        <f t="shared" ref="X63:X66" si="3">W63/V63</f>
        <v>0</v>
      </c>
      <c r="Y63" s="225"/>
      <c r="Z63" s="225"/>
      <c r="AA63" s="231"/>
    </row>
    <row r="64" spans="1:27" ht="66.599999999999994" customHeight="1" x14ac:dyDescent="0.3">
      <c r="A64" s="185" t="s">
        <v>399</v>
      </c>
      <c r="B64" s="184" t="s">
        <v>400</v>
      </c>
      <c r="C64" s="133"/>
      <c r="D64" s="129"/>
      <c r="E64" s="122"/>
      <c r="F64" s="122"/>
      <c r="G64" s="122"/>
      <c r="H64" s="116"/>
      <c r="I64" s="113"/>
      <c r="J64" s="115"/>
      <c r="K64" s="116"/>
      <c r="L64" s="116"/>
      <c r="M64" s="116"/>
      <c r="N64" s="116"/>
      <c r="O64" s="116"/>
      <c r="P64" s="116"/>
      <c r="Q64" s="116"/>
      <c r="R64" s="116"/>
      <c r="S64" s="116"/>
      <c r="T64" s="138">
        <f t="shared" si="0"/>
        <v>0</v>
      </c>
      <c r="U64" s="137">
        <f t="shared" si="2"/>
        <v>0</v>
      </c>
      <c r="V64" s="118">
        <v>1</v>
      </c>
      <c r="W64" s="118">
        <v>0</v>
      </c>
      <c r="X64" s="136">
        <f t="shared" si="3"/>
        <v>0</v>
      </c>
      <c r="Y64" s="225">
        <f>AVERAGE(X64:X66)</f>
        <v>0.33333333333333331</v>
      </c>
      <c r="Z64" s="225">
        <f>AVERAGE(Y64:Y65)</f>
        <v>0.33333333333333331</v>
      </c>
      <c r="AA64" s="230"/>
    </row>
    <row r="65" spans="1:27" ht="66.599999999999994" customHeight="1" x14ac:dyDescent="0.3">
      <c r="A65" s="185"/>
      <c r="B65" s="184"/>
      <c r="C65" s="133"/>
      <c r="D65" s="143"/>
      <c r="E65" s="122"/>
      <c r="F65" s="122"/>
      <c r="G65" s="122"/>
      <c r="H65" s="116"/>
      <c r="I65" s="113"/>
      <c r="J65" s="115"/>
      <c r="K65" s="116"/>
      <c r="L65" s="116"/>
      <c r="M65" s="116"/>
      <c r="N65" s="116"/>
      <c r="O65" s="116"/>
      <c r="P65" s="116"/>
      <c r="Q65" s="116"/>
      <c r="R65" s="116"/>
      <c r="S65" s="116"/>
      <c r="T65" s="138">
        <f t="shared" si="0"/>
        <v>0</v>
      </c>
      <c r="U65" s="137">
        <f t="shared" si="2"/>
        <v>0</v>
      </c>
      <c r="V65" s="118">
        <v>1</v>
      </c>
      <c r="W65" s="118">
        <v>1</v>
      </c>
      <c r="X65" s="136">
        <f t="shared" si="3"/>
        <v>1</v>
      </c>
      <c r="Y65" s="225"/>
      <c r="Z65" s="225"/>
      <c r="AA65" s="230"/>
    </row>
    <row r="66" spans="1:27" ht="66.599999999999994" customHeight="1" x14ac:dyDescent="0.3">
      <c r="A66" s="185"/>
      <c r="B66" s="184"/>
      <c r="C66" s="133"/>
      <c r="D66" s="129"/>
      <c r="E66" s="122"/>
      <c r="F66" s="122"/>
      <c r="G66" s="122"/>
      <c r="H66" s="116"/>
      <c r="I66" s="113"/>
      <c r="J66" s="115"/>
      <c r="K66" s="116"/>
      <c r="L66" s="116"/>
      <c r="M66" s="116"/>
      <c r="N66" s="116"/>
      <c r="O66" s="116"/>
      <c r="P66" s="116"/>
      <c r="Q66" s="116"/>
      <c r="R66" s="116"/>
      <c r="S66" s="116"/>
      <c r="T66" s="138">
        <f t="shared" si="0"/>
        <v>0</v>
      </c>
      <c r="U66" s="137">
        <f t="shared" si="2"/>
        <v>0</v>
      </c>
      <c r="V66" s="118">
        <v>1</v>
      </c>
      <c r="W66" s="118">
        <v>0</v>
      </c>
      <c r="X66" s="136">
        <f t="shared" si="3"/>
        <v>0</v>
      </c>
      <c r="Y66" s="225"/>
      <c r="Z66" s="225"/>
      <c r="AA66" s="230"/>
    </row>
    <row r="67" spans="1:27" ht="15.75" customHeight="1" x14ac:dyDescent="0.4">
      <c r="C67" s="124"/>
    </row>
    <row r="68" spans="1:27" ht="15.75" customHeight="1" x14ac:dyDescent="0.4">
      <c r="C68" s="124"/>
    </row>
    <row r="69" spans="1:27" ht="15.75" customHeight="1" x14ac:dyDescent="0.4">
      <c r="C69" s="124"/>
    </row>
    <row r="70" spans="1:27" ht="15.75" customHeight="1" x14ac:dyDescent="0.4">
      <c r="C70" s="124"/>
    </row>
    <row r="71" spans="1:27" ht="15.75" customHeight="1" x14ac:dyDescent="0.4">
      <c r="C71" s="124"/>
    </row>
    <row r="72" spans="1:27" ht="15.75" customHeight="1" x14ac:dyDescent="0.4">
      <c r="C72" s="124"/>
    </row>
    <row r="73" spans="1:27" ht="15.75" customHeight="1" x14ac:dyDescent="0.4">
      <c r="C73" s="124"/>
    </row>
    <row r="74" spans="1:27" ht="15.75" customHeight="1" x14ac:dyDescent="0.4">
      <c r="C74" s="124"/>
    </row>
    <row r="75" spans="1:27" ht="15.75" customHeight="1" x14ac:dyDescent="0.4">
      <c r="C75" s="124"/>
    </row>
    <row r="76" spans="1:27" ht="15.75" customHeight="1" x14ac:dyDescent="0.4">
      <c r="C76" s="124"/>
    </row>
    <row r="77" spans="1:27" ht="15.75" customHeight="1" x14ac:dyDescent="0.4">
      <c r="C77" s="124"/>
    </row>
    <row r="78" spans="1:27" ht="15.75" customHeight="1" x14ac:dyDescent="0.4">
      <c r="C78" s="124"/>
    </row>
    <row r="79" spans="1:27" ht="15.75" customHeight="1" x14ac:dyDescent="0.4">
      <c r="C79" s="124"/>
    </row>
    <row r="80" spans="1:27" ht="15.75" customHeight="1" x14ac:dyDescent="0.4">
      <c r="C80" s="124"/>
    </row>
    <row r="81" spans="3:3" ht="15.75" customHeight="1" x14ac:dyDescent="0.4">
      <c r="C81" s="124"/>
    </row>
    <row r="82" spans="3:3" ht="15.75" customHeight="1" x14ac:dyDescent="0.4">
      <c r="C82" s="124"/>
    </row>
    <row r="83" spans="3:3" ht="15.75" customHeight="1" x14ac:dyDescent="0.4">
      <c r="C83" s="124"/>
    </row>
    <row r="84" spans="3:3" ht="15.75" customHeight="1" x14ac:dyDescent="0.4">
      <c r="C84" s="124"/>
    </row>
    <row r="85" spans="3:3" ht="15.75" customHeight="1" x14ac:dyDescent="0.4">
      <c r="C85" s="124"/>
    </row>
    <row r="86" spans="3:3" ht="15.75" customHeight="1" x14ac:dyDescent="0.4">
      <c r="C86" s="124"/>
    </row>
    <row r="87" spans="3:3" ht="15.75" customHeight="1" x14ac:dyDescent="0.4">
      <c r="C87" s="124"/>
    </row>
    <row r="88" spans="3:3" ht="15.75" customHeight="1" x14ac:dyDescent="0.4">
      <c r="C88" s="124"/>
    </row>
    <row r="89" spans="3:3" ht="15.75" customHeight="1" x14ac:dyDescent="0.4">
      <c r="C89" s="124"/>
    </row>
    <row r="90" spans="3:3" ht="15.75" customHeight="1" x14ac:dyDescent="0.4">
      <c r="C90" s="124"/>
    </row>
    <row r="91" spans="3:3" ht="15.75" customHeight="1" x14ac:dyDescent="0.4">
      <c r="C91" s="124"/>
    </row>
    <row r="92" spans="3:3" ht="15.75" customHeight="1" x14ac:dyDescent="0.4">
      <c r="C92" s="124"/>
    </row>
    <row r="93" spans="3:3" ht="15.75" customHeight="1" x14ac:dyDescent="0.4">
      <c r="C93" s="124"/>
    </row>
  </sheetData>
  <mergeCells count="56">
    <mergeCell ref="A1:AD1"/>
    <mergeCell ref="A2:A3"/>
    <mergeCell ref="B2:B3"/>
    <mergeCell ref="C2:C3"/>
    <mergeCell ref="D2:D3"/>
    <mergeCell ref="E2:E3"/>
    <mergeCell ref="F2:F3"/>
    <mergeCell ref="G2:G3"/>
    <mergeCell ref="H2:H3"/>
    <mergeCell ref="I2:I3"/>
    <mergeCell ref="J2:S2"/>
    <mergeCell ref="T2:T3"/>
    <mergeCell ref="U2:U3"/>
    <mergeCell ref="V2:X2"/>
    <mergeCell ref="Z2:Z3"/>
    <mergeCell ref="AA2:AA3"/>
    <mergeCell ref="Z64:Z66"/>
    <mergeCell ref="AB2:AD2"/>
    <mergeCell ref="AA4:AA66"/>
    <mergeCell ref="Y2:Y3"/>
    <mergeCell ref="Y4:Y14"/>
    <mergeCell ref="Z4:Z14"/>
    <mergeCell ref="Y64:Y66"/>
    <mergeCell ref="Z15:Z25"/>
    <mergeCell ref="Y26:Y38"/>
    <mergeCell ref="Z26:Z38"/>
    <mergeCell ref="Y15:Y25"/>
    <mergeCell ref="B60:B63"/>
    <mergeCell ref="A60:A63"/>
    <mergeCell ref="C43:C44"/>
    <mergeCell ref="Z46:Z50"/>
    <mergeCell ref="Z51:Z54"/>
    <mergeCell ref="Z55:Z59"/>
    <mergeCell ref="Z60:Z63"/>
    <mergeCell ref="Y46:Y50"/>
    <mergeCell ref="Y51:Y54"/>
    <mergeCell ref="Y55:Y59"/>
    <mergeCell ref="Y60:Y63"/>
    <mergeCell ref="Y39:Y45"/>
    <mergeCell ref="Z39:Z45"/>
    <mergeCell ref="B4:B14"/>
    <mergeCell ref="A4:A14"/>
    <mergeCell ref="B64:B66"/>
    <mergeCell ref="A64:A66"/>
    <mergeCell ref="A15:A25"/>
    <mergeCell ref="B26:B38"/>
    <mergeCell ref="A26:A38"/>
    <mergeCell ref="B15:B25"/>
    <mergeCell ref="B39:B45"/>
    <mergeCell ref="A39:A45"/>
    <mergeCell ref="B46:B50"/>
    <mergeCell ref="A46:A50"/>
    <mergeCell ref="B51:B54"/>
    <mergeCell ref="A51:A54"/>
    <mergeCell ref="B55:B59"/>
    <mergeCell ref="A55:A59"/>
  </mergeCells>
  <conditionalFormatting sqref="Y4:Z4 Y15:Z15 Y26:Z26 Y39:Z39 Y46:Z46 Y51:Z51 Y55:Z55 Y64 X4:X66 U4:U66">
    <cfRule type="cellIs" dxfId="11" priority="31" operator="greaterThanOrEqual">
      <formula>81%</formula>
    </cfRule>
  </conditionalFormatting>
  <conditionalFormatting sqref="J4:T66">
    <cfRule type="colorScale" priority="37">
      <colorScale>
        <cfvo type="formula" val="0"/>
        <cfvo type="formula" val="1"/>
        <color rgb="FFFFFF00"/>
        <color theme="9"/>
      </colorScale>
    </cfRule>
  </conditionalFormatting>
  <conditionalFormatting sqref="Y4:Z4 Y15:Z15 Y26:Z26 Y39:Z39 Y46:Z46 Y51:Z51 Y55:Z55 Y64 X4:X66 U4:U66">
    <cfRule type="cellIs" dxfId="10" priority="38" operator="between">
      <formula>51%</formula>
      <formula>80%</formula>
    </cfRule>
  </conditionalFormatting>
  <conditionalFormatting sqref="Y4:Z4 Y15:Z15 Y26:Z26 Y39:Z39 Y46:Z46 Y51:Z51 Y55:Z55 Y64 X4:X66 U4:U66">
    <cfRule type="cellIs" dxfId="9" priority="39" operator="lessThanOrEqual">
      <formula>50%</formula>
    </cfRule>
  </conditionalFormatting>
  <conditionalFormatting sqref="Z64">
    <cfRule type="cellIs" dxfId="8" priority="1" operator="greaterThanOrEqual">
      <formula>81%</formula>
    </cfRule>
  </conditionalFormatting>
  <conditionalFormatting sqref="Z64">
    <cfRule type="cellIs" dxfId="7" priority="2" operator="between">
      <formula>51%</formula>
      <formula>80%</formula>
    </cfRule>
  </conditionalFormatting>
  <conditionalFormatting sqref="Z64">
    <cfRule type="cellIs" dxfId="6" priority="3" operator="lessThanOrEqual">
      <formula>50%</formula>
    </cfRule>
  </conditionalFormatting>
  <conditionalFormatting sqref="Y60">
    <cfRule type="cellIs" dxfId="5" priority="7" operator="greaterThanOrEqual">
      <formula>81%</formula>
    </cfRule>
  </conditionalFormatting>
  <conditionalFormatting sqref="Y60">
    <cfRule type="cellIs" dxfId="4" priority="8" operator="between">
      <formula>51%</formula>
      <formula>80%</formula>
    </cfRule>
  </conditionalFormatting>
  <conditionalFormatting sqref="Y60">
    <cfRule type="cellIs" dxfId="3" priority="9" operator="lessThanOrEqual">
      <formula>50%</formula>
    </cfRule>
  </conditionalFormatting>
  <conditionalFormatting sqref="Z60">
    <cfRule type="cellIs" dxfId="2" priority="4" operator="greaterThanOrEqual">
      <formula>81%</formula>
    </cfRule>
  </conditionalFormatting>
  <conditionalFormatting sqref="Z60">
    <cfRule type="cellIs" dxfId="1" priority="5" operator="between">
      <formula>51%</formula>
      <formula>80%</formula>
    </cfRule>
  </conditionalFormatting>
  <conditionalFormatting sqref="Z60">
    <cfRule type="cellIs" dxfId="0" priority="6" operator="lessThanOrEqual">
      <formula>50%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PND 2023-2026</vt:lpstr>
      <vt:lpstr>Nivel Articulación PTEA-PNEA</vt:lpstr>
      <vt:lpstr>PLAN DE ACCIÓN LA VEGA</vt:lpstr>
      <vt:lpstr>CRONOGRAMA</vt:lpstr>
      <vt:lpstr>PTEA 2020 2023</vt:lpstr>
      <vt:lpstr>Analisis Implem PTEA-PNEA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LauraLizcano</dc:creator>
  <cp:keywords/>
  <dc:description/>
  <cp:lastModifiedBy>simon_moya@hotmail.com</cp:lastModifiedBy>
  <cp:revision/>
  <dcterms:created xsi:type="dcterms:W3CDTF">2019-05-21T20:40:11Z</dcterms:created>
  <dcterms:modified xsi:type="dcterms:W3CDTF">2023-08-03T15:00:19Z</dcterms:modified>
  <cp:category/>
  <cp:contentStatus/>
</cp:coreProperties>
</file>