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\Google Drive\SIGAM - CAR\AGENDAS AMBIENTALES\ALTO MAGDALENA\JERUSALEN\"/>
    </mc:Choice>
  </mc:AlternateContent>
  <xr:revisionPtr revIDLastSave="0" documentId="13_ncr:1_{4FCF8FDE-4512-43AD-8E7A-2D1F18339FC0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Hoja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B18" i="3" s="1"/>
  <c r="D20" i="3"/>
  <c r="I23" i="3"/>
  <c r="I22" i="3"/>
  <c r="P21" i="3"/>
  <c r="Q21" i="3" s="1"/>
  <c r="J21" i="3"/>
  <c r="P19" i="3"/>
  <c r="Q19" i="3" s="1"/>
  <c r="J19" i="3"/>
  <c r="P15" i="3"/>
  <c r="Q15" i="3" s="1"/>
  <c r="J15" i="3"/>
  <c r="P13" i="3"/>
  <c r="I12" i="3" s="1"/>
  <c r="J13" i="3"/>
  <c r="P11" i="3"/>
  <c r="Q11" i="3" s="1"/>
  <c r="J11" i="3"/>
  <c r="P8" i="3"/>
  <c r="Q8" i="3" s="1"/>
  <c r="P9" i="3"/>
  <c r="I7" i="3" s="1"/>
  <c r="P10" i="3"/>
  <c r="Q10" i="3" s="1"/>
  <c r="D10" i="3" s="1"/>
  <c r="B10" i="3" s="1"/>
  <c r="P12" i="3"/>
  <c r="Q12" i="3" s="1"/>
  <c r="P14" i="3"/>
  <c r="Q14" i="3" s="1"/>
  <c r="D14" i="3" s="1"/>
  <c r="B14" i="3" s="1"/>
  <c r="P16" i="3"/>
  <c r="Q16" i="3" s="1"/>
  <c r="D16" i="3" s="1"/>
  <c r="B16" i="3" s="1"/>
  <c r="P17" i="3"/>
  <c r="Q17" i="3" s="1"/>
  <c r="P18" i="3"/>
  <c r="Q18" i="3" s="1"/>
  <c r="P20" i="3"/>
  <c r="Q20" i="3" s="1"/>
  <c r="P22" i="3"/>
  <c r="Q22" i="3" s="1"/>
  <c r="D22" i="3" s="1"/>
  <c r="B22" i="3" s="1"/>
  <c r="P23" i="3"/>
  <c r="Q23" i="3" s="1"/>
  <c r="D23" i="3" s="1"/>
  <c r="B23" i="3" s="1"/>
  <c r="P7" i="3"/>
  <c r="Q7" i="3" s="1"/>
  <c r="I20" i="3" l="1"/>
  <c r="I18" i="3"/>
  <c r="Q13" i="3"/>
  <c r="D12" i="3" s="1"/>
  <c r="B12" i="3" s="1"/>
  <c r="I14" i="3"/>
  <c r="I16" i="3"/>
  <c r="I10" i="3"/>
  <c r="Q9" i="3"/>
  <c r="D7" i="3" s="1"/>
  <c r="B7" i="3" s="1"/>
  <c r="J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tc={796DB4A9-835C-4EBE-BBDF-E9F6CBC6A606}</author>
    <author>tc={CF72E24D-3AD7-4733-8A01-652C2D2CCA4B}</author>
  </authors>
  <commentList>
    <comment ref="F7" authorId="0" shapeId="0" xr:uid="{796DB4A9-835C-4EBE-BBDF-E9F6CBC6A6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Definir cuantas zonas o hectareas se van a identificar por año</t>
      </text>
    </comment>
    <comment ref="F18" authorId="1" shapeId="0" xr:uid="{CF72E24D-3AD7-4733-8A01-652C2D2CCA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Definir cuantos lineamientos, la meta debe ser cuantitativa</t>
      </text>
    </comment>
  </commentList>
</comments>
</file>

<file path=xl/sharedStrings.xml><?xml version="1.0" encoding="utf-8"?>
<sst xmlns="http://schemas.openxmlformats.org/spreadsheetml/2006/main" count="89" uniqueCount="89">
  <si>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</si>
  <si>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</si>
  <si>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</si>
  <si>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</si>
  <si>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</si>
  <si>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</si>
  <si>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</si>
  <si>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</si>
  <si>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</si>
  <si>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</si>
  <si>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</si>
  <si>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</si>
  <si>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</si>
  <si>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</si>
  <si>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</si>
  <si>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</si>
  <si>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</si>
  <si>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 xml:space="preserve">PROGRAMA </t>
  </si>
  <si>
    <t>% DE AVANCE DEL PROGRAMA</t>
  </si>
  <si>
    <t xml:space="preserve">PROYECTO </t>
  </si>
  <si>
    <t>% AVANCE DEL PROYECTO</t>
  </si>
  <si>
    <t>META</t>
  </si>
  <si>
    <t>VALOR 
META</t>
  </si>
  <si>
    <t>INDICADOR</t>
  </si>
  <si>
    <t>ACTIVIDADES</t>
  </si>
  <si>
    <t>% DE AVANCE ACTIVIDAD</t>
  </si>
  <si>
    <t>TOTAL ACTIVIDADES EJECUTADAS</t>
  </si>
  <si>
    <t>PRIMER TRIMESTRE</t>
  </si>
  <si>
    <t>SEGUNDO
TRIMESTRE</t>
  </si>
  <si>
    <t>TERCER
TRIMESTRE</t>
  </si>
  <si>
    <t>CUARTO TRIMESTRE</t>
  </si>
  <si>
    <t xml:space="preserve">AGENDA AMBIENTAL MUNICIPAL </t>
  </si>
  <si>
    <t xml:space="preserve">CANTIDAD DE ACTIVIDADES EJECUTADAS
ANUAL </t>
  </si>
  <si>
    <t>No. DE PROBLEMÁTICA PRIORIZADA</t>
  </si>
  <si>
    <t>CANTIDAD
ACTIVIDAD</t>
  </si>
  <si>
    <t>% DE CUMPLIMIENTO INDICADOR</t>
  </si>
  <si>
    <t xml:space="preserve">1, 4 y 5 </t>
  </si>
  <si>
    <t xml:space="preserve">N° de zonas identificadas para reforestación / N° de zonas reforestadas </t>
  </si>
  <si>
    <t xml:space="preserve">Recuperación y conservación del recurso hidrico en el municipio de Jerusalén </t>
  </si>
  <si>
    <t>Organización social y legalización de la cuenca</t>
  </si>
  <si>
    <t xml:space="preserve">Acueductos veredales </t>
  </si>
  <si>
    <t>Intervención en Acueductos veredales: Parte Sur (Andorra, Gallinazo, Santuario, Cerro del Gusano y Cafeto). Parte Norte (Alto del Trigo, Alto del Roble, La Victoria, San Jose y la Parada)</t>
  </si>
  <si>
    <t>N° de acueductos intervenidos / N° de Acueductos proyectados</t>
  </si>
  <si>
    <t xml:space="preserve">Rehabilitar el acueducto regional Nariño, Guataqui y Jerusalén. </t>
  </si>
  <si>
    <t>Programa de Uso Eficiente y Ahorro de Agua  PUEAA</t>
  </si>
  <si>
    <t xml:space="preserve">Acueducto casco urbano </t>
  </si>
  <si>
    <t>1 y 4</t>
  </si>
  <si>
    <t>% de ejecución del cronograma del PUEAA</t>
  </si>
  <si>
    <t xml:space="preserve">Cumplir con el cronograma establecido por la resolución DRAM No. 080 de 05 Junio de 2018. </t>
  </si>
  <si>
    <t xml:space="preserve">Manejo de Residuos </t>
  </si>
  <si>
    <t xml:space="preserve">Plan de Gestión Integral de Residuos Sólidos PGIRS </t>
  </si>
  <si>
    <t xml:space="preserve">2 y 4 </t>
  </si>
  <si>
    <t xml:space="preserve">% de ejecución del cronograma del PGIRS </t>
  </si>
  <si>
    <t>Cumplir con el cronograma establecido por el decreto municipal 015 de mayo 12 de 2017</t>
  </si>
  <si>
    <t xml:space="preserve">Protección Animal </t>
  </si>
  <si>
    <t xml:space="preserve">Jerusalén libre de mal trato animal </t>
  </si>
  <si>
    <t>4 y 6</t>
  </si>
  <si>
    <t xml:space="preserve">Activar la junta defensora de animales </t>
  </si>
  <si>
    <t xml:space="preserve">Realizar jornadas de esterilización canina y felina en el municipio </t>
  </si>
  <si>
    <t xml:space="preserve">Politica de Educacion Ambiental en el Municipio </t>
  </si>
  <si>
    <t xml:space="preserve">Implementación del Comité Interinstitucional de Educación Ambiental CIDEA </t>
  </si>
  <si>
    <t xml:space="preserve">Consolidación del Proyecto Ambiental Escolar PRAES </t>
  </si>
  <si>
    <t xml:space="preserve">Apoyo en la ejecución del plan de acción del PRAES </t>
  </si>
  <si>
    <t xml:space="preserve">Ordenando el Territorio </t>
  </si>
  <si>
    <t xml:space="preserve">Implementación de el Sistema de Gestión Ambiental Municipal </t>
  </si>
  <si>
    <t xml:space="preserve">Esquema de Ordenamiento Territorial </t>
  </si>
  <si>
    <t xml:space="preserve">Agenda Ambiental Municipal </t>
  </si>
  <si>
    <t>5,9 y 11</t>
  </si>
  <si>
    <t xml:space="preserve">Actualizar del Esquema de Ordenamiento Territorial el Municipio de Jerusalén </t>
  </si>
  <si>
    <t>Retroalimentar Agenda Ambiental Municipal AAM</t>
  </si>
  <si>
    <t>Formular una (1) agenda ambiental del SIGAM</t>
  </si>
  <si>
    <t>No. de EOT formulados/ No. EOT proyectados</t>
  </si>
  <si>
    <t>Formular la actualización de un (1) Esquema de Ordenamiento Territorial</t>
  </si>
  <si>
    <t>No. de AAM formulado/ No. de AAM proyectado</t>
  </si>
  <si>
    <t>MUNICIPIO DE JERUSALÉN</t>
  </si>
  <si>
    <t>SEGUIMIENTO ANUAL AL PLAN DE ACCION 2021</t>
  </si>
  <si>
    <t xml:space="preserve">Identificación y georeferenciacion de zonas de reforestación </t>
  </si>
  <si>
    <t>Gestionar la compra de arboles para siembra</t>
  </si>
  <si>
    <t>Implementar el 100% el Programa de Uso Eficiente y Ahorro del Agua PUEAA en el acueducto del casco urbano del municipio</t>
  </si>
  <si>
    <t xml:space="preserve">Implementar el 100% del Plan de Gestión Integral de Residuos Sólidos PGIRS en el municipio de Jerusalén </t>
  </si>
  <si>
    <t>Desarrollar una jornada de esterilización canina y felina y reactivación de la junta defensora de animales</t>
  </si>
  <si>
    <t>No. de jornadas realizadas/ No. de jornadas propuestas</t>
  </si>
  <si>
    <t>Consolidar un (1) PRAE</t>
  </si>
  <si>
    <t xml:space="preserve">Implementar un (1) Plan de Educación ambiental municipal </t>
  </si>
  <si>
    <t>Cumplir con el cronograma establecido en el Plan de Educación Ambiental Municipal</t>
  </si>
  <si>
    <t>No. de planes implementados/ No. de planes proyectados</t>
  </si>
  <si>
    <t xml:space="preserve">No, de PRAES consolidados/ No. de PRAES propuestos </t>
  </si>
  <si>
    <t>Sembrar 300 arboles nativos</t>
  </si>
  <si>
    <t>Intervenir uno (1) acueductos veredales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</si>
</sst>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9" fontId="0" fillId="0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9" fontId="0" fillId="0" borderId="2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0" fillId="0" borderId="4" xfId="1" applyFont="1" applyFill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9" fontId="0" fillId="0" borderId="4" xfId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4" borderId="2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78"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481693</xdr:colOff>
      <xdr:row>0</xdr:row>
      <xdr:rowOff>47625</xdr:rowOff>
    </xdr:from>
    <xdr:to>
      <xdr:col>2</xdr:col>
      <xdr:colOff>214697</xdr:colOff>
      <xdr:row>3</xdr:row>
      <xdr:rowOff>3195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543" y="47625"/>
          <a:ext cx="456904" cy="5556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Alejandra Echeverry Cárdenas" id="{9DC17091-1167-447E-8B2D-45D26759859D}" userId="189d3def820b449d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" dT="2021-05-06T21:11:41.23" personId="{9DC17091-1167-447E-8B2D-45D26759859D}" id="{796DB4A9-835C-4EBE-BBDF-E9F6CBC6A606}">
    <text>Definir cuantas zonas o hectareas se van a identificar por año</text>
  </threadedComment>
  <threadedComment ref="F18" dT="2021-05-06T22:12:09.38" personId="{9DC17091-1167-447E-8B2D-45D26759859D}" id="{CF72E24D-3AD7-4733-8A01-652C2D2CCA4B}">
    <text>Definir cuantos lineamientos, la meta debe ser cuantitativa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A12" zoomScale="80" zoomScaleNormal="80" workbookViewId="0">
      <selection activeCell="A23" sqref="A23"/>
    </sheetView>
  </sheetViews>
  <sheetFormatPr baseColWidth="10" defaultColWidth="11.3984375" defaultRowHeight="14.4"/>
  <cols>
    <col min="1" max="1" width="15.796875" style="4" customWidth="1"/>
    <col min="2" max="2" width="10.59765625" style="3" customWidth="1"/>
    <col min="3" max="3" width="26.8984375" style="3" customWidth="1"/>
    <col min="4" max="4" width="10" style="5" customWidth="1"/>
    <col min="5" max="5" width="14" style="3" customWidth="1"/>
    <col min="6" max="6" width="25.296875" style="6" customWidth="1"/>
    <col min="7" max="7" width="6.3984375" style="6" customWidth="1"/>
    <col min="8" max="8" width="24" style="5" customWidth="1"/>
    <col min="9" max="9" width="13.3984375" style="7" customWidth="1"/>
    <col min="10" max="10" width="35.69921875" style="7" customWidth="1"/>
    <col min="11" max="11" width="9.796875" style="7" customWidth="1"/>
    <col min="12" max="13" width="10.3984375" style="7" customWidth="1"/>
    <col min="14" max="14" width="11.8984375" style="7" customWidth="1"/>
    <col min="15" max="15" width="9.8984375" style="8" customWidth="1"/>
    <col min="16" max="16" width="18.8984375" style="7" customWidth="1"/>
    <col min="17" max="17" width="15" style="9" customWidth="1"/>
    <col min="18" max="16384" width="11.3984375" style="9"/>
  </cols>
  <sheetData>
    <row r="1" spans="1:17" ht="16.100000000000001">
      <c r="A1" s="86" t="s">
        <v>74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7" ht="16.100000000000001">
      <c r="A2" s="87" t="s">
        <v>31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7" ht="16.100000000000001">
      <c r="A3" s="88" t="s">
        <v>75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7" s="1" customFormat="1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</row>
    <row r="5" spans="1:17" s="2" customFormat="1" ht="35.450000000000003" customHeight="1">
      <c r="A5" s="82" t="s">
        <v>17</v>
      </c>
      <c r="B5" s="82" t="s">
        <v>18</v>
      </c>
      <c r="C5" s="82" t="s">
        <v>19</v>
      </c>
      <c r="D5" s="82" t="s">
        <v>20</v>
      </c>
      <c r="E5" s="82" t="s">
        <v>33</v>
      </c>
      <c r="F5" s="82" t="s">
        <v>21</v>
      </c>
      <c r="G5" s="82" t="s">
        <v>22</v>
      </c>
      <c r="H5" s="82" t="s">
        <v>23</v>
      </c>
      <c r="I5" s="82" t="s">
        <v>35</v>
      </c>
      <c r="J5" s="82" t="s">
        <v>24</v>
      </c>
      <c r="K5" s="82" t="s">
        <v>34</v>
      </c>
      <c r="L5" s="82" t="s">
        <v>32</v>
      </c>
      <c r="M5" s="82"/>
      <c r="N5" s="82"/>
      <c r="O5" s="82"/>
      <c r="P5" s="82" t="s">
        <v>26</v>
      </c>
      <c r="Q5" s="80" t="s">
        <v>25</v>
      </c>
    </row>
    <row r="6" spans="1:17" s="2" customFormat="1" ht="27.15" thickBot="1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25" t="s">
        <v>27</v>
      </c>
      <c r="M6" s="25" t="s">
        <v>28</v>
      </c>
      <c r="N6" s="25" t="s">
        <v>29</v>
      </c>
      <c r="O6" s="25" t="s">
        <v>30</v>
      </c>
      <c r="P6" s="83"/>
      <c r="Q6" s="81"/>
    </row>
    <row r="7" spans="1:17" s="16" customFormat="1" ht="25.5">
      <c r="A7" s="92" t="s">
        <v>39</v>
      </c>
      <c r="B7" s="55">
        <f>AVERAGE(D7)</f>
        <v>0</v>
      </c>
      <c r="C7" s="90" t="s">
        <v>38</v>
      </c>
      <c r="D7" s="55">
        <f>AVERAGE(Q7:Q9)</f>
        <v>0</v>
      </c>
      <c r="E7" s="94" t="s">
        <v>36</v>
      </c>
      <c r="F7" s="94" t="s">
        <v>87</v>
      </c>
      <c r="G7" s="94">
        <v>300</v>
      </c>
      <c r="H7" s="94" t="s">
        <v>37</v>
      </c>
      <c r="I7" s="55">
        <f>P9/G7</f>
        <v>0</v>
      </c>
      <c r="J7" s="36" t="s">
        <v>76</v>
      </c>
      <c r="K7" s="26">
        <v>1</v>
      </c>
      <c r="L7" s="27"/>
      <c r="M7" s="27"/>
      <c r="N7" s="27"/>
      <c r="O7" s="27"/>
      <c r="P7" s="17">
        <f>SUM(L7:O7)</f>
        <v>0</v>
      </c>
      <c r="Q7" s="40">
        <f>P7/K7</f>
        <v>0</v>
      </c>
    </row>
    <row r="8" spans="1:17" s="16" customFormat="1">
      <c r="A8" s="93"/>
      <c r="B8" s="56"/>
      <c r="C8" s="91"/>
      <c r="D8" s="56"/>
      <c r="E8" s="95"/>
      <c r="F8" s="95"/>
      <c r="G8" s="95"/>
      <c r="H8" s="95"/>
      <c r="I8" s="56"/>
      <c r="J8" s="36" t="s">
        <v>77</v>
      </c>
      <c r="K8" s="34">
        <v>1</v>
      </c>
      <c r="L8" s="35"/>
      <c r="M8" s="35"/>
      <c r="N8" s="35"/>
      <c r="O8" s="35"/>
      <c r="P8" s="17">
        <f t="shared" ref="P8:P23" si="0">SUM(L8:O8)</f>
        <v>0</v>
      </c>
      <c r="Q8" s="40">
        <f t="shared" ref="Q8:Q23" si="1">P8/K8</f>
        <v>0</v>
      </c>
    </row>
    <row r="9" spans="1:17" s="16" customFormat="1">
      <c r="A9" s="77"/>
      <c r="B9" s="56"/>
      <c r="C9" s="70"/>
      <c r="D9" s="56"/>
      <c r="E9" s="75"/>
      <c r="F9" s="75"/>
      <c r="G9" s="75"/>
      <c r="H9" s="75"/>
      <c r="I9" s="56"/>
      <c r="J9" s="45" t="str">
        <f>F7</f>
        <v>Sembrar 300 arboles nativos</v>
      </c>
      <c r="K9" s="46">
        <v>300</v>
      </c>
      <c r="L9" s="47"/>
      <c r="M9" s="47"/>
      <c r="N9" s="47"/>
      <c r="O9" s="47"/>
      <c r="P9" s="32">
        <f t="shared" si="0"/>
        <v>0</v>
      </c>
      <c r="Q9" s="40">
        <f t="shared" si="1"/>
        <v>0</v>
      </c>
    </row>
    <row r="10" spans="1:17" s="16" customFormat="1" ht="31.6" customHeight="1">
      <c r="A10" s="76" t="s">
        <v>40</v>
      </c>
      <c r="B10" s="55">
        <f>AVERAGE(D10)</f>
        <v>0</v>
      </c>
      <c r="C10" s="74" t="s">
        <v>41</v>
      </c>
      <c r="D10" s="55">
        <f>AVERAGE(Q10:Q11)</f>
        <v>0</v>
      </c>
      <c r="E10" s="74">
        <v>1</v>
      </c>
      <c r="F10" s="74" t="s">
        <v>88</v>
      </c>
      <c r="G10" s="74">
        <v>1</v>
      </c>
      <c r="H10" s="74" t="s">
        <v>42</v>
      </c>
      <c r="I10" s="55">
        <f>P11/G10</f>
        <v>0</v>
      </c>
      <c r="J10" s="39" t="s">
        <v>43</v>
      </c>
      <c r="K10" s="12">
        <v>1</v>
      </c>
      <c r="L10" s="17"/>
      <c r="M10" s="17"/>
      <c r="N10" s="17"/>
      <c r="O10" s="17"/>
      <c r="P10" s="17">
        <f t="shared" si="0"/>
        <v>0</v>
      </c>
      <c r="Q10" s="40">
        <f t="shared" si="1"/>
        <v>0</v>
      </c>
    </row>
    <row r="11" spans="1:17" s="16" customFormat="1" ht="31.6" customHeight="1">
      <c r="A11" s="77"/>
      <c r="B11" s="56"/>
      <c r="C11" s="75"/>
      <c r="D11" s="56"/>
      <c r="E11" s="75"/>
      <c r="F11" s="75"/>
      <c r="G11" s="75"/>
      <c r="H11" s="75"/>
      <c r="I11" s="56"/>
      <c r="J11" s="48" t="str">
        <f>F10</f>
        <v>Intervenir uno (1) acueductos veredales</v>
      </c>
      <c r="K11" s="49">
        <v>1</v>
      </c>
      <c r="L11" s="32"/>
      <c r="M11" s="32"/>
      <c r="N11" s="32"/>
      <c r="O11" s="32"/>
      <c r="P11" s="32">
        <f t="shared" si="0"/>
        <v>0</v>
      </c>
      <c r="Q11" s="40">
        <f t="shared" si="1"/>
        <v>0</v>
      </c>
    </row>
    <row r="12" spans="1:17" s="16" customFormat="1" ht="23.3" customHeight="1">
      <c r="A12" s="57" t="s">
        <v>45</v>
      </c>
      <c r="B12" s="55">
        <f>AVERAGE(D12)</f>
        <v>0</v>
      </c>
      <c r="C12" s="69" t="s">
        <v>44</v>
      </c>
      <c r="D12" s="55">
        <f>AVERAGE(Q12:Q13)</f>
        <v>0</v>
      </c>
      <c r="E12" s="69" t="s">
        <v>46</v>
      </c>
      <c r="F12" s="69" t="s">
        <v>78</v>
      </c>
      <c r="G12" s="85">
        <v>1</v>
      </c>
      <c r="H12" s="69" t="s">
        <v>47</v>
      </c>
      <c r="I12" s="55">
        <f>P13/G12</f>
        <v>0</v>
      </c>
      <c r="J12" s="13" t="s">
        <v>48</v>
      </c>
      <c r="K12" s="12">
        <v>14</v>
      </c>
      <c r="L12" s="17"/>
      <c r="M12" s="17"/>
      <c r="N12" s="17"/>
      <c r="O12" s="17"/>
      <c r="P12" s="17">
        <f t="shared" si="0"/>
        <v>0</v>
      </c>
      <c r="Q12" s="40">
        <f t="shared" si="1"/>
        <v>0</v>
      </c>
    </row>
    <row r="13" spans="1:17" s="16" customFormat="1" ht="39.35" customHeight="1">
      <c r="A13" s="58"/>
      <c r="B13" s="56"/>
      <c r="C13" s="70"/>
      <c r="D13" s="56"/>
      <c r="E13" s="70"/>
      <c r="F13" s="70"/>
      <c r="G13" s="75"/>
      <c r="H13" s="70"/>
      <c r="I13" s="56"/>
      <c r="J13" s="50" t="str">
        <f>F12</f>
        <v>Implementar el 100% el Programa de Uso Eficiente y Ahorro del Agua PUEAA en el acueducto del casco urbano del municipio</v>
      </c>
      <c r="K13" s="52">
        <v>1</v>
      </c>
      <c r="L13" s="33"/>
      <c r="M13" s="33"/>
      <c r="N13" s="33"/>
      <c r="O13" s="33"/>
      <c r="P13" s="32">
        <f t="shared" si="0"/>
        <v>0</v>
      </c>
      <c r="Q13" s="40">
        <f t="shared" si="1"/>
        <v>0</v>
      </c>
    </row>
    <row r="14" spans="1:17" s="11" customFormat="1" ht="38.25" customHeight="1">
      <c r="A14" s="59" t="s">
        <v>49</v>
      </c>
      <c r="B14" s="55">
        <f>AVERAGE(D14)</f>
        <v>0</v>
      </c>
      <c r="C14" s="73" t="s">
        <v>50</v>
      </c>
      <c r="D14" s="55">
        <f>AVERAGE(Q14:Q15)</f>
        <v>0</v>
      </c>
      <c r="E14" s="73" t="s">
        <v>51</v>
      </c>
      <c r="F14" s="73" t="s">
        <v>79</v>
      </c>
      <c r="G14" s="71">
        <v>1</v>
      </c>
      <c r="H14" s="73" t="s">
        <v>52</v>
      </c>
      <c r="I14" s="55">
        <f>P15/G14</f>
        <v>0</v>
      </c>
      <c r="J14" s="18" t="s">
        <v>53</v>
      </c>
      <c r="K14" s="18">
        <v>12</v>
      </c>
      <c r="L14" s="18"/>
      <c r="M14" s="18"/>
      <c r="N14" s="18"/>
      <c r="O14" s="18"/>
      <c r="P14" s="41">
        <f t="shared" si="0"/>
        <v>0</v>
      </c>
      <c r="Q14" s="40">
        <f t="shared" si="1"/>
        <v>0</v>
      </c>
    </row>
    <row r="15" spans="1:17" s="11" customFormat="1" ht="25.5">
      <c r="A15" s="60"/>
      <c r="B15" s="56"/>
      <c r="C15" s="72"/>
      <c r="D15" s="56"/>
      <c r="E15" s="72"/>
      <c r="F15" s="72"/>
      <c r="G15" s="72"/>
      <c r="H15" s="72"/>
      <c r="I15" s="56"/>
      <c r="J15" s="51" t="str">
        <f>F14</f>
        <v xml:space="preserve">Implementar el 100% del Plan de Gestión Integral de Residuos Sólidos PGIRS en el municipio de Jerusalén </v>
      </c>
      <c r="K15" s="52">
        <v>1</v>
      </c>
      <c r="L15" s="51"/>
      <c r="M15" s="51"/>
      <c r="N15" s="51"/>
      <c r="O15" s="51"/>
      <c r="P15" s="49">
        <f t="shared" si="0"/>
        <v>0</v>
      </c>
      <c r="Q15" s="40">
        <f t="shared" si="1"/>
        <v>0</v>
      </c>
    </row>
    <row r="16" spans="1:17" s="11" customFormat="1">
      <c r="A16" s="78" t="s">
        <v>54</v>
      </c>
      <c r="B16" s="55">
        <f>AVERAGE(D16)</f>
        <v>0</v>
      </c>
      <c r="C16" s="79" t="s">
        <v>55</v>
      </c>
      <c r="D16" s="55">
        <f>AVERAGE(Q16:Q17)</f>
        <v>0</v>
      </c>
      <c r="E16" s="79" t="s">
        <v>56</v>
      </c>
      <c r="F16" s="84" t="s">
        <v>80</v>
      </c>
      <c r="G16" s="79">
        <v>1</v>
      </c>
      <c r="H16" s="79" t="s">
        <v>81</v>
      </c>
      <c r="I16" s="55">
        <f>P17/G16</f>
        <v>0</v>
      </c>
      <c r="J16" s="37" t="s">
        <v>57</v>
      </c>
      <c r="K16" s="14">
        <v>1</v>
      </c>
      <c r="L16" s="14"/>
      <c r="M16" s="14"/>
      <c r="N16" s="14"/>
      <c r="O16" s="14"/>
      <c r="P16" s="31">
        <f t="shared" si="0"/>
        <v>0</v>
      </c>
      <c r="Q16" s="40">
        <f t="shared" si="1"/>
        <v>0</v>
      </c>
    </row>
    <row r="17" spans="1:17" s="11" customFormat="1" ht="25.5">
      <c r="A17" s="78"/>
      <c r="B17" s="56"/>
      <c r="C17" s="79"/>
      <c r="D17" s="56"/>
      <c r="E17" s="79"/>
      <c r="F17" s="84"/>
      <c r="G17" s="79"/>
      <c r="H17" s="79"/>
      <c r="I17" s="56"/>
      <c r="J17" s="37" t="s">
        <v>58</v>
      </c>
      <c r="K17" s="38">
        <v>1</v>
      </c>
      <c r="L17" s="14"/>
      <c r="M17" s="14"/>
      <c r="N17" s="14"/>
      <c r="O17" s="14"/>
      <c r="P17" s="31">
        <f t="shared" si="0"/>
        <v>0</v>
      </c>
      <c r="Q17" s="40">
        <f t="shared" si="1"/>
        <v>0</v>
      </c>
    </row>
    <row r="18" spans="1:17" s="23" customFormat="1" ht="38.25" customHeight="1">
      <c r="A18" s="64" t="s">
        <v>59</v>
      </c>
      <c r="B18" s="55">
        <f>AVERAGE(D18:D21)</f>
        <v>0</v>
      </c>
      <c r="C18" s="61" t="s">
        <v>60</v>
      </c>
      <c r="D18" s="55">
        <f>AVERAGE(Q18:Q19)</f>
        <v>0</v>
      </c>
      <c r="E18" s="61">
        <v>4</v>
      </c>
      <c r="F18" s="67" t="s">
        <v>83</v>
      </c>
      <c r="G18" s="67">
        <v>1</v>
      </c>
      <c r="H18" s="61" t="s">
        <v>85</v>
      </c>
      <c r="I18" s="55">
        <f>P19/G18</f>
        <v>0</v>
      </c>
      <c r="J18" s="15" t="s">
        <v>84</v>
      </c>
      <c r="K18" s="21">
        <v>12</v>
      </c>
      <c r="L18" s="22"/>
      <c r="M18" s="22"/>
      <c r="N18" s="22"/>
      <c r="O18" s="22"/>
      <c r="P18" s="22">
        <f t="shared" si="0"/>
        <v>0</v>
      </c>
      <c r="Q18" s="40">
        <f t="shared" si="1"/>
        <v>0</v>
      </c>
    </row>
    <row r="19" spans="1:17" s="23" customFormat="1" ht="32.700000000000003" customHeight="1">
      <c r="A19" s="65"/>
      <c r="B19" s="56"/>
      <c r="C19" s="62"/>
      <c r="D19" s="56"/>
      <c r="E19" s="62"/>
      <c r="F19" s="68"/>
      <c r="G19" s="68"/>
      <c r="H19" s="62"/>
      <c r="I19" s="56"/>
      <c r="J19" s="51" t="str">
        <f>F18</f>
        <v xml:space="preserve">Implementar un (1) Plan de Educación ambiental municipal </v>
      </c>
      <c r="K19" s="53">
        <v>1</v>
      </c>
      <c r="L19" s="33"/>
      <c r="M19" s="33"/>
      <c r="N19" s="33"/>
      <c r="O19" s="33"/>
      <c r="P19" s="32">
        <f t="shared" ref="P19" si="2">SUM(L19:O19)</f>
        <v>0</v>
      </c>
      <c r="Q19" s="40">
        <f t="shared" ref="Q19" si="3">P19/K19</f>
        <v>0</v>
      </c>
    </row>
    <row r="20" spans="1:17" s="23" customFormat="1" ht="25.5" customHeight="1">
      <c r="A20" s="65"/>
      <c r="B20" s="56"/>
      <c r="C20" s="61" t="s">
        <v>61</v>
      </c>
      <c r="D20" s="55">
        <f>AVERAGE(Q20:Q21)</f>
        <v>0</v>
      </c>
      <c r="E20" s="61">
        <v>4</v>
      </c>
      <c r="F20" s="67" t="s">
        <v>82</v>
      </c>
      <c r="G20" s="67">
        <v>1</v>
      </c>
      <c r="H20" s="61" t="s">
        <v>86</v>
      </c>
      <c r="I20" s="55">
        <f>P21/G20</f>
        <v>0</v>
      </c>
      <c r="J20" s="19" t="s">
        <v>62</v>
      </c>
      <c r="K20" s="21">
        <v>1</v>
      </c>
      <c r="L20" s="24"/>
      <c r="M20" s="24"/>
      <c r="N20" s="24"/>
      <c r="O20" s="24"/>
      <c r="P20" s="22">
        <f t="shared" si="0"/>
        <v>0</v>
      </c>
      <c r="Q20" s="40">
        <f t="shared" si="1"/>
        <v>0</v>
      </c>
    </row>
    <row r="21" spans="1:17" s="23" customFormat="1">
      <c r="A21" s="66"/>
      <c r="B21" s="63"/>
      <c r="C21" s="62"/>
      <c r="D21" s="56"/>
      <c r="E21" s="62"/>
      <c r="F21" s="68"/>
      <c r="G21" s="68"/>
      <c r="H21" s="62"/>
      <c r="I21" s="56"/>
      <c r="J21" s="51" t="str">
        <f>F20</f>
        <v>Consolidar un (1) PRAE</v>
      </c>
      <c r="K21" s="53">
        <v>1</v>
      </c>
      <c r="L21" s="33"/>
      <c r="M21" s="33"/>
      <c r="N21" s="33"/>
      <c r="O21" s="33"/>
      <c r="P21" s="32">
        <f t="shared" ref="P21" si="4">SUM(L21:O21)</f>
        <v>0</v>
      </c>
      <c r="Q21" s="40">
        <f t="shared" ref="Q21" si="5">P21/K21</f>
        <v>0</v>
      </c>
    </row>
    <row r="22" spans="1:17" s="11" customFormat="1" ht="25.5">
      <c r="A22" s="28" t="s">
        <v>63</v>
      </c>
      <c r="B22" s="44">
        <f>AVERAGE(D22)</f>
        <v>0</v>
      </c>
      <c r="C22" s="20" t="s">
        <v>65</v>
      </c>
      <c r="D22" s="44">
        <f>AVERAGE(Q22)</f>
        <v>0</v>
      </c>
      <c r="E22" s="20" t="s">
        <v>67</v>
      </c>
      <c r="F22" s="20" t="s">
        <v>72</v>
      </c>
      <c r="G22" s="20">
        <v>1</v>
      </c>
      <c r="H22" s="20" t="s">
        <v>71</v>
      </c>
      <c r="I22" s="44">
        <f>P22/G22</f>
        <v>0</v>
      </c>
      <c r="J22" s="42" t="s">
        <v>68</v>
      </c>
      <c r="K22" s="20">
        <v>1</v>
      </c>
      <c r="L22" s="42"/>
      <c r="M22" s="42"/>
      <c r="N22" s="42"/>
      <c r="O22" s="42"/>
      <c r="P22" s="42">
        <f t="shared" si="0"/>
        <v>0</v>
      </c>
      <c r="Q22" s="40">
        <f t="shared" si="1"/>
        <v>0</v>
      </c>
    </row>
    <row r="23" spans="1:17" s="11" customFormat="1" ht="38.799999999999997" thickBot="1">
      <c r="A23" s="29" t="s">
        <v>64</v>
      </c>
      <c r="B23" s="44">
        <f>AVERAGE(D23)</f>
        <v>0</v>
      </c>
      <c r="C23" s="30" t="s">
        <v>66</v>
      </c>
      <c r="D23" s="44">
        <f>AVERAGE(Q23)</f>
        <v>0</v>
      </c>
      <c r="E23" s="30">
        <v>1</v>
      </c>
      <c r="F23" s="30" t="s">
        <v>70</v>
      </c>
      <c r="G23" s="30">
        <v>1</v>
      </c>
      <c r="H23" s="30" t="s">
        <v>73</v>
      </c>
      <c r="I23" s="44">
        <f>P23/G23</f>
        <v>0</v>
      </c>
      <c r="J23" s="30" t="s">
        <v>69</v>
      </c>
      <c r="K23" s="30">
        <v>1</v>
      </c>
      <c r="L23" s="30"/>
      <c r="M23" s="30"/>
      <c r="N23" s="30"/>
      <c r="O23" s="30"/>
      <c r="P23" s="43">
        <f t="shared" si="0"/>
        <v>0</v>
      </c>
      <c r="Q23" s="40">
        <f t="shared" si="1"/>
        <v>0</v>
      </c>
    </row>
    <row r="24" spans="1:17">
      <c r="B24" s="54"/>
    </row>
  </sheetData>
  <mergeCells count="78">
    <mergeCell ref="C7:C9"/>
    <mergeCell ref="B7:B9"/>
    <mergeCell ref="A7:A9"/>
    <mergeCell ref="H7:H9"/>
    <mergeCell ref="G7:G9"/>
    <mergeCell ref="F7:F9"/>
    <mergeCell ref="E7:E9"/>
    <mergeCell ref="D7:D9"/>
    <mergeCell ref="A1:P1"/>
    <mergeCell ref="A2:P2"/>
    <mergeCell ref="A3:P3"/>
    <mergeCell ref="L5:O5"/>
    <mergeCell ref="E5:E6"/>
    <mergeCell ref="A5:A6"/>
    <mergeCell ref="B5:B6"/>
    <mergeCell ref="C5:C6"/>
    <mergeCell ref="D5:D6"/>
    <mergeCell ref="F5:F6"/>
    <mergeCell ref="H5:H6"/>
    <mergeCell ref="J5:J6"/>
    <mergeCell ref="K5:K6"/>
    <mergeCell ref="P5:P6"/>
    <mergeCell ref="C18:C19"/>
    <mergeCell ref="I18:I19"/>
    <mergeCell ref="I20:I21"/>
    <mergeCell ref="Q5:Q6"/>
    <mergeCell ref="G5:G6"/>
    <mergeCell ref="I5:I6"/>
    <mergeCell ref="I7:I9"/>
    <mergeCell ref="F16:F17"/>
    <mergeCell ref="G16:G17"/>
    <mergeCell ref="H16:H17"/>
    <mergeCell ref="I10:I11"/>
    <mergeCell ref="H10:H11"/>
    <mergeCell ref="G10:G11"/>
    <mergeCell ref="F10:F11"/>
    <mergeCell ref="I12:I13"/>
    <mergeCell ref="H12:H13"/>
    <mergeCell ref="H18:H19"/>
    <mergeCell ref="G18:G19"/>
    <mergeCell ref="F18:F19"/>
    <mergeCell ref="E18:E19"/>
    <mergeCell ref="D18:D19"/>
    <mergeCell ref="A10:A11"/>
    <mergeCell ref="B16:B17"/>
    <mergeCell ref="D16:D17"/>
    <mergeCell ref="I16:I17"/>
    <mergeCell ref="A16:A17"/>
    <mergeCell ref="C16:C17"/>
    <mergeCell ref="E16:E17"/>
    <mergeCell ref="G12:G13"/>
    <mergeCell ref="F12:F13"/>
    <mergeCell ref="I14:I15"/>
    <mergeCell ref="C14:C15"/>
    <mergeCell ref="E10:E11"/>
    <mergeCell ref="D10:D11"/>
    <mergeCell ref="C10:C11"/>
    <mergeCell ref="B10:B11"/>
    <mergeCell ref="G14:G15"/>
    <mergeCell ref="H14:H15"/>
    <mergeCell ref="F14:F15"/>
    <mergeCell ref="E14:E15"/>
    <mergeCell ref="D14:D15"/>
    <mergeCell ref="B12:B13"/>
    <mergeCell ref="A12:A13"/>
    <mergeCell ref="A14:A15"/>
    <mergeCell ref="B14:B15"/>
    <mergeCell ref="C20:C21"/>
    <mergeCell ref="B18:B21"/>
    <mergeCell ref="A18:A21"/>
    <mergeCell ref="H20:H21"/>
    <mergeCell ref="G20:G21"/>
    <mergeCell ref="F20:F21"/>
    <mergeCell ref="E20:E21"/>
    <mergeCell ref="D20:D21"/>
    <mergeCell ref="E12:E13"/>
    <mergeCell ref="D12:D13"/>
    <mergeCell ref="C12:C13"/>
  </mergeCells>
  <conditionalFormatting sqref="Q7:Q23">
    <cfRule type="expression" dxfId="77" priority="82">
      <formula>Q7&lt;0.5</formula>
    </cfRule>
    <cfRule type="expression" dxfId="76" priority="83">
      <formula>Q7&lt;0.8</formula>
    </cfRule>
    <cfRule type="expression" dxfId="75" priority="84">
      <formula>Q7&gt;0.79</formula>
    </cfRule>
  </conditionalFormatting>
  <conditionalFormatting sqref="I7">
    <cfRule type="expression" dxfId="74" priority="79">
      <formula>I7&lt;0.5</formula>
    </cfRule>
    <cfRule type="expression" dxfId="73" priority="80">
      <formula>I7&lt;0.8</formula>
    </cfRule>
    <cfRule type="expression" dxfId="72" priority="81">
      <formula>I7&gt;0.79</formula>
    </cfRule>
  </conditionalFormatting>
  <conditionalFormatting sqref="I10">
    <cfRule type="expression" dxfId="71" priority="76">
      <formula>I10&lt;0.5</formula>
    </cfRule>
    <cfRule type="expression" dxfId="70" priority="77">
      <formula>I10&lt;0.8</formula>
    </cfRule>
    <cfRule type="expression" dxfId="69" priority="78">
      <formula>I10&gt;0.79</formula>
    </cfRule>
  </conditionalFormatting>
  <conditionalFormatting sqref="I12">
    <cfRule type="expression" dxfId="68" priority="73">
      <formula>I12&lt;0.5</formula>
    </cfRule>
    <cfRule type="expression" dxfId="67" priority="74">
      <formula>I12&lt;0.8</formula>
    </cfRule>
    <cfRule type="expression" dxfId="66" priority="75">
      <formula>I12&gt;0.79</formula>
    </cfRule>
  </conditionalFormatting>
  <conditionalFormatting sqref="I14">
    <cfRule type="expression" dxfId="65" priority="70">
      <formula>I14&lt;0.5</formula>
    </cfRule>
    <cfRule type="expression" dxfId="64" priority="71">
      <formula>I14&lt;0.8</formula>
    </cfRule>
    <cfRule type="expression" dxfId="63" priority="72">
      <formula>I14&gt;0.79</formula>
    </cfRule>
  </conditionalFormatting>
  <conditionalFormatting sqref="I16">
    <cfRule type="expression" dxfId="62" priority="67">
      <formula>I16&lt;0.5</formula>
    </cfRule>
    <cfRule type="expression" dxfId="61" priority="68">
      <formula>I16&lt;0.8</formula>
    </cfRule>
    <cfRule type="expression" dxfId="60" priority="69">
      <formula>I16&gt;0.79</formula>
    </cfRule>
  </conditionalFormatting>
  <conditionalFormatting sqref="I18">
    <cfRule type="expression" dxfId="59" priority="64">
      <formula>I18&lt;0.5</formula>
    </cfRule>
    <cfRule type="expression" dxfId="58" priority="65">
      <formula>I18&lt;0.8</formula>
    </cfRule>
    <cfRule type="expression" dxfId="57" priority="66">
      <formula>I18&gt;0.79</formula>
    </cfRule>
  </conditionalFormatting>
  <conditionalFormatting sqref="I20 I23">
    <cfRule type="expression" dxfId="56" priority="61">
      <formula>I20&lt;0.5</formula>
    </cfRule>
    <cfRule type="expression" dxfId="55" priority="62">
      <formula>I20&lt;0.8</formula>
    </cfRule>
    <cfRule type="expression" dxfId="54" priority="63">
      <formula>I20&gt;0.79</formula>
    </cfRule>
  </conditionalFormatting>
  <conditionalFormatting sqref="D7">
    <cfRule type="expression" dxfId="53" priority="58">
      <formula>D7&lt;0.5</formula>
    </cfRule>
    <cfRule type="expression" dxfId="52" priority="59">
      <formula>D7&lt;0.8</formula>
    </cfRule>
    <cfRule type="expression" dxfId="51" priority="60">
      <formula>D7&gt;0.79</formula>
    </cfRule>
  </conditionalFormatting>
  <conditionalFormatting sqref="D10">
    <cfRule type="expression" dxfId="50" priority="55">
      <formula>D10&lt;0.5</formula>
    </cfRule>
    <cfRule type="expression" dxfId="49" priority="56">
      <formula>D10&lt;0.8</formula>
    </cfRule>
    <cfRule type="expression" dxfId="48" priority="57">
      <formula>D10&gt;0.79</formula>
    </cfRule>
  </conditionalFormatting>
  <conditionalFormatting sqref="D12">
    <cfRule type="expression" dxfId="47" priority="52">
      <formula>D12&lt;0.5</formula>
    </cfRule>
    <cfRule type="expression" dxfId="46" priority="53">
      <formula>D12&lt;0.8</formula>
    </cfRule>
    <cfRule type="expression" dxfId="45" priority="54">
      <formula>D12&gt;0.79</formula>
    </cfRule>
  </conditionalFormatting>
  <conditionalFormatting sqref="D14">
    <cfRule type="expression" dxfId="44" priority="49">
      <formula>D14&lt;0.5</formula>
    </cfRule>
    <cfRule type="expression" dxfId="43" priority="50">
      <formula>D14&lt;0.8</formula>
    </cfRule>
    <cfRule type="expression" dxfId="42" priority="51">
      <formula>D14&gt;0.79</formula>
    </cfRule>
  </conditionalFormatting>
  <conditionalFormatting sqref="D16">
    <cfRule type="expression" dxfId="41" priority="46">
      <formula>D16&lt;0.5</formula>
    </cfRule>
    <cfRule type="expression" dxfId="40" priority="47">
      <formula>D16&lt;0.8</formula>
    </cfRule>
    <cfRule type="expression" dxfId="39" priority="48">
      <formula>D16&gt;0.79</formula>
    </cfRule>
  </conditionalFormatting>
  <conditionalFormatting sqref="D18">
    <cfRule type="expression" dxfId="38" priority="43">
      <formula>D18&lt;0.5</formula>
    </cfRule>
    <cfRule type="expression" dxfId="37" priority="44">
      <formula>D18&lt;0.8</formula>
    </cfRule>
    <cfRule type="expression" dxfId="36" priority="45">
      <formula>D18&gt;0.79</formula>
    </cfRule>
  </conditionalFormatting>
  <conditionalFormatting sqref="D20">
    <cfRule type="expression" dxfId="35" priority="40">
      <formula>D20&lt;0.5</formula>
    </cfRule>
    <cfRule type="expression" dxfId="34" priority="41">
      <formula>D20&lt;0.8</formula>
    </cfRule>
    <cfRule type="expression" dxfId="33" priority="42">
      <formula>D20&gt;0.79</formula>
    </cfRule>
  </conditionalFormatting>
  <conditionalFormatting sqref="D22">
    <cfRule type="expression" dxfId="32" priority="34">
      <formula>D22&lt;0.5</formula>
    </cfRule>
    <cfRule type="expression" dxfId="31" priority="35">
      <formula>D22&lt;0.8</formula>
    </cfRule>
    <cfRule type="expression" dxfId="30" priority="36">
      <formula>D22&gt;0.79</formula>
    </cfRule>
  </conditionalFormatting>
  <conditionalFormatting sqref="D23">
    <cfRule type="expression" dxfId="29" priority="31">
      <formula>D23&lt;0.5</formula>
    </cfRule>
    <cfRule type="expression" dxfId="28" priority="32">
      <formula>D23&lt;0.8</formula>
    </cfRule>
    <cfRule type="expression" dxfId="27" priority="33">
      <formula>D23&gt;0.79</formula>
    </cfRule>
  </conditionalFormatting>
  <conditionalFormatting sqref="B7">
    <cfRule type="expression" dxfId="26" priority="28">
      <formula>B7&lt;0.5</formula>
    </cfRule>
    <cfRule type="expression" dxfId="25" priority="29">
      <formula>B7&lt;0.8</formula>
    </cfRule>
    <cfRule type="expression" dxfId="24" priority="30">
      <formula>B7&gt;0.79</formula>
    </cfRule>
  </conditionalFormatting>
  <conditionalFormatting sqref="B10">
    <cfRule type="expression" dxfId="23" priority="25">
      <formula>B10&lt;0.5</formula>
    </cfRule>
    <cfRule type="expression" dxfId="22" priority="26">
      <formula>B10&lt;0.8</formula>
    </cfRule>
    <cfRule type="expression" dxfId="21" priority="27">
      <formula>B10&gt;0.79</formula>
    </cfRule>
  </conditionalFormatting>
  <conditionalFormatting sqref="B12">
    <cfRule type="expression" dxfId="20" priority="22">
      <formula>B12&lt;0.5</formula>
    </cfRule>
    <cfRule type="expression" dxfId="19" priority="23">
      <formula>B12&lt;0.8</formula>
    </cfRule>
    <cfRule type="expression" dxfId="18" priority="24">
      <formula>B12&gt;0.79</formula>
    </cfRule>
  </conditionalFormatting>
  <conditionalFormatting sqref="B14">
    <cfRule type="expression" dxfId="17" priority="19">
      <formula>B14&lt;0.5</formula>
    </cfRule>
    <cfRule type="expression" dxfId="16" priority="20">
      <formula>B14&lt;0.8</formula>
    </cfRule>
    <cfRule type="expression" dxfId="15" priority="21">
      <formula>B14&gt;0.79</formula>
    </cfRule>
  </conditionalFormatting>
  <conditionalFormatting sqref="B16">
    <cfRule type="expression" dxfId="14" priority="16">
      <formula>B16&lt;0.5</formula>
    </cfRule>
    <cfRule type="expression" dxfId="13" priority="17">
      <formula>B16&lt;0.8</formula>
    </cfRule>
    <cfRule type="expression" dxfId="12" priority="18">
      <formula>B16&gt;0.79</formula>
    </cfRule>
  </conditionalFormatting>
  <conditionalFormatting sqref="B18">
    <cfRule type="expression" dxfId="11" priority="13">
      <formula>B18&lt;0.5</formula>
    </cfRule>
    <cfRule type="expression" dxfId="10" priority="14">
      <formula>B18&lt;0.8</formula>
    </cfRule>
    <cfRule type="expression" dxfId="9" priority="15">
      <formula>B18&gt;0.79</formula>
    </cfRule>
  </conditionalFormatting>
  <conditionalFormatting sqref="B22">
    <cfRule type="expression" dxfId="8" priority="7">
      <formula>B22&lt;0.5</formula>
    </cfRule>
    <cfRule type="expression" dxfId="7" priority="8">
      <formula>B22&lt;0.8</formula>
    </cfRule>
    <cfRule type="expression" dxfId="6" priority="9">
      <formula>B22&gt;0.79</formula>
    </cfRule>
  </conditionalFormatting>
  <conditionalFormatting sqref="B23">
    <cfRule type="expression" dxfId="5" priority="4">
      <formula>B23&lt;0.5</formula>
    </cfRule>
    <cfRule type="expression" dxfId="4" priority="5">
      <formula>B23&lt;0.8</formula>
    </cfRule>
    <cfRule type="expression" dxfId="3" priority="6">
      <formula>B23&gt;0.79</formula>
    </cfRule>
  </conditionalFormatting>
  <conditionalFormatting sqref="I22">
    <cfRule type="expression" dxfId="2" priority="1">
      <formula>I22&lt;0.5</formula>
    </cfRule>
    <cfRule type="expression" dxfId="1" priority="2">
      <formula>I22&lt;0.8</formula>
    </cfRule>
    <cfRule type="expression" dxfId="0" priority="3">
      <formula>I22&gt;0.79</formula>
    </cfRule>
  </conditionalFormatting>
  <printOptions horizontalCentered="1"/>
  <pageMargins left="0.39370078740157499" right="0.39370078740157499" top="0.39370078740157499" bottom="0.98425196850393704" header="0.31496062992126" footer="0.59055118110236204"/>
  <pageSetup scale="56" orientation="landscape" r:id="rId1"/>
  <headerFooter>
    <oddFooter>&amp;R&amp;P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Alejandra Echeverry</cp:lastModifiedBy>
  <cp:lastPrinted>2017-04-25T16:34:00Z</cp:lastPrinted>
  <dcterms:created xsi:type="dcterms:W3CDTF">2014-12-15T02:17:00Z</dcterms:created>
  <dcterms:modified xsi:type="dcterms:W3CDTF">2021-08-05T20:25:54Z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3082-11.2.0.9281</vt:lpwstr>
  </property>
</Properties>
</file>