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10" windowHeight="7755"/>
  </bookViews>
  <sheets>
    <sheet name="Matriz Seguimiento Viota" sheetId="3" r:id="rId1"/>
  </sheets>
  <calcPr calcId="145621"/>
  <fileRecoveryPr autoRecover="0"/>
</workbook>
</file>

<file path=xl/calcChain.xml><?xml version="1.0" encoding="utf-8"?>
<calcChain xmlns="http://schemas.openxmlformats.org/spreadsheetml/2006/main">
  <c r="J32" i="3" l="1"/>
  <c r="P30" i="3"/>
  <c r="Q30" i="3" s="1"/>
  <c r="R30" i="3" s="1"/>
  <c r="P29" i="3"/>
  <c r="Q29" i="3" s="1"/>
  <c r="R29" i="3" s="1"/>
  <c r="P25" i="3" l="1"/>
  <c r="Q25" i="3" s="1"/>
  <c r="R25" i="3" s="1"/>
  <c r="P46" i="3" l="1"/>
  <c r="Q46" i="3" s="1"/>
  <c r="R46" i="3" s="1"/>
  <c r="D51" i="3" l="1"/>
  <c r="D38" i="3"/>
  <c r="J66" i="3"/>
  <c r="J62" i="3"/>
  <c r="J58" i="3"/>
  <c r="J54" i="3"/>
  <c r="J51" i="3"/>
  <c r="J48" i="3"/>
  <c r="J42" i="3"/>
  <c r="P57" i="3"/>
  <c r="Q57" i="3" s="1"/>
  <c r="R57" i="3" s="1"/>
  <c r="P56" i="3"/>
  <c r="Q56" i="3" s="1"/>
  <c r="R56" i="3" s="1"/>
  <c r="P55" i="3"/>
  <c r="Q55" i="3" s="1"/>
  <c r="R55" i="3" s="1"/>
  <c r="P65" i="3"/>
  <c r="Q65" i="3" s="1"/>
  <c r="R65" i="3" s="1"/>
  <c r="P64" i="3"/>
  <c r="Q64" i="3" s="1"/>
  <c r="R64" i="3" s="1"/>
  <c r="P63" i="3"/>
  <c r="Q63" i="3" s="1"/>
  <c r="R63" i="3" s="1"/>
  <c r="P61" i="3"/>
  <c r="Q61" i="3" s="1"/>
  <c r="R61" i="3" s="1"/>
  <c r="P60" i="3"/>
  <c r="Q60" i="3" s="1"/>
  <c r="R60" i="3" s="1"/>
  <c r="P59" i="3"/>
  <c r="Q59" i="3" s="1"/>
  <c r="R59" i="3" s="1"/>
  <c r="P53" i="3"/>
  <c r="Q53" i="3" s="1"/>
  <c r="R53" i="3" s="1"/>
  <c r="P52" i="3"/>
  <c r="Q52" i="3" s="1"/>
  <c r="R52" i="3" s="1"/>
  <c r="P50" i="3"/>
  <c r="Q50" i="3" s="1"/>
  <c r="R50" i="3" s="1"/>
  <c r="P49" i="3"/>
  <c r="Q49" i="3" s="1"/>
  <c r="R49" i="3" s="1"/>
  <c r="P47" i="3"/>
  <c r="Q47" i="3" s="1"/>
  <c r="R47" i="3" s="1"/>
  <c r="P45" i="3"/>
  <c r="Q45" i="3" s="1"/>
  <c r="R45" i="3" s="1"/>
  <c r="P44" i="3"/>
  <c r="Q44" i="3" s="1"/>
  <c r="R44" i="3" s="1"/>
  <c r="P43" i="3"/>
  <c r="Q43" i="3" s="1"/>
  <c r="R43" i="3" s="1"/>
  <c r="P41" i="3"/>
  <c r="Q41" i="3" s="1"/>
  <c r="R41" i="3" s="1"/>
  <c r="P40" i="3"/>
  <c r="Q40" i="3" s="1"/>
  <c r="R40" i="3" s="1"/>
  <c r="P39" i="3"/>
  <c r="Q39" i="3" s="1"/>
  <c r="R39" i="3" s="1"/>
  <c r="F39" i="3" l="1"/>
  <c r="F52" i="3"/>
  <c r="F63" i="3"/>
  <c r="F59" i="3"/>
  <c r="F55" i="3"/>
  <c r="F49" i="3"/>
  <c r="F45" i="3"/>
  <c r="F43" i="3"/>
  <c r="P16" i="3"/>
  <c r="Q16" i="3" s="1"/>
  <c r="R16" i="3" s="1"/>
  <c r="D39" i="3" l="1"/>
  <c r="D43" i="3"/>
  <c r="D52" i="3"/>
  <c r="D45" i="3"/>
  <c r="D55" i="3"/>
  <c r="D59" i="3"/>
  <c r="D63" i="3"/>
  <c r="D49" i="3"/>
  <c r="J38" i="3"/>
  <c r="J35" i="3"/>
  <c r="J28" i="3"/>
  <c r="J23" i="3"/>
  <c r="P20" i="3"/>
  <c r="Q20" i="3" s="1"/>
  <c r="R20" i="3" s="1"/>
  <c r="P21" i="3"/>
  <c r="Q21" i="3" s="1"/>
  <c r="R21" i="3" s="1"/>
  <c r="P22" i="3"/>
  <c r="Q22" i="3" s="1"/>
  <c r="R22" i="3" s="1"/>
  <c r="P24" i="3"/>
  <c r="Q24" i="3" s="1"/>
  <c r="R24" i="3" s="1"/>
  <c r="P26" i="3"/>
  <c r="Q26" i="3" s="1"/>
  <c r="R26" i="3" s="1"/>
  <c r="P27" i="3"/>
  <c r="Q27" i="3" s="1"/>
  <c r="R27" i="3" s="1"/>
  <c r="P31" i="3"/>
  <c r="Q31" i="3" s="1"/>
  <c r="P33" i="3"/>
  <c r="Q33" i="3" s="1"/>
  <c r="R33" i="3" s="1"/>
  <c r="P34" i="3"/>
  <c r="Q34" i="3" s="1"/>
  <c r="R34" i="3" s="1"/>
  <c r="P36" i="3"/>
  <c r="Q36" i="3" s="1"/>
  <c r="R36" i="3" s="1"/>
  <c r="P37" i="3"/>
  <c r="Q37" i="3" s="1"/>
  <c r="R37" i="3" s="1"/>
  <c r="R31" i="3" l="1"/>
  <c r="F29" i="3"/>
  <c r="F36" i="3"/>
  <c r="F33" i="3"/>
  <c r="F20" i="3"/>
  <c r="F24" i="3"/>
  <c r="P18" i="3"/>
  <c r="P17" i="3"/>
  <c r="P15" i="3"/>
  <c r="P14" i="3"/>
  <c r="P13" i="3"/>
  <c r="Q13" i="3" s="1"/>
  <c r="P11" i="3"/>
  <c r="Q11" i="3" s="1"/>
  <c r="P10" i="3"/>
  <c r="P9" i="3"/>
  <c r="Q9" i="3" s="1"/>
  <c r="P8" i="3"/>
  <c r="Q8" i="3" s="1"/>
  <c r="P7" i="3"/>
  <c r="J19" i="3"/>
  <c r="J12" i="3"/>
  <c r="Q10" i="3" l="1"/>
  <c r="R10" i="3" s="1"/>
  <c r="Q15" i="3"/>
  <c r="R15" i="3" s="1"/>
  <c r="Q17" i="3"/>
  <c r="R17" i="3" s="1"/>
  <c r="Q18" i="3"/>
  <c r="R18" i="3" s="1"/>
  <c r="Q14" i="3"/>
  <c r="R14" i="3" s="1"/>
  <c r="Q7" i="3"/>
  <c r="R7" i="3" s="1"/>
  <c r="R9" i="3"/>
  <c r="R11" i="3"/>
  <c r="R13" i="3"/>
  <c r="R8" i="3"/>
  <c r="F13" i="3" l="1"/>
  <c r="F7" i="3"/>
  <c r="D7" i="3" l="1"/>
  <c r="D33" i="3"/>
  <c r="D24" i="3"/>
  <c r="D13" i="3"/>
  <c r="D36" i="3"/>
  <c r="D29" i="3"/>
  <c r="D20" i="3"/>
</calcChain>
</file>

<file path=xl/sharedStrings.xml><?xml version="1.0" encoding="utf-8"?>
<sst xmlns="http://schemas.openxmlformats.org/spreadsheetml/2006/main" count="175" uniqueCount="164">
  <si>
    <t xml:space="preserve">PROGRAMA </t>
  </si>
  <si>
    <t xml:space="preserve">PROYECTO </t>
  </si>
  <si>
    <t>ACTIVIDADES</t>
  </si>
  <si>
    <t>META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</si>
  <si>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</si>
  <si>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</si>
  <si>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</si>
  <si>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</si>
  <si>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</si>
  <si>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</si>
  <si>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</si>
  <si>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</si>
  <si>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</si>
  <si>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</si>
  <si>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</si>
  <si>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</si>
  <si>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</si>
  <si>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</si>
  <si>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</si>
  <si>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</si>
  <si>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INDICADOR</t>
  </si>
  <si>
    <t>CANTIDAD DE ACTIVIDADES PROPUESTAS POR AÑO</t>
  </si>
  <si>
    <t>% DE AVANCE DEL PROGRAMA</t>
  </si>
  <si>
    <t>% AVANCE DEL PROYECTO</t>
  </si>
  <si>
    <t>% DE AVANCE ACTIVIDAD</t>
  </si>
  <si>
    <t>VALOR 
META</t>
  </si>
  <si>
    <t>G</t>
  </si>
  <si>
    <t>J</t>
  </si>
  <si>
    <t>PRIMER TRIMESTRE</t>
  </si>
  <si>
    <t>ANTECEDENTES  
(PROBLEMÁTICA)</t>
  </si>
  <si>
    <t>PRIORIDAD DE LA PROBLEMÁTICA</t>
  </si>
  <si>
    <t>SEGUNDO
TRIMESTRE</t>
  </si>
  <si>
    <t>TERCER
TRIMESTRE</t>
  </si>
  <si>
    <t>CUARTO TRIMESTRE</t>
  </si>
  <si>
    <t xml:space="preserve">MATRIZ DE SEGUIMIENTO PLAN DE ACCIÓN - AGENDA AMBIENTAL MUNICIPAL </t>
  </si>
  <si>
    <t xml:space="preserve">ESTADO DE LA GESTION AMBIENTAL
ALTO 80% - 100%
MEDIO 50%-79%
BAJO 0% - 49% </t>
  </si>
  <si>
    <t>CANTIDAD DE ACTIVIDADES EJECUTADAS
AÑO 2017</t>
  </si>
  <si>
    <t>TOTAL ACTIVIDADES EJECUTADAS</t>
  </si>
  <si>
    <t>ALCALDÍA MUNICIPAL DE VIOTÁ</t>
  </si>
  <si>
    <t>Implementación y desarrollo de un plan de aprovechamiento de los residuos sólidos del municipio</t>
  </si>
  <si>
    <t>Servicios públicos urbano y rural</t>
  </si>
  <si>
    <t>Crear y formalizar la asociación de recuperadores del municipio de Viotá</t>
  </si>
  <si>
    <t>Realizar campañas de separación en la fuente</t>
  </si>
  <si>
    <t>Realizar jornadas de reciclatón</t>
  </si>
  <si>
    <t>Contratación de la campaña de corresponsabilidad ambiental</t>
  </si>
  <si>
    <t>Número de planes planteados / número de planes implementados</t>
  </si>
  <si>
    <t>Disminuir la cantidad de residuos sólidos dispuestos en el relleno sanitario (Ton)</t>
  </si>
  <si>
    <t>Disposicion de residuos en espacios publicos, sacar los residuos en horarios no estipulados, desconocimiento de estrategias de reciclaje</t>
  </si>
  <si>
    <t>Inexistencia de un sistema de tratamiento de aguas residuales, las cuales se vierten directamente a los cuerpos de agua.</t>
  </si>
  <si>
    <t>Realizar la gestión para el estudio de factibilidad de la construcción del embalse</t>
  </si>
  <si>
    <t xml:space="preserve">Compra de predios </t>
  </si>
  <si>
    <t>Construcción del embalse</t>
  </si>
  <si>
    <t>Realizar la gestión para el estudio de factibilidad de la construcción de los reservorios</t>
  </si>
  <si>
    <t xml:space="preserve">Construcción de reservorios </t>
  </si>
  <si>
    <t>Planes de saneamiento y manejo de vertimientos</t>
  </si>
  <si>
    <t>Construcción del embalse Calandaima para asegurar el abastecimiento en época de sequia</t>
  </si>
  <si>
    <t>construir un porcentaje del embalse Calandaima en el municipio de Viotá</t>
  </si>
  <si>
    <t>Construcción de reservorios en fincas</t>
  </si>
  <si>
    <t>Realizar capacitaciones a la comunidad en general y   a la comunidad escolar sobre la concientización del uso eficiente y ahorro del agua</t>
  </si>
  <si>
    <t>Programa de uso eficiente y ahorro del agua</t>
  </si>
  <si>
    <t>Fortalecimiento, implementación y ajuste a  programas de control y mitigación de contaminación  por residuos sólidos y líquidos</t>
  </si>
  <si>
    <t>Realizar las actividades correspondientes en el cronograma del PGIRS</t>
  </si>
  <si>
    <t>Fortalecer el programa ciclo reciclo</t>
  </si>
  <si>
    <t>Realizar un diagnóstico de las posibles áreas para habilitarlas como sitio de disposición final de RCD</t>
  </si>
  <si>
    <t>Sitio de disposición final de RCD</t>
  </si>
  <si>
    <t>Elaborar un plan operativo para el funcionamiento del sitio de disposición final de RCD</t>
  </si>
  <si>
    <t>Mantenimiento y rehabilitación de pozos sépticos colmatados, sellados o perdidos</t>
  </si>
  <si>
    <t>Eliminación de vertimientos</t>
  </si>
  <si>
    <t>Construcción del colector principal</t>
  </si>
  <si>
    <t>Construcción de la PTAR</t>
  </si>
  <si>
    <t>Compra de predios para la instalación de la PTAR</t>
  </si>
  <si>
    <t>Compra de predios para la instalación de los STAR</t>
  </si>
  <si>
    <t>Racionamiento de agua potable constante en epocas se sequia</t>
  </si>
  <si>
    <t>Escases de agua en epocas de sequia</t>
  </si>
  <si>
    <t>Manejo inadecuado del recurso hidrico en la empresa de servicios publicos</t>
  </si>
  <si>
    <t>uso inadecuado de residuos solidos, desaprovechamiento de residuos reciclables</t>
  </si>
  <si>
    <t>Disposicion final de RCD en espacios publicos como rondas de rio sin ningun permiso</t>
  </si>
  <si>
    <t>número de construcciones realizadas/ número de construcciones programadas</t>
  </si>
  <si>
    <t>Dotar de reservorios a los habitantes de predios rurales del municipio de Viotá</t>
  </si>
  <si>
    <t>número de reservorios planteados/número de reservorios construidos</t>
  </si>
  <si>
    <t>Implementar al 100% el PGIRS</t>
  </si>
  <si>
    <t>Establecer un área para que funcione como sitio de disposición final de RCD</t>
  </si>
  <si>
    <t>Geología, geomorfología y suelos</t>
  </si>
  <si>
    <t>Actualización del EOT</t>
  </si>
  <si>
    <t>PRAES</t>
  </si>
  <si>
    <t>Flora</t>
  </si>
  <si>
    <t>Zonas de Manejo Especial</t>
  </si>
  <si>
    <t>Amenazas Naturales</t>
  </si>
  <si>
    <t>Cultura Local</t>
  </si>
  <si>
    <t>Definir y reforestar con especies nativas las rondas hídricas con participación de la comunidad</t>
  </si>
  <si>
    <t>Adquisición de predios en zonas de protección y conservación ambiental</t>
  </si>
  <si>
    <t>Conservar y proteger áreas estratégicas ambientales (personas guardabosques)</t>
  </si>
  <si>
    <t>Diseño de obras de adecuación hidráulica para evitar procesos de inundación y socavación</t>
  </si>
  <si>
    <t>Apoyar y fortalecer los programas de control y mitigación de la contaminación de las cuencas hídricas por agua residual (cuenca Rio Bogotá)</t>
  </si>
  <si>
    <t>Turismo ecológico con conciencia ambiental</t>
  </si>
  <si>
    <t>Definir usos del suelo acordes a determinantes ambientales</t>
  </si>
  <si>
    <t>Reforestar áreas de rondas hídricas</t>
  </si>
  <si>
    <t>Adquirir predios en zonas de protección y conservación hídrica</t>
  </si>
  <si>
    <t>Áreas estratégicas ambientales conservadas y protegidas</t>
  </si>
  <si>
    <t>Diseñar obras de adecuación hidráulica (dragados)</t>
  </si>
  <si>
    <t>Promover el respeto por el medio ambiente</t>
  </si>
  <si>
    <t>Disminuir la contaminación de las fuentes hídricas de los ríos Bogotá, Calandaima y rio lindo</t>
  </si>
  <si>
    <t>fortalecer un PRAES anualmente en el municipio de Viotá</t>
  </si>
  <si>
    <t>EOT actualizado / actualizaciones de EOT propuestas</t>
  </si>
  <si>
    <t>Número de hectáreas reforestadas/ número de hectáreas reforestadas planteadas</t>
  </si>
  <si>
    <t>Número de hectáreas planteadas susceptibles de vigilancia/total de hectáreas protegidas y conservadas</t>
  </si>
  <si>
    <t>Número de obras programadas / número de obras realizadas</t>
  </si>
  <si>
    <t>Programas planteados / programas implementados</t>
  </si>
  <si>
    <t>Número de programas planteados /número de programas implementados</t>
  </si>
  <si>
    <t>Número de PRAES implementados/ número de PRAES programados</t>
  </si>
  <si>
    <t>Contratar la actualización del EOT</t>
  </si>
  <si>
    <t>Concertacion EOT ante la CAR</t>
  </si>
  <si>
    <t>Adopción del EOT</t>
  </si>
  <si>
    <t>Realizar campañas de concientización para evitar la tala indiscriminada en zonas de protección</t>
  </si>
  <si>
    <t>realizar jornadas de reforestación en predios de importancia hídrica y ronda de fuentes hídricas (ríos, nacederos y DMI)</t>
  </si>
  <si>
    <t>Contratación de guardabosques ejerciendo control en zonas de importancia estratégica</t>
  </si>
  <si>
    <t>Realizar un diagnóstico para identificar áreas de riesgo por procesos de socavación e inundación</t>
  </si>
  <si>
    <t>Implementar obras de adecuación y recuperación en áreas afectadas por procesos de socavación e inundación</t>
  </si>
  <si>
    <t xml:space="preserve">Campañas para promover el eco y agroturismo </t>
  </si>
  <si>
    <t>Identificar las zonas aptas para el eco y agroturismo</t>
  </si>
  <si>
    <t xml:space="preserve">Capacitar a los habitantes de Viotá en conservación de ecosistemas </t>
  </si>
  <si>
    <t>Realizar campañas educativas con la comunidad y las instituciones educativas</t>
  </si>
  <si>
    <t>Incentivar y apoyar la celebración de fechas ambientales</t>
  </si>
  <si>
    <t>Involucrar a la comunidad mediante actividades pedagógicas para que conozcan de los planes de ordenamiento y manejo de la cuenca del rio Bogotá.</t>
  </si>
  <si>
    <t>Integrar a toda la comunidad educativa (pública y privada)</t>
  </si>
  <si>
    <t xml:space="preserve">Apoyo en la formulación de PRAES </t>
  </si>
  <si>
    <t>Seguimiento y evaluación de las actividades planteadas</t>
  </si>
  <si>
    <t>Identificar los predios de importancia estratégica que pertenecen al municipio y necesitan de vigilancia permanente</t>
  </si>
  <si>
    <t xml:space="preserve">Solicitud de evaluacion de los predios de acuerdo a las características ambientales </t>
  </si>
  <si>
    <t>Compra de los predios (Resoluciones de compra y certificados de tradicion y libertad)</t>
  </si>
  <si>
    <t>Localizacion y georeferenciacion, Registros fotograficos</t>
  </si>
  <si>
    <t>Talleres de sensibilización a la comunidad</t>
  </si>
  <si>
    <t>Informe de viabilidad proyecto reservorios</t>
  </si>
  <si>
    <t>Visitas tecnicas a los predios beneficiados</t>
  </si>
  <si>
    <t>El EOT actual no contempla la tematica de gestion del riesgo y el POMCA</t>
  </si>
  <si>
    <t>Un plan de manejo</t>
  </si>
  <si>
    <t>Un Programa</t>
  </si>
  <si>
    <t>Tres Predios</t>
  </si>
  <si>
    <t>número de predios adquiridos / Número de predios con características ambientales Evaluados</t>
  </si>
  <si>
    <t>Reforestación de Dies (10) Ha. del municipio</t>
  </si>
  <si>
    <t>Reforestar 10 Ha</t>
  </si>
  <si>
    <t>No. Ha. Reforestadas / No. de Ha. Propuestas</t>
  </si>
  <si>
    <t>Una Construccion</t>
  </si>
  <si>
    <t>8 Reservorios</t>
  </si>
  <si>
    <t>Elaborar el PUEAA</t>
  </si>
  <si>
    <t>Radicar el PUEAA ante la CAR</t>
  </si>
  <si>
    <t>Formular el PUEAA</t>
  </si>
  <si>
    <t>PUEAA aprobado / PUEAA formulado</t>
  </si>
  <si>
    <t>Un PGIRS Ejecutado</t>
  </si>
  <si>
    <t>número de actividades realizadas del PGIRS /número de actividades propuestas del PGIRS</t>
  </si>
  <si>
    <t>Un EOT Actualizado</t>
  </si>
  <si>
    <t>Una hectarea por año</t>
  </si>
  <si>
    <t>80 Hectareas</t>
  </si>
  <si>
    <t>1 PRAES</t>
  </si>
  <si>
    <t>Un Plan de Manejo</t>
  </si>
  <si>
    <t>Plan de manejo establecido / Plan de manejo planteado</t>
  </si>
  <si>
    <t>Rondas hidricas deforestadas</t>
  </si>
  <si>
    <t>Uso inadecuado de suelos de proteccion ambiental</t>
  </si>
  <si>
    <t>Poco control y seguimiento de los predios adquiridos por el municipio</t>
  </si>
  <si>
    <t>Socavacion en los rios lo cual ha reducido la distancia entre el borde del rio y las obras de infraestructura</t>
  </si>
  <si>
    <t xml:space="preserve">4 Obras </t>
  </si>
  <si>
    <t>No existe un sector turistico fuertemente planificado en el municipio</t>
  </si>
  <si>
    <t>Poca participacion de la alcaldia municipal en los proyectos ambientales de las instituciones educativas</t>
  </si>
  <si>
    <t>Mal manejo del recurso hidrico en el sector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</si>
</sst>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Arial"/>
      <family val="2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9" fontId="12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9" fontId="12" fillId="4" borderId="1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1" fillId="2" borderId="1" xfId="1" applyFont="1" applyFill="1" applyBorder="1" applyAlignment="1">
      <alignment horizontal="center" vertical="center" wrapText="1"/>
    </xf>
    <xf numFmtId="9" fontId="10" fillId="2" borderId="1" xfId="1" applyFont="1" applyFill="1" applyBorder="1" applyAlignment="1">
      <alignment horizontal="center" vertical="center" wrapText="1"/>
    </xf>
    <xf numFmtId="9" fontId="10" fillId="4" borderId="1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justify" vertical="center" wrapText="1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10" fillId="0" borderId="1" xfId="2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9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9" fontId="10" fillId="0" borderId="2" xfId="1" applyFont="1" applyFill="1" applyBorder="1" applyAlignment="1">
      <alignment horizontal="center" vertical="center" wrapText="1"/>
    </xf>
    <xf numFmtId="9" fontId="10" fillId="0" borderId="3" xfId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9" fontId="10" fillId="0" borderId="4" xfId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5">
    <cellStyle name="Hipervínculo" xfId="2" builtinId="8"/>
    <cellStyle name="Moneda 2" xfId="4"/>
    <cellStyle name="Normal" xfId="0" builtinId="0"/>
    <cellStyle name="Normal 2" xfId="3"/>
    <cellStyle name="Porcentaje" xfId="1" builtinId="5"/>
  </cellStyles>
  <dxfs count="48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topLeftCell="A5" zoomScale="90" zoomScaleNormal="9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M79" sqref="M79"/>
    </sheetView>
  </sheetViews>
  <sheetFormatPr baseColWidth="10" defaultColWidth="11.42578125" defaultRowHeight="15" x14ac:dyDescent="0.25"/>
  <cols>
    <col min="1" max="1" width="15" style="44" bestFit="1" customWidth="1"/>
    <col min="2" max="2" width="11.5703125" style="45" customWidth="1"/>
    <col min="3" max="3" width="11.7109375" style="44" customWidth="1"/>
    <col min="4" max="4" width="8.85546875" style="45" customWidth="1"/>
    <col min="5" max="5" width="24.28515625" style="45" customWidth="1"/>
    <col min="6" max="6" width="8.5703125" style="47" customWidth="1"/>
    <col min="7" max="7" width="20.28515625" style="48" customWidth="1"/>
    <col min="8" max="8" width="13.5703125" style="48" bestFit="1" customWidth="1"/>
    <col min="9" max="9" width="15.7109375" style="48" customWidth="1"/>
    <col min="10" max="10" width="29.42578125" style="47" customWidth="1"/>
    <col min="11" max="11" width="12" style="49" customWidth="1"/>
    <col min="12" max="15" width="10.42578125" style="49" bestFit="1" customWidth="1"/>
    <col min="16" max="16" width="11.85546875" style="49" bestFit="1" customWidth="1"/>
    <col min="17" max="17" width="9.85546875" style="50" customWidth="1"/>
    <col min="18" max="18" width="13.7109375" style="49" bestFit="1" customWidth="1"/>
    <col min="19" max="16384" width="11.42578125" style="2"/>
  </cols>
  <sheetData>
    <row r="1" spans="1:18" ht="15" hidden="1" customHeight="1" x14ac:dyDescent="0.25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ht="15.75" hidden="1" x14ac:dyDescent="0.25">
      <c r="A2" s="59" t="s">
        <v>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15.75" hidden="1" x14ac:dyDescent="0.25">
      <c r="A3" s="59">
        <v>2017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s="4" customFormat="1" hidden="1" x14ac:dyDescent="0.25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26</v>
      </c>
      <c r="H4" s="3" t="s">
        <v>10</v>
      </c>
      <c r="I4" s="3" t="s">
        <v>11</v>
      </c>
      <c r="J4" s="3" t="s">
        <v>27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</row>
    <row r="5" spans="1:18" s="5" customFormat="1" ht="30" customHeight="1" x14ac:dyDescent="0.25">
      <c r="A5" s="60" t="s">
        <v>29</v>
      </c>
      <c r="B5" s="62" t="s">
        <v>30</v>
      </c>
      <c r="C5" s="60" t="s">
        <v>0</v>
      </c>
      <c r="D5" s="62" t="s">
        <v>22</v>
      </c>
      <c r="E5" s="60" t="s">
        <v>1</v>
      </c>
      <c r="F5" s="62" t="s">
        <v>23</v>
      </c>
      <c r="G5" s="60" t="s">
        <v>3</v>
      </c>
      <c r="H5" s="60" t="s">
        <v>25</v>
      </c>
      <c r="I5" s="60" t="s">
        <v>20</v>
      </c>
      <c r="J5" s="60" t="s">
        <v>2</v>
      </c>
      <c r="K5" s="60" t="s">
        <v>21</v>
      </c>
      <c r="L5" s="60" t="s">
        <v>36</v>
      </c>
      <c r="M5" s="60"/>
      <c r="N5" s="60"/>
      <c r="O5" s="60"/>
      <c r="P5" s="60" t="s">
        <v>37</v>
      </c>
      <c r="Q5" s="61" t="s">
        <v>24</v>
      </c>
      <c r="R5" s="60" t="s">
        <v>35</v>
      </c>
    </row>
    <row r="6" spans="1:18" s="5" customFormat="1" ht="30" customHeight="1" x14ac:dyDescent="0.25">
      <c r="A6" s="60"/>
      <c r="B6" s="62"/>
      <c r="C6" s="60"/>
      <c r="D6" s="62"/>
      <c r="E6" s="60"/>
      <c r="F6" s="62"/>
      <c r="G6" s="60"/>
      <c r="H6" s="60"/>
      <c r="I6" s="60"/>
      <c r="J6" s="60"/>
      <c r="K6" s="60"/>
      <c r="L6" s="6" t="s">
        <v>28</v>
      </c>
      <c r="M6" s="6" t="s">
        <v>31</v>
      </c>
      <c r="N6" s="6" t="s">
        <v>32</v>
      </c>
      <c r="O6" s="6" t="s">
        <v>33</v>
      </c>
      <c r="P6" s="60"/>
      <c r="Q6" s="61"/>
      <c r="R6" s="60"/>
    </row>
    <row r="7" spans="1:18" s="11" customFormat="1" ht="27.75" customHeight="1" x14ac:dyDescent="0.25">
      <c r="A7" s="54" t="s">
        <v>47</v>
      </c>
      <c r="B7" s="55">
        <v>1</v>
      </c>
      <c r="C7" s="55" t="s">
        <v>40</v>
      </c>
      <c r="D7" s="57">
        <f>SUM(F7:F37)/D38</f>
        <v>0.45396825396825397</v>
      </c>
      <c r="E7" s="56" t="s">
        <v>39</v>
      </c>
      <c r="F7" s="57">
        <f>SUM(Q7:Q11)/J12</f>
        <v>0.23333333333333334</v>
      </c>
      <c r="G7" s="55" t="s">
        <v>46</v>
      </c>
      <c r="H7" s="55" t="s">
        <v>135</v>
      </c>
      <c r="I7" s="55" t="s">
        <v>45</v>
      </c>
      <c r="J7" s="7" t="s">
        <v>41</v>
      </c>
      <c r="K7" s="8">
        <v>1</v>
      </c>
      <c r="L7" s="8"/>
      <c r="M7" s="8"/>
      <c r="N7" s="8"/>
      <c r="O7" s="8"/>
      <c r="P7" s="8">
        <f>SUM(L7:O7)</f>
        <v>0</v>
      </c>
      <c r="Q7" s="9">
        <f>P7/K7</f>
        <v>0</v>
      </c>
      <c r="R7" s="10" t="str">
        <f>IF(Q7&lt;=0.49,"BAJO",IF(Q7&lt;=0.79,"MEDIO","ALTO"))</f>
        <v>BAJO</v>
      </c>
    </row>
    <row r="8" spans="1:18" s="11" customFormat="1" ht="24.75" customHeight="1" x14ac:dyDescent="0.25">
      <c r="A8" s="54"/>
      <c r="B8" s="55"/>
      <c r="C8" s="55"/>
      <c r="D8" s="57"/>
      <c r="E8" s="55"/>
      <c r="F8" s="57"/>
      <c r="G8" s="55"/>
      <c r="H8" s="55"/>
      <c r="I8" s="55"/>
      <c r="J8" s="7" t="s">
        <v>42</v>
      </c>
      <c r="K8" s="8">
        <v>1</v>
      </c>
      <c r="L8" s="8"/>
      <c r="M8" s="8"/>
      <c r="N8" s="8">
        <v>1</v>
      </c>
      <c r="O8" s="8"/>
      <c r="P8" s="8">
        <f t="shared" ref="P8:P37" si="0">SUM(L8:O8)</f>
        <v>1</v>
      </c>
      <c r="Q8" s="9">
        <f t="shared" ref="Q8:Q11" si="1">P8/K8</f>
        <v>1</v>
      </c>
      <c r="R8" s="10" t="str">
        <f>IF(Q8&lt;=0.49,"BAJO",IF(Q8&lt;=0.79,"MEDIO","ALTO"))</f>
        <v>ALTO</v>
      </c>
    </row>
    <row r="9" spans="1:18" s="11" customFormat="1" ht="18" customHeight="1" x14ac:dyDescent="0.25">
      <c r="A9" s="54"/>
      <c r="B9" s="55"/>
      <c r="C9" s="55"/>
      <c r="D9" s="57"/>
      <c r="E9" s="55"/>
      <c r="F9" s="57"/>
      <c r="G9" s="55"/>
      <c r="H9" s="55"/>
      <c r="I9" s="55"/>
      <c r="J9" s="7" t="s">
        <v>43</v>
      </c>
      <c r="K9" s="8">
        <v>6</v>
      </c>
      <c r="L9" s="8"/>
      <c r="M9" s="8"/>
      <c r="N9" s="8">
        <v>1</v>
      </c>
      <c r="O9" s="8"/>
      <c r="P9" s="8">
        <f t="shared" si="0"/>
        <v>1</v>
      </c>
      <c r="Q9" s="9">
        <f t="shared" si="1"/>
        <v>0.16666666666666666</v>
      </c>
      <c r="R9" s="10" t="str">
        <f>IF(Q9&lt;=0.49,"BAJO",IF(Q9&lt;=0.79,"MEDIO","ALTO"))</f>
        <v>BAJO</v>
      </c>
    </row>
    <row r="10" spans="1:18" s="11" customFormat="1" ht="22.5" x14ac:dyDescent="0.25">
      <c r="A10" s="54"/>
      <c r="B10" s="55"/>
      <c r="C10" s="55"/>
      <c r="D10" s="57"/>
      <c r="E10" s="55"/>
      <c r="F10" s="57"/>
      <c r="G10" s="55"/>
      <c r="H10" s="55"/>
      <c r="I10" s="55"/>
      <c r="J10" s="7" t="s">
        <v>44</v>
      </c>
      <c r="K10" s="8">
        <v>1</v>
      </c>
      <c r="L10" s="8"/>
      <c r="M10" s="8"/>
      <c r="N10" s="8"/>
      <c r="O10" s="8"/>
      <c r="P10" s="8">
        <f t="shared" si="0"/>
        <v>0</v>
      </c>
      <c r="Q10" s="9">
        <f t="shared" si="1"/>
        <v>0</v>
      </c>
      <c r="R10" s="10" t="str">
        <f>IF(Q10&lt;=0.49,"BAJO",IF(Q10&lt;=0.79,"MEDIO","ALTO"))</f>
        <v>BAJO</v>
      </c>
    </row>
    <row r="11" spans="1:18" s="11" customFormat="1" ht="21.75" customHeight="1" x14ac:dyDescent="0.25">
      <c r="A11" s="54"/>
      <c r="B11" s="55"/>
      <c r="C11" s="55"/>
      <c r="D11" s="57"/>
      <c r="E11" s="55"/>
      <c r="F11" s="57"/>
      <c r="G11" s="55"/>
      <c r="H11" s="55"/>
      <c r="I11" s="55"/>
      <c r="J11" s="7" t="s">
        <v>131</v>
      </c>
      <c r="K11" s="8">
        <v>4</v>
      </c>
      <c r="L11" s="8"/>
      <c r="M11" s="8"/>
      <c r="N11" s="8"/>
      <c r="O11" s="8"/>
      <c r="P11" s="8">
        <f t="shared" si="0"/>
        <v>0</v>
      </c>
      <c r="Q11" s="9">
        <f t="shared" si="1"/>
        <v>0</v>
      </c>
      <c r="R11" s="10" t="str">
        <f>IF(Q11&lt;=0.49,"BAJO",IF(Q11&lt;=0.79,"MEDIO","ALTO"))</f>
        <v>BAJO</v>
      </c>
    </row>
    <row r="12" spans="1:18" x14ac:dyDescent="0.25">
      <c r="A12" s="12"/>
      <c r="B12" s="13"/>
      <c r="C12" s="14"/>
      <c r="D12" s="14"/>
      <c r="E12" s="14"/>
      <c r="F12" s="15"/>
      <c r="G12" s="16"/>
      <c r="H12" s="16"/>
      <c r="I12" s="17"/>
      <c r="J12" s="18">
        <f>COUNTA(J7:J11)</f>
        <v>5</v>
      </c>
      <c r="K12" s="13"/>
      <c r="L12" s="13"/>
      <c r="M12" s="13"/>
      <c r="N12" s="13"/>
      <c r="O12" s="13"/>
      <c r="P12" s="13"/>
      <c r="Q12" s="19"/>
      <c r="R12" s="14"/>
    </row>
    <row r="13" spans="1:18" s="11" customFormat="1" ht="22.5" x14ac:dyDescent="0.25">
      <c r="A13" s="63" t="s">
        <v>48</v>
      </c>
      <c r="B13" s="55">
        <v>2</v>
      </c>
      <c r="C13" s="55" t="s">
        <v>40</v>
      </c>
      <c r="D13" s="57">
        <f>SUM(F7:F37)/D38</f>
        <v>0.45396825396825397</v>
      </c>
      <c r="E13" s="55" t="s">
        <v>54</v>
      </c>
      <c r="F13" s="57">
        <f>SUM(Q13:Q18)/J19</f>
        <v>0.33333333333333331</v>
      </c>
      <c r="G13" s="55" t="s">
        <v>139</v>
      </c>
      <c r="H13" s="55" t="s">
        <v>140</v>
      </c>
      <c r="I13" s="55" t="s">
        <v>141</v>
      </c>
      <c r="J13" s="7" t="s">
        <v>66</v>
      </c>
      <c r="K13" s="8">
        <v>1</v>
      </c>
      <c r="L13" s="8"/>
      <c r="M13" s="8"/>
      <c r="N13" s="8">
        <v>1</v>
      </c>
      <c r="O13" s="8"/>
      <c r="P13" s="8">
        <f t="shared" si="0"/>
        <v>1</v>
      </c>
      <c r="Q13" s="9">
        <f t="shared" ref="Q13:Q37" si="2">P13/K13</f>
        <v>1</v>
      </c>
      <c r="R13" s="10" t="str">
        <f t="shared" ref="R13:R34" si="3">IF(Q13&lt;=0.49,"BAJO",IF(Q13&lt;=0.79,"MEDIO","ALTO"))</f>
        <v>ALTO</v>
      </c>
    </row>
    <row r="14" spans="1:18" s="11" customFormat="1" x14ac:dyDescent="0.25">
      <c r="A14" s="63"/>
      <c r="B14" s="55"/>
      <c r="C14" s="55"/>
      <c r="D14" s="57"/>
      <c r="E14" s="55"/>
      <c r="F14" s="57"/>
      <c r="G14" s="55"/>
      <c r="H14" s="55"/>
      <c r="I14" s="55"/>
      <c r="J14" s="7" t="s">
        <v>67</v>
      </c>
      <c r="K14" s="8">
        <v>24</v>
      </c>
      <c r="L14" s="8"/>
      <c r="M14" s="8"/>
      <c r="N14" s="8"/>
      <c r="O14" s="8"/>
      <c r="P14" s="8">
        <f t="shared" si="0"/>
        <v>0</v>
      </c>
      <c r="Q14" s="9">
        <f t="shared" si="2"/>
        <v>0</v>
      </c>
      <c r="R14" s="10" t="str">
        <f t="shared" si="3"/>
        <v>BAJO</v>
      </c>
    </row>
    <row r="15" spans="1:18" s="11" customFormat="1" x14ac:dyDescent="0.25">
      <c r="A15" s="63"/>
      <c r="B15" s="55"/>
      <c r="C15" s="55"/>
      <c r="D15" s="57"/>
      <c r="E15" s="55"/>
      <c r="F15" s="57"/>
      <c r="G15" s="55"/>
      <c r="H15" s="55"/>
      <c r="I15" s="55"/>
      <c r="J15" s="7" t="s">
        <v>68</v>
      </c>
      <c r="K15" s="8">
        <v>1</v>
      </c>
      <c r="L15" s="8"/>
      <c r="M15" s="8"/>
      <c r="N15" s="8"/>
      <c r="O15" s="8"/>
      <c r="P15" s="8">
        <f t="shared" si="0"/>
        <v>0</v>
      </c>
      <c r="Q15" s="9">
        <f t="shared" si="2"/>
        <v>0</v>
      </c>
      <c r="R15" s="10" t="str">
        <f t="shared" si="3"/>
        <v>BAJO</v>
      </c>
    </row>
    <row r="16" spans="1:18" s="11" customFormat="1" ht="22.5" x14ac:dyDescent="0.25">
      <c r="A16" s="63"/>
      <c r="B16" s="55"/>
      <c r="C16" s="55"/>
      <c r="D16" s="57"/>
      <c r="E16" s="55"/>
      <c r="F16" s="57"/>
      <c r="G16" s="55"/>
      <c r="H16" s="55"/>
      <c r="I16" s="55"/>
      <c r="J16" s="7" t="s">
        <v>70</v>
      </c>
      <c r="K16" s="8">
        <v>1</v>
      </c>
      <c r="L16" s="8">
        <v>1</v>
      </c>
      <c r="M16" s="8"/>
      <c r="N16" s="8"/>
      <c r="O16" s="8"/>
      <c r="P16" s="8">
        <f t="shared" si="0"/>
        <v>1</v>
      </c>
      <c r="Q16" s="9">
        <f t="shared" si="2"/>
        <v>1</v>
      </c>
      <c r="R16" s="10" t="str">
        <f t="shared" si="3"/>
        <v>ALTO</v>
      </c>
    </row>
    <row r="17" spans="1:18" s="11" customFormat="1" ht="24" customHeight="1" x14ac:dyDescent="0.25">
      <c r="A17" s="63"/>
      <c r="B17" s="55"/>
      <c r="C17" s="55"/>
      <c r="D17" s="57"/>
      <c r="E17" s="55"/>
      <c r="F17" s="57"/>
      <c r="G17" s="55"/>
      <c r="H17" s="55"/>
      <c r="I17" s="55"/>
      <c r="J17" s="7" t="s">
        <v>71</v>
      </c>
      <c r="K17" s="8">
        <v>2</v>
      </c>
      <c r="L17" s="8"/>
      <c r="M17" s="8"/>
      <c r="N17" s="8"/>
      <c r="O17" s="8"/>
      <c r="P17" s="8">
        <f t="shared" si="0"/>
        <v>0</v>
      </c>
      <c r="Q17" s="9">
        <f t="shared" si="2"/>
        <v>0</v>
      </c>
      <c r="R17" s="10" t="str">
        <f t="shared" si="3"/>
        <v>BAJO</v>
      </c>
    </row>
    <row r="18" spans="1:18" s="11" customFormat="1" x14ac:dyDescent="0.25">
      <c r="A18" s="63"/>
      <c r="B18" s="55"/>
      <c r="C18" s="55"/>
      <c r="D18" s="57"/>
      <c r="E18" s="55"/>
      <c r="F18" s="57"/>
      <c r="G18" s="55"/>
      <c r="H18" s="55"/>
      <c r="I18" s="55"/>
      <c r="J18" s="7" t="s">
        <v>69</v>
      </c>
      <c r="K18" s="8">
        <v>1</v>
      </c>
      <c r="L18" s="8"/>
      <c r="M18" s="8"/>
      <c r="N18" s="8"/>
      <c r="O18" s="8"/>
      <c r="P18" s="8">
        <f t="shared" si="0"/>
        <v>0</v>
      </c>
      <c r="Q18" s="9">
        <f t="shared" si="2"/>
        <v>0</v>
      </c>
      <c r="R18" s="10" t="str">
        <f t="shared" si="3"/>
        <v>BAJO</v>
      </c>
    </row>
    <row r="19" spans="1:18" x14ac:dyDescent="0.25">
      <c r="A19" s="12"/>
      <c r="B19" s="13"/>
      <c r="C19" s="14"/>
      <c r="D19" s="14"/>
      <c r="E19" s="14"/>
      <c r="F19" s="15"/>
      <c r="G19" s="16"/>
      <c r="H19" s="16"/>
      <c r="I19" s="17"/>
      <c r="J19" s="18">
        <f>COUNTA(J13:J18)</f>
        <v>6</v>
      </c>
      <c r="K19" s="20"/>
      <c r="L19" s="20"/>
      <c r="M19" s="20"/>
      <c r="N19" s="20"/>
      <c r="O19" s="20"/>
      <c r="P19" s="14"/>
      <c r="Q19" s="19"/>
      <c r="R19" s="14"/>
    </row>
    <row r="20" spans="1:18" ht="33.75" x14ac:dyDescent="0.25">
      <c r="A20" s="55" t="s">
        <v>72</v>
      </c>
      <c r="B20" s="55">
        <v>3</v>
      </c>
      <c r="C20" s="55" t="s">
        <v>40</v>
      </c>
      <c r="D20" s="57">
        <f>SUM(F7:F37)/D38</f>
        <v>0.45396825396825397</v>
      </c>
      <c r="E20" s="73" t="s">
        <v>55</v>
      </c>
      <c r="F20" s="72">
        <f>SUM(Q20:Q22)/J23</f>
        <v>0.33333333333333331</v>
      </c>
      <c r="G20" s="68" t="s">
        <v>56</v>
      </c>
      <c r="H20" s="68" t="s">
        <v>142</v>
      </c>
      <c r="I20" s="69" t="s">
        <v>77</v>
      </c>
      <c r="J20" s="21" t="s">
        <v>49</v>
      </c>
      <c r="K20" s="22">
        <v>1</v>
      </c>
      <c r="L20" s="23">
        <v>1</v>
      </c>
      <c r="M20" s="23"/>
      <c r="N20" s="23"/>
      <c r="O20" s="23"/>
      <c r="P20" s="22">
        <f t="shared" si="0"/>
        <v>1</v>
      </c>
      <c r="Q20" s="9">
        <f t="shared" si="2"/>
        <v>1</v>
      </c>
      <c r="R20" s="10" t="str">
        <f t="shared" si="3"/>
        <v>ALTO</v>
      </c>
    </row>
    <row r="21" spans="1:18" ht="23.25" customHeight="1" x14ac:dyDescent="0.25">
      <c r="A21" s="55"/>
      <c r="B21" s="55"/>
      <c r="C21" s="55"/>
      <c r="D21" s="57"/>
      <c r="E21" s="73"/>
      <c r="F21" s="72"/>
      <c r="G21" s="68"/>
      <c r="H21" s="68"/>
      <c r="I21" s="69"/>
      <c r="J21" s="21" t="s">
        <v>50</v>
      </c>
      <c r="K21" s="22">
        <v>1</v>
      </c>
      <c r="L21" s="23"/>
      <c r="M21" s="23"/>
      <c r="N21" s="23"/>
      <c r="O21" s="23"/>
      <c r="P21" s="22">
        <f t="shared" si="0"/>
        <v>0</v>
      </c>
      <c r="Q21" s="9">
        <f t="shared" si="2"/>
        <v>0</v>
      </c>
      <c r="R21" s="10" t="str">
        <f t="shared" si="3"/>
        <v>BAJO</v>
      </c>
    </row>
    <row r="22" spans="1:18" ht="21" customHeight="1" x14ac:dyDescent="0.25">
      <c r="A22" s="55"/>
      <c r="B22" s="55"/>
      <c r="C22" s="55"/>
      <c r="D22" s="57"/>
      <c r="E22" s="73"/>
      <c r="F22" s="72"/>
      <c r="G22" s="68"/>
      <c r="H22" s="68"/>
      <c r="I22" s="69"/>
      <c r="J22" s="21" t="s">
        <v>51</v>
      </c>
      <c r="K22" s="22">
        <v>1</v>
      </c>
      <c r="L22" s="23"/>
      <c r="M22" s="23"/>
      <c r="N22" s="23"/>
      <c r="O22" s="23"/>
      <c r="P22" s="22">
        <f t="shared" si="0"/>
        <v>0</v>
      </c>
      <c r="Q22" s="9">
        <f t="shared" si="2"/>
        <v>0</v>
      </c>
      <c r="R22" s="10" t="str">
        <f t="shared" si="3"/>
        <v>BAJO</v>
      </c>
    </row>
    <row r="23" spans="1:18" x14ac:dyDescent="0.25">
      <c r="A23" s="12"/>
      <c r="B23" s="13"/>
      <c r="C23" s="14"/>
      <c r="D23" s="17"/>
      <c r="E23" s="14"/>
      <c r="F23" s="15"/>
      <c r="G23" s="16"/>
      <c r="H23" s="16"/>
      <c r="I23" s="17"/>
      <c r="J23" s="18">
        <f>COUNTA(J20:J22)</f>
        <v>3</v>
      </c>
      <c r="K23" s="24"/>
      <c r="L23" s="24"/>
      <c r="M23" s="24"/>
      <c r="N23" s="24"/>
      <c r="O23" s="24"/>
      <c r="P23" s="24"/>
      <c r="Q23" s="19"/>
      <c r="R23" s="14"/>
    </row>
    <row r="24" spans="1:18" ht="33.75" x14ac:dyDescent="0.25">
      <c r="A24" s="55" t="s">
        <v>73</v>
      </c>
      <c r="B24" s="55">
        <v>4</v>
      </c>
      <c r="C24" s="55" t="s">
        <v>40</v>
      </c>
      <c r="D24" s="57">
        <f>SUM(F7:F37)/D38</f>
        <v>0.45396825396825397</v>
      </c>
      <c r="E24" s="55" t="s">
        <v>57</v>
      </c>
      <c r="F24" s="72">
        <f>SUM(Q24:Q27)/J28</f>
        <v>0.75</v>
      </c>
      <c r="G24" s="55" t="s">
        <v>78</v>
      </c>
      <c r="H24" s="55" t="s">
        <v>143</v>
      </c>
      <c r="I24" s="55" t="s">
        <v>79</v>
      </c>
      <c r="J24" s="21" t="s">
        <v>52</v>
      </c>
      <c r="K24" s="25">
        <v>1</v>
      </c>
      <c r="L24" s="23"/>
      <c r="M24" s="23">
        <v>1</v>
      </c>
      <c r="N24" s="23"/>
      <c r="O24" s="23"/>
      <c r="P24" s="22">
        <f t="shared" si="0"/>
        <v>1</v>
      </c>
      <c r="Q24" s="9">
        <f t="shared" si="2"/>
        <v>1</v>
      </c>
      <c r="R24" s="10" t="str">
        <f t="shared" si="3"/>
        <v>ALTO</v>
      </c>
    </row>
    <row r="25" spans="1:18" ht="22.5" x14ac:dyDescent="0.25">
      <c r="A25" s="55"/>
      <c r="B25" s="55"/>
      <c r="C25" s="55"/>
      <c r="D25" s="57"/>
      <c r="E25" s="55"/>
      <c r="F25" s="72"/>
      <c r="G25" s="55"/>
      <c r="H25" s="55"/>
      <c r="I25" s="55"/>
      <c r="J25" s="21" t="s">
        <v>133</v>
      </c>
      <c r="K25" s="25">
        <v>8</v>
      </c>
      <c r="L25" s="23"/>
      <c r="M25" s="23">
        <v>8</v>
      </c>
      <c r="N25" s="23"/>
      <c r="O25" s="23"/>
      <c r="P25" s="22">
        <f t="shared" ref="P25" si="4">SUM(L25:O25)</f>
        <v>8</v>
      </c>
      <c r="Q25" s="9">
        <f t="shared" ref="Q25" si="5">P25/K25</f>
        <v>1</v>
      </c>
      <c r="R25" s="10" t="str">
        <f t="shared" ref="R25" si="6">IF(Q25&lt;=0.49,"BAJO",IF(Q25&lt;=0.79,"MEDIO","ALTO"))</f>
        <v>ALTO</v>
      </c>
    </row>
    <row r="26" spans="1:18" ht="22.5" x14ac:dyDescent="0.25">
      <c r="A26" s="55"/>
      <c r="B26" s="55"/>
      <c r="C26" s="55"/>
      <c r="D26" s="57"/>
      <c r="E26" s="55"/>
      <c r="F26" s="72"/>
      <c r="G26" s="55"/>
      <c r="H26" s="55"/>
      <c r="I26" s="55"/>
      <c r="J26" s="21" t="s">
        <v>132</v>
      </c>
      <c r="K26" s="25">
        <v>1</v>
      </c>
      <c r="L26" s="23"/>
      <c r="M26" s="23">
        <v>1</v>
      </c>
      <c r="N26" s="23"/>
      <c r="O26" s="23"/>
      <c r="P26" s="22">
        <f t="shared" si="0"/>
        <v>1</v>
      </c>
      <c r="Q26" s="9">
        <f t="shared" si="2"/>
        <v>1</v>
      </c>
      <c r="R26" s="10" t="str">
        <f t="shared" si="3"/>
        <v>ALTO</v>
      </c>
    </row>
    <row r="27" spans="1:18" x14ac:dyDescent="0.25">
      <c r="A27" s="55"/>
      <c r="B27" s="55"/>
      <c r="C27" s="55"/>
      <c r="D27" s="57"/>
      <c r="E27" s="55"/>
      <c r="F27" s="72"/>
      <c r="G27" s="55"/>
      <c r="H27" s="55"/>
      <c r="I27" s="55"/>
      <c r="J27" s="21" t="s">
        <v>53</v>
      </c>
      <c r="K27" s="25">
        <v>8</v>
      </c>
      <c r="L27" s="23"/>
      <c r="M27" s="23"/>
      <c r="N27" s="23"/>
      <c r="O27" s="23"/>
      <c r="P27" s="22">
        <f t="shared" si="0"/>
        <v>0</v>
      </c>
      <c r="Q27" s="9">
        <f t="shared" si="2"/>
        <v>0</v>
      </c>
      <c r="R27" s="10" t="str">
        <f t="shared" si="3"/>
        <v>BAJO</v>
      </c>
    </row>
    <row r="28" spans="1:18" x14ac:dyDescent="0.25">
      <c r="A28" s="12"/>
      <c r="B28" s="13"/>
      <c r="C28" s="14"/>
      <c r="D28" s="17"/>
      <c r="E28" s="14"/>
      <c r="F28" s="15"/>
      <c r="G28" s="16"/>
      <c r="H28" s="16"/>
      <c r="I28" s="17"/>
      <c r="J28" s="18">
        <f>COUNTA(J24:J27)</f>
        <v>4</v>
      </c>
      <c r="K28" s="24"/>
      <c r="L28" s="24"/>
      <c r="M28" s="24"/>
      <c r="N28" s="24"/>
      <c r="O28" s="24"/>
      <c r="P28" s="24"/>
      <c r="Q28" s="19"/>
      <c r="R28" s="14"/>
    </row>
    <row r="29" spans="1:18" x14ac:dyDescent="0.25">
      <c r="A29" s="70" t="s">
        <v>74</v>
      </c>
      <c r="B29" s="70">
        <v>5</v>
      </c>
      <c r="C29" s="70" t="s">
        <v>40</v>
      </c>
      <c r="D29" s="77">
        <f>SUM(F7:F37)/D38</f>
        <v>0.45396825396825397</v>
      </c>
      <c r="E29" s="81" t="s">
        <v>59</v>
      </c>
      <c r="F29" s="77">
        <f>SUM(Q29:Q31)/J32</f>
        <v>0.66666666666666663</v>
      </c>
      <c r="G29" s="70" t="s">
        <v>146</v>
      </c>
      <c r="H29" s="65" t="s">
        <v>136</v>
      </c>
      <c r="I29" s="70" t="s">
        <v>147</v>
      </c>
      <c r="J29" s="1" t="s">
        <v>144</v>
      </c>
      <c r="K29" s="22">
        <v>1</v>
      </c>
      <c r="L29" s="22"/>
      <c r="M29" s="22">
        <v>1</v>
      </c>
      <c r="N29" s="22"/>
      <c r="O29" s="22"/>
      <c r="P29" s="22">
        <f t="shared" ref="P29" si="7">SUM(L29:O29)</f>
        <v>1</v>
      </c>
      <c r="Q29" s="9">
        <f t="shared" ref="Q29" si="8">P29/K29</f>
        <v>1</v>
      </c>
      <c r="R29" s="10" t="str">
        <f t="shared" ref="R29" si="9">IF(Q29&lt;=0.49,"BAJO",IF(Q29&lt;=0.79,"MEDIO","ALTO"))</f>
        <v>ALTO</v>
      </c>
    </row>
    <row r="30" spans="1:18" x14ac:dyDescent="0.25">
      <c r="A30" s="76"/>
      <c r="B30" s="76"/>
      <c r="C30" s="76"/>
      <c r="D30" s="80"/>
      <c r="E30" s="82"/>
      <c r="F30" s="80"/>
      <c r="G30" s="76"/>
      <c r="H30" s="76"/>
      <c r="I30" s="76"/>
      <c r="J30" s="1" t="s">
        <v>145</v>
      </c>
      <c r="K30" s="22">
        <v>1</v>
      </c>
      <c r="L30" s="22"/>
      <c r="M30" s="22">
        <v>1</v>
      </c>
      <c r="N30" s="22"/>
      <c r="O30" s="22"/>
      <c r="P30" s="22">
        <f t="shared" ref="P30" si="10">SUM(L30:O30)</f>
        <v>1</v>
      </c>
      <c r="Q30" s="9">
        <f t="shared" ref="Q30" si="11">P30/K30</f>
        <v>1</v>
      </c>
      <c r="R30" s="10" t="str">
        <f t="shared" ref="R30" si="12">IF(Q30&lt;=0.49,"BAJO",IF(Q30&lt;=0.79,"MEDIO","ALTO"))</f>
        <v>ALTO</v>
      </c>
    </row>
    <row r="31" spans="1:18" ht="70.5" customHeight="1" x14ac:dyDescent="0.25">
      <c r="A31" s="71"/>
      <c r="B31" s="71"/>
      <c r="C31" s="71"/>
      <c r="D31" s="78"/>
      <c r="E31" s="83"/>
      <c r="F31" s="78"/>
      <c r="G31" s="71"/>
      <c r="H31" s="71"/>
      <c r="I31" s="71"/>
      <c r="J31" s="26" t="s">
        <v>58</v>
      </c>
      <c r="K31" s="25">
        <v>2</v>
      </c>
      <c r="L31" s="23"/>
      <c r="M31" s="23"/>
      <c r="N31" s="23"/>
      <c r="O31" s="23"/>
      <c r="P31" s="22">
        <f t="shared" si="0"/>
        <v>0</v>
      </c>
      <c r="Q31" s="9">
        <f t="shared" si="2"/>
        <v>0</v>
      </c>
      <c r="R31" s="10" t="str">
        <f t="shared" si="3"/>
        <v>BAJO</v>
      </c>
    </row>
    <row r="32" spans="1:18" ht="15" customHeight="1" x14ac:dyDescent="0.25">
      <c r="A32" s="27"/>
      <c r="B32" s="13"/>
      <c r="C32" s="14"/>
      <c r="D32" s="17"/>
      <c r="E32" s="14"/>
      <c r="F32" s="15"/>
      <c r="G32" s="16"/>
      <c r="H32" s="16"/>
      <c r="I32" s="17"/>
      <c r="J32" s="18">
        <f>COUNTA(J29:J31)</f>
        <v>3</v>
      </c>
      <c r="K32" s="24"/>
      <c r="L32" s="24"/>
      <c r="M32" s="24"/>
      <c r="N32" s="24"/>
      <c r="O32" s="24"/>
      <c r="P32" s="24"/>
      <c r="Q32" s="19"/>
      <c r="R32" s="14"/>
    </row>
    <row r="33" spans="1:18" ht="56.25" customHeight="1" x14ac:dyDescent="0.25">
      <c r="A33" s="55" t="s">
        <v>75</v>
      </c>
      <c r="B33" s="55">
        <v>6</v>
      </c>
      <c r="C33" s="55" t="s">
        <v>40</v>
      </c>
      <c r="D33" s="57">
        <f>SUM(F7:F37)/D38</f>
        <v>0.45396825396825397</v>
      </c>
      <c r="E33" s="75" t="s">
        <v>60</v>
      </c>
      <c r="F33" s="57">
        <f>SUM(Q33:Q34)/J35</f>
        <v>0.3611111111111111</v>
      </c>
      <c r="G33" s="55" t="s">
        <v>80</v>
      </c>
      <c r="H33" s="55" t="s">
        <v>148</v>
      </c>
      <c r="I33" s="55" t="s">
        <v>149</v>
      </c>
      <c r="J33" s="28" t="s">
        <v>61</v>
      </c>
      <c r="K33" s="25">
        <v>45</v>
      </c>
      <c r="L33" s="23">
        <v>1</v>
      </c>
      <c r="M33" s="23">
        <v>1</v>
      </c>
      <c r="N33" s="23">
        <v>4</v>
      </c>
      <c r="O33" s="23">
        <v>4</v>
      </c>
      <c r="P33" s="22">
        <f t="shared" si="0"/>
        <v>10</v>
      </c>
      <c r="Q33" s="9">
        <f t="shared" si="2"/>
        <v>0.22222222222222221</v>
      </c>
      <c r="R33" s="10" t="str">
        <f t="shared" si="3"/>
        <v>BAJO</v>
      </c>
    </row>
    <row r="34" spans="1:18" ht="25.5" customHeight="1" x14ac:dyDescent="0.25">
      <c r="A34" s="55"/>
      <c r="B34" s="55"/>
      <c r="C34" s="55"/>
      <c r="D34" s="57"/>
      <c r="E34" s="75"/>
      <c r="F34" s="57"/>
      <c r="G34" s="55"/>
      <c r="H34" s="55"/>
      <c r="I34" s="55"/>
      <c r="J34" s="28" t="s">
        <v>62</v>
      </c>
      <c r="K34" s="25">
        <v>4</v>
      </c>
      <c r="L34" s="23"/>
      <c r="M34" s="23"/>
      <c r="N34" s="23">
        <v>1</v>
      </c>
      <c r="O34" s="23">
        <v>1</v>
      </c>
      <c r="P34" s="22">
        <f t="shared" si="0"/>
        <v>2</v>
      </c>
      <c r="Q34" s="9">
        <f t="shared" si="2"/>
        <v>0.5</v>
      </c>
      <c r="R34" s="10" t="str">
        <f t="shared" si="3"/>
        <v>MEDIO</v>
      </c>
    </row>
    <row r="35" spans="1:18" ht="15" customHeight="1" x14ac:dyDescent="0.25">
      <c r="A35" s="27"/>
      <c r="B35" s="13"/>
      <c r="C35" s="14"/>
      <c r="D35" s="17"/>
      <c r="E35" s="14"/>
      <c r="F35" s="15"/>
      <c r="G35" s="16"/>
      <c r="H35" s="16"/>
      <c r="I35" s="17"/>
      <c r="J35" s="18">
        <f>COUNTA(J33:J34)</f>
        <v>2</v>
      </c>
      <c r="K35" s="24"/>
      <c r="L35" s="24"/>
      <c r="M35" s="24"/>
      <c r="N35" s="24"/>
      <c r="O35" s="24"/>
      <c r="P35" s="24"/>
      <c r="Q35" s="19"/>
      <c r="R35" s="14"/>
    </row>
    <row r="36" spans="1:18" ht="33.75" x14ac:dyDescent="0.25">
      <c r="A36" s="74" t="s">
        <v>76</v>
      </c>
      <c r="B36" s="55">
        <v>7</v>
      </c>
      <c r="C36" s="55" t="s">
        <v>40</v>
      </c>
      <c r="D36" s="57">
        <f>SUM(F7:F37)/D38</f>
        <v>0.45396825396825397</v>
      </c>
      <c r="E36" s="75" t="s">
        <v>64</v>
      </c>
      <c r="F36" s="57">
        <f>SUM(Q36:Q37)/J38</f>
        <v>0.5</v>
      </c>
      <c r="G36" s="55" t="s">
        <v>81</v>
      </c>
      <c r="H36" s="56" t="s">
        <v>154</v>
      </c>
      <c r="I36" s="56" t="s">
        <v>155</v>
      </c>
      <c r="J36" s="28" t="s">
        <v>63</v>
      </c>
      <c r="K36" s="25">
        <v>1</v>
      </c>
      <c r="L36" s="23"/>
      <c r="M36" s="23"/>
      <c r="N36" s="23"/>
      <c r="O36" s="23">
        <v>1</v>
      </c>
      <c r="P36" s="22">
        <f t="shared" si="0"/>
        <v>1</v>
      </c>
      <c r="Q36" s="9">
        <f t="shared" si="2"/>
        <v>1</v>
      </c>
      <c r="R36" s="10" t="str">
        <f t="shared" ref="R36:R53" si="13">IF(Q36&lt;=0.49,"BAJO",IF(Q36&lt;=0.79,"MEDIO","ALTO"))</f>
        <v>ALTO</v>
      </c>
    </row>
    <row r="37" spans="1:18" ht="33.75" x14ac:dyDescent="0.25">
      <c r="A37" s="74"/>
      <c r="B37" s="55"/>
      <c r="C37" s="55"/>
      <c r="D37" s="57"/>
      <c r="E37" s="75"/>
      <c r="F37" s="57"/>
      <c r="G37" s="55"/>
      <c r="H37" s="55"/>
      <c r="I37" s="55"/>
      <c r="J37" s="29" t="s">
        <v>65</v>
      </c>
      <c r="K37" s="25">
        <v>1</v>
      </c>
      <c r="L37" s="23"/>
      <c r="M37" s="23"/>
      <c r="N37" s="23"/>
      <c r="O37" s="23"/>
      <c r="P37" s="22">
        <f t="shared" si="0"/>
        <v>0</v>
      </c>
      <c r="Q37" s="9">
        <f t="shared" si="2"/>
        <v>0</v>
      </c>
      <c r="R37" s="10" t="str">
        <f t="shared" si="13"/>
        <v>BAJO</v>
      </c>
    </row>
    <row r="38" spans="1:18" ht="15" customHeight="1" x14ac:dyDescent="0.25">
      <c r="A38" s="30"/>
      <c r="B38" s="31"/>
      <c r="C38" s="32"/>
      <c r="D38" s="33">
        <f>COUNTA(C7:C37)</f>
        <v>7</v>
      </c>
      <c r="E38" s="32"/>
      <c r="F38" s="34"/>
      <c r="G38" s="35"/>
      <c r="H38" s="35"/>
      <c r="I38" s="36"/>
      <c r="J38" s="33">
        <f>COUNTA(J36:J37)</f>
        <v>2</v>
      </c>
      <c r="K38" s="37"/>
      <c r="L38" s="37"/>
      <c r="M38" s="37"/>
      <c r="N38" s="37"/>
      <c r="O38" s="37"/>
      <c r="P38" s="32"/>
      <c r="Q38" s="38"/>
      <c r="R38" s="32"/>
    </row>
    <row r="39" spans="1:18" ht="33.75" customHeight="1" x14ac:dyDescent="0.25">
      <c r="A39" s="74" t="s">
        <v>134</v>
      </c>
      <c r="B39" s="55">
        <v>1</v>
      </c>
      <c r="C39" s="55" t="s">
        <v>82</v>
      </c>
      <c r="D39" s="57" t="e">
        <f>SUM(F39:F42)/#REF!</f>
        <v>#REF!</v>
      </c>
      <c r="E39" s="55" t="s">
        <v>83</v>
      </c>
      <c r="F39" s="57">
        <f>SUM(Q39:Q41)/J42</f>
        <v>0.33333333333333331</v>
      </c>
      <c r="G39" s="55" t="s">
        <v>95</v>
      </c>
      <c r="H39" s="55" t="s">
        <v>150</v>
      </c>
      <c r="I39" s="55" t="s">
        <v>103</v>
      </c>
      <c r="J39" s="29" t="s">
        <v>110</v>
      </c>
      <c r="K39" s="39">
        <v>1</v>
      </c>
      <c r="L39" s="40"/>
      <c r="M39" s="40">
        <v>1</v>
      </c>
      <c r="N39" s="40"/>
      <c r="O39" s="40"/>
      <c r="P39" s="22">
        <f t="shared" ref="P39:P41" si="14">SUM(L39:O39)</f>
        <v>1</v>
      </c>
      <c r="Q39" s="9">
        <f t="shared" ref="Q39:Q41" si="15">P39/K39</f>
        <v>1</v>
      </c>
      <c r="R39" s="10" t="str">
        <f t="shared" si="13"/>
        <v>ALTO</v>
      </c>
    </row>
    <row r="40" spans="1:18" x14ac:dyDescent="0.25">
      <c r="A40" s="74"/>
      <c r="B40" s="55"/>
      <c r="C40" s="55"/>
      <c r="D40" s="57"/>
      <c r="E40" s="55"/>
      <c r="F40" s="57"/>
      <c r="G40" s="55"/>
      <c r="H40" s="55"/>
      <c r="I40" s="55"/>
      <c r="J40" s="29" t="s">
        <v>111</v>
      </c>
      <c r="K40" s="39">
        <v>1</v>
      </c>
      <c r="L40" s="40"/>
      <c r="M40" s="40"/>
      <c r="N40" s="40"/>
      <c r="O40" s="40"/>
      <c r="P40" s="22">
        <f t="shared" si="14"/>
        <v>0</v>
      </c>
      <c r="Q40" s="9">
        <f t="shared" si="15"/>
        <v>0</v>
      </c>
      <c r="R40" s="10" t="str">
        <f t="shared" si="13"/>
        <v>BAJO</v>
      </c>
    </row>
    <row r="41" spans="1:18" x14ac:dyDescent="0.25">
      <c r="A41" s="74"/>
      <c r="B41" s="55"/>
      <c r="C41" s="55"/>
      <c r="D41" s="57"/>
      <c r="E41" s="55"/>
      <c r="F41" s="57"/>
      <c r="G41" s="55"/>
      <c r="H41" s="55"/>
      <c r="I41" s="55"/>
      <c r="J41" s="29" t="s">
        <v>112</v>
      </c>
      <c r="K41" s="39">
        <v>1</v>
      </c>
      <c r="L41" s="40"/>
      <c r="M41" s="40"/>
      <c r="N41" s="40"/>
      <c r="O41" s="40"/>
      <c r="P41" s="22">
        <f t="shared" si="14"/>
        <v>0</v>
      </c>
      <c r="Q41" s="9">
        <f t="shared" si="15"/>
        <v>0</v>
      </c>
      <c r="R41" s="10" t="str">
        <f t="shared" si="13"/>
        <v>BAJO</v>
      </c>
    </row>
    <row r="42" spans="1:18" x14ac:dyDescent="0.25">
      <c r="A42" s="27"/>
      <c r="B42" s="13"/>
      <c r="C42" s="14"/>
      <c r="D42" s="41"/>
      <c r="E42" s="14"/>
      <c r="F42" s="15"/>
      <c r="G42" s="16"/>
      <c r="H42" s="16"/>
      <c r="I42" s="17"/>
      <c r="J42" s="18">
        <f>COUNTA(J39:J41)</f>
        <v>3</v>
      </c>
      <c r="K42" s="20"/>
      <c r="L42" s="20"/>
      <c r="M42" s="20"/>
      <c r="N42" s="20"/>
      <c r="O42" s="20"/>
      <c r="P42" s="14"/>
      <c r="Q42" s="19"/>
      <c r="R42" s="14"/>
    </row>
    <row r="43" spans="1:18" ht="33.75" x14ac:dyDescent="0.25">
      <c r="A43" s="56" t="s">
        <v>156</v>
      </c>
      <c r="B43" s="55">
        <v>3</v>
      </c>
      <c r="C43" s="55" t="s">
        <v>85</v>
      </c>
      <c r="D43" s="57" t="e">
        <f>SUM(F43:F44)/#REF!</f>
        <v>#REF!</v>
      </c>
      <c r="E43" s="64" t="s">
        <v>89</v>
      </c>
      <c r="F43" s="77" t="e">
        <f>SUM(Q43:Q44)/#REF!</f>
        <v>#REF!</v>
      </c>
      <c r="G43" s="70" t="s">
        <v>96</v>
      </c>
      <c r="H43" s="65" t="s">
        <v>151</v>
      </c>
      <c r="I43" s="70" t="s">
        <v>104</v>
      </c>
      <c r="J43" s="29" t="s">
        <v>113</v>
      </c>
      <c r="K43" s="39">
        <v>3</v>
      </c>
      <c r="L43" s="40"/>
      <c r="M43" s="40"/>
      <c r="N43" s="40"/>
      <c r="O43" s="40"/>
      <c r="P43" s="22">
        <f t="shared" ref="P43:P44" si="16">SUM(L43:O43)</f>
        <v>0</v>
      </c>
      <c r="Q43" s="9">
        <f t="shared" ref="Q43:Q44" si="17">P43/K43</f>
        <v>0</v>
      </c>
      <c r="R43" s="10" t="str">
        <f t="shared" si="13"/>
        <v>BAJO</v>
      </c>
    </row>
    <row r="44" spans="1:18" ht="47.25" customHeight="1" x14ac:dyDescent="0.25">
      <c r="A44" s="56"/>
      <c r="B44" s="55"/>
      <c r="C44" s="55"/>
      <c r="D44" s="57"/>
      <c r="E44" s="64"/>
      <c r="F44" s="78"/>
      <c r="G44" s="71"/>
      <c r="H44" s="71"/>
      <c r="I44" s="71"/>
      <c r="J44" s="29" t="s">
        <v>114</v>
      </c>
      <c r="K44" s="39">
        <v>4</v>
      </c>
      <c r="L44" s="40">
        <v>1</v>
      </c>
      <c r="M44" s="40">
        <v>1</v>
      </c>
      <c r="N44" s="40"/>
      <c r="O44" s="40">
        <v>1</v>
      </c>
      <c r="P44" s="22">
        <f t="shared" si="16"/>
        <v>3</v>
      </c>
      <c r="Q44" s="9">
        <f t="shared" si="17"/>
        <v>0.75</v>
      </c>
      <c r="R44" s="10" t="str">
        <f t="shared" si="13"/>
        <v>MEDIO</v>
      </c>
    </row>
    <row r="45" spans="1:18" ht="22.5" x14ac:dyDescent="0.25">
      <c r="A45" s="65" t="s">
        <v>157</v>
      </c>
      <c r="B45" s="55">
        <v>1</v>
      </c>
      <c r="C45" s="64" t="s">
        <v>86</v>
      </c>
      <c r="D45" s="77">
        <f>SUM(F45:F50)/D51</f>
        <v>0.72857142857142854</v>
      </c>
      <c r="E45" s="64" t="s">
        <v>90</v>
      </c>
      <c r="F45" s="77">
        <f>SUM(Q45:Q47)/J48</f>
        <v>1</v>
      </c>
      <c r="G45" s="70" t="s">
        <v>97</v>
      </c>
      <c r="H45" s="70" t="s">
        <v>137</v>
      </c>
      <c r="I45" s="70" t="s">
        <v>138</v>
      </c>
      <c r="J45" s="29" t="s">
        <v>130</v>
      </c>
      <c r="K45" s="53">
        <v>3</v>
      </c>
      <c r="L45" s="40">
        <v>3</v>
      </c>
      <c r="M45" s="40"/>
      <c r="N45" s="40"/>
      <c r="O45" s="40"/>
      <c r="P45" s="22">
        <f t="shared" ref="P45:P47" si="18">SUM(L45:O45)</f>
        <v>3</v>
      </c>
      <c r="Q45" s="9">
        <f t="shared" ref="Q45:Q47" si="19">P45/K45</f>
        <v>1</v>
      </c>
      <c r="R45" s="10" t="str">
        <f t="shared" si="13"/>
        <v>ALTO</v>
      </c>
    </row>
    <row r="46" spans="1:18" ht="33.75" x14ac:dyDescent="0.25">
      <c r="A46" s="66"/>
      <c r="B46" s="55"/>
      <c r="C46" s="64"/>
      <c r="D46" s="80"/>
      <c r="E46" s="64"/>
      <c r="F46" s="80"/>
      <c r="G46" s="76"/>
      <c r="H46" s="76"/>
      <c r="I46" s="76"/>
      <c r="J46" s="29" t="s">
        <v>128</v>
      </c>
      <c r="K46" s="53">
        <v>3</v>
      </c>
      <c r="L46" s="40">
        <v>3</v>
      </c>
      <c r="M46" s="40"/>
      <c r="N46" s="40"/>
      <c r="O46" s="40"/>
      <c r="P46" s="22">
        <f t="shared" ref="P46" si="20">SUM(L46:O46)</f>
        <v>3</v>
      </c>
      <c r="Q46" s="9">
        <f t="shared" ref="Q46" si="21">P46/K46</f>
        <v>1</v>
      </c>
      <c r="R46" s="10" t="str">
        <f t="shared" ref="R46" si="22">IF(Q46&lt;=0.49,"BAJO",IF(Q46&lt;=0.79,"MEDIO","ALTO"))</f>
        <v>ALTO</v>
      </c>
    </row>
    <row r="47" spans="1:18" ht="33.75" x14ac:dyDescent="0.25">
      <c r="A47" s="67"/>
      <c r="B47" s="55"/>
      <c r="C47" s="64"/>
      <c r="D47" s="78"/>
      <c r="E47" s="64"/>
      <c r="F47" s="78"/>
      <c r="G47" s="71"/>
      <c r="H47" s="71"/>
      <c r="I47" s="71"/>
      <c r="J47" s="29" t="s">
        <v>129</v>
      </c>
      <c r="K47" s="53">
        <v>3</v>
      </c>
      <c r="L47" s="40">
        <v>3</v>
      </c>
      <c r="M47" s="40"/>
      <c r="N47" s="40"/>
      <c r="O47" s="40"/>
      <c r="P47" s="22">
        <f t="shared" si="18"/>
        <v>3</v>
      </c>
      <c r="Q47" s="9">
        <f t="shared" si="19"/>
        <v>1</v>
      </c>
      <c r="R47" s="10" t="str">
        <f t="shared" si="13"/>
        <v>ALTO</v>
      </c>
    </row>
    <row r="48" spans="1:18" x14ac:dyDescent="0.25">
      <c r="A48" s="51"/>
      <c r="B48" s="13"/>
      <c r="C48" s="20"/>
      <c r="D48" s="41"/>
      <c r="E48" s="18"/>
      <c r="F48" s="42"/>
      <c r="G48" s="16"/>
      <c r="H48" s="16"/>
      <c r="I48" s="17"/>
      <c r="J48" s="18">
        <f>COUNTA(J45:J47)</f>
        <v>3</v>
      </c>
      <c r="K48" s="20"/>
      <c r="L48" s="20"/>
      <c r="M48" s="20"/>
      <c r="N48" s="20"/>
      <c r="O48" s="20"/>
      <c r="P48" s="14"/>
      <c r="Q48" s="19"/>
      <c r="R48" s="14"/>
    </row>
    <row r="49" spans="1:18" ht="50.25" customHeight="1" x14ac:dyDescent="0.25">
      <c r="A49" s="56" t="s">
        <v>158</v>
      </c>
      <c r="B49" s="55">
        <v>3</v>
      </c>
      <c r="C49" s="64" t="s">
        <v>86</v>
      </c>
      <c r="D49" s="57">
        <f>SUM(F45:F50)/D51</f>
        <v>0.72857142857142854</v>
      </c>
      <c r="E49" s="64" t="s">
        <v>91</v>
      </c>
      <c r="F49" s="57">
        <f>SUM(Q49:Q50)/J51</f>
        <v>0.45714285714285713</v>
      </c>
      <c r="G49" s="55" t="s">
        <v>98</v>
      </c>
      <c r="H49" s="56" t="s">
        <v>152</v>
      </c>
      <c r="I49" s="69" t="s">
        <v>105</v>
      </c>
      <c r="J49" s="29" t="s">
        <v>127</v>
      </c>
      <c r="K49" s="39">
        <v>35</v>
      </c>
      <c r="L49" s="40"/>
      <c r="M49" s="40"/>
      <c r="N49" s="40">
        <v>32</v>
      </c>
      <c r="O49" s="40"/>
      <c r="P49" s="22">
        <f t="shared" ref="P49:P50" si="23">SUM(L49:O49)</f>
        <v>32</v>
      </c>
      <c r="Q49" s="9">
        <f t="shared" ref="Q49:Q50" si="24">P49/K49</f>
        <v>0.91428571428571426</v>
      </c>
      <c r="R49" s="10" t="str">
        <f t="shared" si="13"/>
        <v>ALTO</v>
      </c>
    </row>
    <row r="50" spans="1:18" ht="50.25" customHeight="1" x14ac:dyDescent="0.25">
      <c r="A50" s="56"/>
      <c r="B50" s="55"/>
      <c r="C50" s="64"/>
      <c r="D50" s="57"/>
      <c r="E50" s="64"/>
      <c r="F50" s="57"/>
      <c r="G50" s="55"/>
      <c r="H50" s="55"/>
      <c r="I50" s="69"/>
      <c r="J50" s="29" t="s">
        <v>115</v>
      </c>
      <c r="K50" s="39">
        <v>1</v>
      </c>
      <c r="L50" s="40"/>
      <c r="M50" s="40"/>
      <c r="N50" s="40"/>
      <c r="O50" s="40"/>
      <c r="P50" s="22">
        <f t="shared" si="23"/>
        <v>0</v>
      </c>
      <c r="Q50" s="9">
        <f t="shared" si="24"/>
        <v>0</v>
      </c>
      <c r="R50" s="10" t="str">
        <f t="shared" si="13"/>
        <v>BAJO</v>
      </c>
    </row>
    <row r="51" spans="1:18" x14ac:dyDescent="0.25">
      <c r="A51" s="52"/>
      <c r="B51" s="31"/>
      <c r="C51" s="31"/>
      <c r="D51" s="33">
        <f>COUNTA(C45:C50)</f>
        <v>2</v>
      </c>
      <c r="E51" s="33"/>
      <c r="F51" s="43"/>
      <c r="G51" s="35"/>
      <c r="H51" s="35"/>
      <c r="I51" s="36"/>
      <c r="J51" s="33">
        <f>COUNTA(J49:J50)</f>
        <v>2</v>
      </c>
      <c r="K51" s="37"/>
      <c r="L51" s="37"/>
      <c r="M51" s="37"/>
      <c r="N51" s="37"/>
      <c r="O51" s="37"/>
      <c r="P51" s="32"/>
      <c r="Q51" s="38"/>
      <c r="R51" s="32"/>
    </row>
    <row r="52" spans="1:18" ht="39.75" customHeight="1" x14ac:dyDescent="0.25">
      <c r="A52" s="56" t="s">
        <v>159</v>
      </c>
      <c r="B52" s="55">
        <v>1</v>
      </c>
      <c r="C52" s="79" t="s">
        <v>87</v>
      </c>
      <c r="D52" s="57" t="e">
        <f>SUM(F52:F54)/#REF!</f>
        <v>#REF!</v>
      </c>
      <c r="E52" s="64" t="s">
        <v>92</v>
      </c>
      <c r="F52" s="57">
        <f>SUM(Q52:Q53)/J54</f>
        <v>0.75</v>
      </c>
      <c r="G52" s="55" t="s">
        <v>99</v>
      </c>
      <c r="H52" s="56" t="s">
        <v>160</v>
      </c>
      <c r="I52" s="69" t="s">
        <v>106</v>
      </c>
      <c r="J52" s="29" t="s">
        <v>116</v>
      </c>
      <c r="K52" s="39">
        <v>1</v>
      </c>
      <c r="L52" s="40">
        <v>1</v>
      </c>
      <c r="M52" s="40"/>
      <c r="N52" s="40"/>
      <c r="O52" s="40"/>
      <c r="P52" s="22">
        <f t="shared" ref="P52:P53" si="25">SUM(L52:O52)</f>
        <v>1</v>
      </c>
      <c r="Q52" s="9">
        <f t="shared" ref="Q52:Q53" si="26">P52/K52</f>
        <v>1</v>
      </c>
      <c r="R52" s="10" t="str">
        <f t="shared" si="13"/>
        <v>ALTO</v>
      </c>
    </row>
    <row r="53" spans="1:18" ht="42" customHeight="1" x14ac:dyDescent="0.25">
      <c r="A53" s="56"/>
      <c r="B53" s="55"/>
      <c r="C53" s="79"/>
      <c r="D53" s="57"/>
      <c r="E53" s="64"/>
      <c r="F53" s="57"/>
      <c r="G53" s="55"/>
      <c r="H53" s="55"/>
      <c r="I53" s="69"/>
      <c r="J53" s="29" t="s">
        <v>117</v>
      </c>
      <c r="K53" s="39">
        <v>4</v>
      </c>
      <c r="L53" s="40"/>
      <c r="M53" s="40"/>
      <c r="N53" s="40">
        <v>1</v>
      </c>
      <c r="O53" s="40">
        <v>1</v>
      </c>
      <c r="P53" s="22">
        <f t="shared" si="25"/>
        <v>2</v>
      </c>
      <c r="Q53" s="9">
        <f t="shared" si="26"/>
        <v>0.5</v>
      </c>
      <c r="R53" s="10" t="str">
        <f t="shared" si="13"/>
        <v>MEDIO</v>
      </c>
    </row>
    <row r="54" spans="1:18" x14ac:dyDescent="0.25">
      <c r="A54" s="51"/>
      <c r="B54" s="13"/>
      <c r="C54" s="13"/>
      <c r="D54" s="42"/>
      <c r="E54" s="18"/>
      <c r="F54" s="42"/>
      <c r="G54" s="16"/>
      <c r="H54" s="16"/>
      <c r="I54" s="17"/>
      <c r="J54" s="18">
        <f>COUNTA(J52:J53)</f>
        <v>2</v>
      </c>
      <c r="K54" s="20"/>
      <c r="L54" s="20"/>
      <c r="M54" s="20"/>
      <c r="N54" s="20"/>
      <c r="O54" s="20"/>
      <c r="P54" s="14"/>
      <c r="Q54" s="19"/>
      <c r="R54" s="14"/>
    </row>
    <row r="55" spans="1:18" ht="22.5" x14ac:dyDescent="0.25">
      <c r="A55" s="65" t="s">
        <v>161</v>
      </c>
      <c r="B55" s="55">
        <v>1</v>
      </c>
      <c r="C55" s="79" t="s">
        <v>88</v>
      </c>
      <c r="D55" s="77" t="e">
        <f>SUM(F55:F66)/#REF!</f>
        <v>#REF!</v>
      </c>
      <c r="E55" s="64" t="s">
        <v>94</v>
      </c>
      <c r="F55" s="77">
        <f>SUM(Q55:Q57)/J58</f>
        <v>0.33333333333333331</v>
      </c>
      <c r="G55" s="70" t="s">
        <v>100</v>
      </c>
      <c r="H55" s="65" t="s">
        <v>136</v>
      </c>
      <c r="I55" s="70" t="s">
        <v>107</v>
      </c>
      <c r="J55" s="29" t="s">
        <v>118</v>
      </c>
      <c r="K55" s="39">
        <v>1</v>
      </c>
      <c r="L55" s="40"/>
      <c r="M55" s="40"/>
      <c r="N55" s="40"/>
      <c r="O55" s="40"/>
      <c r="P55" s="22">
        <f t="shared" ref="P55:P57" si="27">SUM(L55:O55)</f>
        <v>0</v>
      </c>
      <c r="Q55" s="9">
        <f t="shared" ref="Q55:Q57" si="28">P55/K55</f>
        <v>0</v>
      </c>
      <c r="R55" s="10" t="str">
        <f>IF(Q55&lt;=0.49,"BAJO",IF(Q55&lt;=0.79,"MEDIO","ALTO"))</f>
        <v>BAJO</v>
      </c>
    </row>
    <row r="56" spans="1:18" ht="22.5" x14ac:dyDescent="0.25">
      <c r="A56" s="66"/>
      <c r="B56" s="55"/>
      <c r="C56" s="79"/>
      <c r="D56" s="80"/>
      <c r="E56" s="64"/>
      <c r="F56" s="80"/>
      <c r="G56" s="76"/>
      <c r="H56" s="76"/>
      <c r="I56" s="76"/>
      <c r="J56" s="29" t="s">
        <v>119</v>
      </c>
      <c r="K56" s="39">
        <v>4</v>
      </c>
      <c r="L56" s="40">
        <v>4</v>
      </c>
      <c r="M56" s="40"/>
      <c r="N56" s="40"/>
      <c r="O56" s="40"/>
      <c r="P56" s="22">
        <f t="shared" si="27"/>
        <v>4</v>
      </c>
      <c r="Q56" s="9">
        <f t="shared" si="28"/>
        <v>1</v>
      </c>
      <c r="R56" s="10" t="str">
        <f>IF(Q56&lt;=0.49,"BAJO",IF(Q56&lt;=0.79,"MEDIO","ALTO"))</f>
        <v>ALTO</v>
      </c>
    </row>
    <row r="57" spans="1:18" ht="22.5" x14ac:dyDescent="0.25">
      <c r="A57" s="67"/>
      <c r="B57" s="55"/>
      <c r="C57" s="79"/>
      <c r="D57" s="78"/>
      <c r="E57" s="64"/>
      <c r="F57" s="78"/>
      <c r="G57" s="71"/>
      <c r="H57" s="71"/>
      <c r="I57" s="71"/>
      <c r="J57" s="29" t="s">
        <v>120</v>
      </c>
      <c r="K57" s="39">
        <v>2</v>
      </c>
      <c r="L57" s="40"/>
      <c r="M57" s="40"/>
      <c r="N57" s="40"/>
      <c r="O57" s="40"/>
      <c r="P57" s="22">
        <f t="shared" si="27"/>
        <v>0</v>
      </c>
      <c r="Q57" s="9">
        <f t="shared" si="28"/>
        <v>0</v>
      </c>
      <c r="R57" s="10" t="str">
        <f>IF(Q57&lt;=0.49,"BAJO",IF(Q57&lt;=0.79,"MEDIO","ALTO"))</f>
        <v>BAJO</v>
      </c>
    </row>
    <row r="58" spans="1:18" x14ac:dyDescent="0.25">
      <c r="A58" s="51"/>
      <c r="B58" s="13"/>
      <c r="C58" s="20"/>
      <c r="D58" s="41"/>
      <c r="E58" s="18"/>
      <c r="F58" s="42"/>
      <c r="G58" s="16"/>
      <c r="H58" s="16"/>
      <c r="I58" s="17"/>
      <c r="J58" s="18">
        <f>COUNTA(J55:J57)</f>
        <v>3</v>
      </c>
      <c r="K58" s="20"/>
      <c r="L58" s="20"/>
      <c r="M58" s="20"/>
      <c r="N58" s="20"/>
      <c r="O58" s="20"/>
      <c r="P58" s="14"/>
      <c r="Q58" s="19"/>
      <c r="R58" s="14"/>
    </row>
    <row r="59" spans="1:18" ht="33.75" customHeight="1" x14ac:dyDescent="0.25">
      <c r="A59" s="65" t="s">
        <v>163</v>
      </c>
      <c r="B59" s="55">
        <v>2</v>
      </c>
      <c r="C59" s="79" t="s">
        <v>88</v>
      </c>
      <c r="D59" s="77" t="e">
        <f>SUM(F55:F66)/#REF!</f>
        <v>#REF!</v>
      </c>
      <c r="E59" s="64" t="s">
        <v>93</v>
      </c>
      <c r="F59" s="77">
        <f>SUM(Q59:Q61)/J62</f>
        <v>0.46666666666666662</v>
      </c>
      <c r="G59" s="70" t="s">
        <v>101</v>
      </c>
      <c r="H59" s="65" t="s">
        <v>136</v>
      </c>
      <c r="I59" s="70" t="s">
        <v>108</v>
      </c>
      <c r="J59" s="29" t="s">
        <v>121</v>
      </c>
      <c r="K59" s="39">
        <v>1</v>
      </c>
      <c r="L59" s="40"/>
      <c r="M59" s="40"/>
      <c r="N59" s="40"/>
      <c r="O59" s="40"/>
      <c r="P59" s="22">
        <f t="shared" ref="P59:P61" si="29">SUM(L59:O59)</f>
        <v>0</v>
      </c>
      <c r="Q59" s="9">
        <f t="shared" ref="Q59:Q61" si="30">P59/K59</f>
        <v>0</v>
      </c>
      <c r="R59" s="10" t="str">
        <f>IF(Q59&lt;=0.49,"BAJO",IF(Q59&lt;=0.79,"MEDIO","ALTO"))</f>
        <v>BAJO</v>
      </c>
    </row>
    <row r="60" spans="1:18" ht="22.5" x14ac:dyDescent="0.25">
      <c r="A60" s="66"/>
      <c r="B60" s="55"/>
      <c r="C60" s="79"/>
      <c r="D60" s="80"/>
      <c r="E60" s="64"/>
      <c r="F60" s="80"/>
      <c r="G60" s="76"/>
      <c r="H60" s="76"/>
      <c r="I60" s="76"/>
      <c r="J60" s="29" t="s">
        <v>122</v>
      </c>
      <c r="K60" s="39">
        <v>5</v>
      </c>
      <c r="L60" s="40"/>
      <c r="M60" s="40">
        <v>1</v>
      </c>
      <c r="N60" s="40">
        <v>1</v>
      </c>
      <c r="O60" s="40"/>
      <c r="P60" s="22">
        <f t="shared" si="29"/>
        <v>2</v>
      </c>
      <c r="Q60" s="9">
        <f t="shared" si="30"/>
        <v>0.4</v>
      </c>
      <c r="R60" s="10" t="str">
        <f>IF(Q60&lt;=0.49,"BAJO",IF(Q60&lt;=0.79,"MEDIO","ALTO"))</f>
        <v>BAJO</v>
      </c>
    </row>
    <row r="61" spans="1:18" ht="62.25" customHeight="1" x14ac:dyDescent="0.25">
      <c r="A61" s="67"/>
      <c r="B61" s="55"/>
      <c r="C61" s="79"/>
      <c r="D61" s="78"/>
      <c r="E61" s="64"/>
      <c r="F61" s="78"/>
      <c r="G61" s="71"/>
      <c r="H61" s="71"/>
      <c r="I61" s="71"/>
      <c r="J61" s="29" t="s">
        <v>123</v>
      </c>
      <c r="K61" s="39">
        <v>5</v>
      </c>
      <c r="L61" s="40"/>
      <c r="M61" s="40"/>
      <c r="N61" s="40"/>
      <c r="O61" s="40">
        <v>5</v>
      </c>
      <c r="P61" s="22">
        <f t="shared" si="29"/>
        <v>5</v>
      </c>
      <c r="Q61" s="9">
        <f t="shared" si="30"/>
        <v>1</v>
      </c>
      <c r="R61" s="10" t="str">
        <f>IF(Q61&lt;=0.49,"BAJO",IF(Q61&lt;=0.79,"MEDIO","ALTO"))</f>
        <v>ALTO</v>
      </c>
    </row>
    <row r="62" spans="1:18" x14ac:dyDescent="0.25">
      <c r="A62" s="51"/>
      <c r="B62" s="13"/>
      <c r="C62" s="20"/>
      <c r="D62" s="42"/>
      <c r="E62" s="18"/>
      <c r="F62" s="42"/>
      <c r="G62" s="16"/>
      <c r="H62" s="16"/>
      <c r="I62" s="17"/>
      <c r="J62" s="18">
        <f>COUNTA(J59:J61)</f>
        <v>3</v>
      </c>
      <c r="K62" s="20"/>
      <c r="L62" s="20"/>
      <c r="M62" s="20"/>
      <c r="N62" s="20"/>
      <c r="O62" s="20"/>
      <c r="P62" s="14"/>
      <c r="Q62" s="19"/>
      <c r="R62" s="14"/>
    </row>
    <row r="63" spans="1:18" ht="28.5" customHeight="1" x14ac:dyDescent="0.25">
      <c r="A63" s="65" t="s">
        <v>162</v>
      </c>
      <c r="B63" s="55">
        <v>4</v>
      </c>
      <c r="C63" s="79" t="s">
        <v>88</v>
      </c>
      <c r="D63" s="77" t="e">
        <f>SUM(F55:F66)/#REF!</f>
        <v>#REF!</v>
      </c>
      <c r="E63" s="64" t="s">
        <v>84</v>
      </c>
      <c r="F63" s="77">
        <f>SUM(Q63:Q65)/J66</f>
        <v>0.66666666666666663</v>
      </c>
      <c r="G63" s="70" t="s">
        <v>102</v>
      </c>
      <c r="H63" s="65" t="s">
        <v>153</v>
      </c>
      <c r="I63" s="70" t="s">
        <v>109</v>
      </c>
      <c r="J63" s="29" t="s">
        <v>124</v>
      </c>
      <c r="K63" s="39">
        <v>1</v>
      </c>
      <c r="L63" s="40"/>
      <c r="M63" s="40"/>
      <c r="N63" s="40"/>
      <c r="O63" s="40"/>
      <c r="P63" s="22">
        <f t="shared" ref="P63:P65" si="31">SUM(L63:O63)</f>
        <v>0</v>
      </c>
      <c r="Q63" s="9">
        <f t="shared" ref="Q63:Q65" si="32">P63/K63</f>
        <v>0</v>
      </c>
      <c r="R63" s="10" t="str">
        <f>IF(Q63&lt;=0.49,"BAJO",IF(Q63&lt;=0.79,"MEDIO","ALTO"))</f>
        <v>BAJO</v>
      </c>
    </row>
    <row r="64" spans="1:18" ht="22.5" customHeight="1" x14ac:dyDescent="0.25">
      <c r="A64" s="66"/>
      <c r="B64" s="55"/>
      <c r="C64" s="79"/>
      <c r="D64" s="80"/>
      <c r="E64" s="64"/>
      <c r="F64" s="80"/>
      <c r="G64" s="76"/>
      <c r="H64" s="76"/>
      <c r="I64" s="76"/>
      <c r="J64" s="29" t="s">
        <v>125</v>
      </c>
      <c r="K64" s="39">
        <v>1</v>
      </c>
      <c r="L64" s="40">
        <v>1</v>
      </c>
      <c r="M64" s="40"/>
      <c r="N64" s="40"/>
      <c r="O64" s="40"/>
      <c r="P64" s="22">
        <f t="shared" si="31"/>
        <v>1</v>
      </c>
      <c r="Q64" s="9">
        <f t="shared" si="32"/>
        <v>1</v>
      </c>
      <c r="R64" s="10" t="str">
        <f>IF(Q64&lt;=0.49,"BAJO",IF(Q64&lt;=0.79,"MEDIO","ALTO"))</f>
        <v>ALTO</v>
      </c>
    </row>
    <row r="65" spans="1:18" ht="27.75" customHeight="1" x14ac:dyDescent="0.25">
      <c r="A65" s="67"/>
      <c r="B65" s="55"/>
      <c r="C65" s="79"/>
      <c r="D65" s="78"/>
      <c r="E65" s="64"/>
      <c r="F65" s="78"/>
      <c r="G65" s="71"/>
      <c r="H65" s="71"/>
      <c r="I65" s="71"/>
      <c r="J65" s="29" t="s">
        <v>126</v>
      </c>
      <c r="K65" s="39">
        <v>1</v>
      </c>
      <c r="L65" s="40"/>
      <c r="M65" s="40">
        <v>1</v>
      </c>
      <c r="N65" s="40"/>
      <c r="O65" s="40"/>
      <c r="P65" s="22">
        <f t="shared" si="31"/>
        <v>1</v>
      </c>
      <c r="Q65" s="9">
        <f t="shared" si="32"/>
        <v>1</v>
      </c>
      <c r="R65" s="10" t="str">
        <f>IF(Q65&lt;=0.49,"BAJO",IF(Q65&lt;=0.79,"MEDIO","ALTO"))</f>
        <v>ALTO</v>
      </c>
    </row>
    <row r="66" spans="1:18" x14ac:dyDescent="0.25">
      <c r="A66" s="51"/>
      <c r="B66" s="13"/>
      <c r="C66" s="20"/>
      <c r="D66" s="42"/>
      <c r="E66" s="18"/>
      <c r="F66" s="42"/>
      <c r="G66" s="16"/>
      <c r="H66" s="16"/>
      <c r="I66" s="17"/>
      <c r="J66" s="18">
        <f>COUNTA(J63:J65)</f>
        <v>3</v>
      </c>
      <c r="K66" s="20"/>
      <c r="L66" s="20"/>
      <c r="M66" s="20"/>
      <c r="N66" s="20"/>
      <c r="O66" s="20"/>
      <c r="P66" s="14"/>
      <c r="Q66" s="19"/>
      <c r="R66" s="14"/>
    </row>
    <row r="67" spans="1:18" x14ac:dyDescent="0.25">
      <c r="D67" s="46"/>
    </row>
    <row r="68" spans="1:18" x14ac:dyDescent="0.25">
      <c r="D68" s="46"/>
    </row>
    <row r="69" spans="1:18" x14ac:dyDescent="0.25">
      <c r="D69" s="46"/>
    </row>
    <row r="70" spans="1:18" x14ac:dyDescent="0.25">
      <c r="D70" s="46"/>
    </row>
  </sheetData>
  <mergeCells count="153">
    <mergeCell ref="A29:A31"/>
    <mergeCell ref="B29:B31"/>
    <mergeCell ref="C29:C31"/>
    <mergeCell ref="D29:D31"/>
    <mergeCell ref="E29:E31"/>
    <mergeCell ref="F29:F31"/>
    <mergeCell ref="G29:G31"/>
    <mergeCell ref="H29:H31"/>
    <mergeCell ref="I29:I31"/>
    <mergeCell ref="I55:I57"/>
    <mergeCell ref="I59:I61"/>
    <mergeCell ref="I63:I65"/>
    <mergeCell ref="A63:A65"/>
    <mergeCell ref="D63:D65"/>
    <mergeCell ref="F63:F65"/>
    <mergeCell ref="G63:G65"/>
    <mergeCell ref="H63:H65"/>
    <mergeCell ref="A59:A61"/>
    <mergeCell ref="D59:D61"/>
    <mergeCell ref="F59:F61"/>
    <mergeCell ref="A55:A57"/>
    <mergeCell ref="D55:D57"/>
    <mergeCell ref="F55:F57"/>
    <mergeCell ref="G55:G57"/>
    <mergeCell ref="G59:G61"/>
    <mergeCell ref="B59:B61"/>
    <mergeCell ref="D45:D47"/>
    <mergeCell ref="F45:F47"/>
    <mergeCell ref="G45:G47"/>
    <mergeCell ref="E59:E61"/>
    <mergeCell ref="E63:E65"/>
    <mergeCell ref="E55:E57"/>
    <mergeCell ref="B63:B65"/>
    <mergeCell ref="C63:C65"/>
    <mergeCell ref="G43:G44"/>
    <mergeCell ref="C59:C61"/>
    <mergeCell ref="A49:A50"/>
    <mergeCell ref="D49:D50"/>
    <mergeCell ref="F49:F50"/>
    <mergeCell ref="G49:G50"/>
    <mergeCell ref="H49:H50"/>
    <mergeCell ref="E52:E53"/>
    <mergeCell ref="C52:C53"/>
    <mergeCell ref="F52:F53"/>
    <mergeCell ref="H55:H57"/>
    <mergeCell ref="B55:B57"/>
    <mergeCell ref="C55:C57"/>
    <mergeCell ref="H59:H61"/>
    <mergeCell ref="B52:B53"/>
    <mergeCell ref="D52:D53"/>
    <mergeCell ref="A52:A53"/>
    <mergeCell ref="F39:F41"/>
    <mergeCell ref="G39:G41"/>
    <mergeCell ref="H39:H41"/>
    <mergeCell ref="I39:I41"/>
    <mergeCell ref="E43:E44"/>
    <mergeCell ref="H43:H44"/>
    <mergeCell ref="E39:E41"/>
    <mergeCell ref="C39:C41"/>
    <mergeCell ref="I49:I50"/>
    <mergeCell ref="I52:I53"/>
    <mergeCell ref="H52:H53"/>
    <mergeCell ref="G52:G53"/>
    <mergeCell ref="H45:H47"/>
    <mergeCell ref="I45:I47"/>
    <mergeCell ref="A39:A41"/>
    <mergeCell ref="B39:B41"/>
    <mergeCell ref="D39:D41"/>
    <mergeCell ref="C43:C44"/>
    <mergeCell ref="B43:B44"/>
    <mergeCell ref="A43:A44"/>
    <mergeCell ref="D43:D44"/>
    <mergeCell ref="F43:F44"/>
    <mergeCell ref="F36:F37"/>
    <mergeCell ref="G36:G37"/>
    <mergeCell ref="H36:H37"/>
    <mergeCell ref="I36:I37"/>
    <mergeCell ref="A33:A34"/>
    <mergeCell ref="F33:F34"/>
    <mergeCell ref="G33:G34"/>
    <mergeCell ref="H33:H34"/>
    <mergeCell ref="E33:E34"/>
    <mergeCell ref="E36:E37"/>
    <mergeCell ref="B36:B37"/>
    <mergeCell ref="B20:B22"/>
    <mergeCell ref="G20:G22"/>
    <mergeCell ref="A20:A22"/>
    <mergeCell ref="D20:D22"/>
    <mergeCell ref="F20:F22"/>
    <mergeCell ref="E20:E22"/>
    <mergeCell ref="C20:C22"/>
    <mergeCell ref="A24:A27"/>
    <mergeCell ref="D24:D27"/>
    <mergeCell ref="B24:B27"/>
    <mergeCell ref="B33:B34"/>
    <mergeCell ref="C33:C34"/>
    <mergeCell ref="D33:D34"/>
    <mergeCell ref="E24:E27"/>
    <mergeCell ref="C24:C27"/>
    <mergeCell ref="F24:F27"/>
    <mergeCell ref="G24:G27"/>
    <mergeCell ref="A36:A37"/>
    <mergeCell ref="C36:C37"/>
    <mergeCell ref="D36:D37"/>
    <mergeCell ref="C13:C18"/>
    <mergeCell ref="D7:D11"/>
    <mergeCell ref="D13:D18"/>
    <mergeCell ref="K5:K6"/>
    <mergeCell ref="H13:H18"/>
    <mergeCell ref="I13:I18"/>
    <mergeCell ref="G7:G11"/>
    <mergeCell ref="H7:H11"/>
    <mergeCell ref="I7:I11"/>
    <mergeCell ref="H20:H22"/>
    <mergeCell ref="I20:I22"/>
    <mergeCell ref="H24:H27"/>
    <mergeCell ref="I24:I27"/>
    <mergeCell ref="I33:I34"/>
    <mergeCell ref="I43:I44"/>
    <mergeCell ref="A13:A18"/>
    <mergeCell ref="B13:B18"/>
    <mergeCell ref="E13:E18"/>
    <mergeCell ref="F13:F18"/>
    <mergeCell ref="G13:G18"/>
    <mergeCell ref="E45:E47"/>
    <mergeCell ref="E49:E50"/>
    <mergeCell ref="C45:C47"/>
    <mergeCell ref="C49:C50"/>
    <mergeCell ref="B45:B47"/>
    <mergeCell ref="B49:B50"/>
    <mergeCell ref="A45:A47"/>
    <mergeCell ref="A7:A11"/>
    <mergeCell ref="B7:B11"/>
    <mergeCell ref="E7:E11"/>
    <mergeCell ref="F7:F11"/>
    <mergeCell ref="A1:R1"/>
    <mergeCell ref="A2:R2"/>
    <mergeCell ref="A3:R3"/>
    <mergeCell ref="P5:P6"/>
    <mergeCell ref="Q5:Q6"/>
    <mergeCell ref="R5:R6"/>
    <mergeCell ref="A5:A6"/>
    <mergeCell ref="B5:B6"/>
    <mergeCell ref="C5:C6"/>
    <mergeCell ref="D5:D6"/>
    <mergeCell ref="E5:E6"/>
    <mergeCell ref="F5:F6"/>
    <mergeCell ref="L5:O5"/>
    <mergeCell ref="G5:G6"/>
    <mergeCell ref="H5:H6"/>
    <mergeCell ref="I5:I6"/>
    <mergeCell ref="J5:J6"/>
    <mergeCell ref="C7:C11"/>
  </mergeCells>
  <conditionalFormatting sqref="R7:R11 R13:R18 R53 R55:R57 R59:R61 R63:R65">
    <cfRule type="expression" dxfId="47" priority="181">
      <formula>$R7="BAJO"</formula>
    </cfRule>
    <cfRule type="expression" dxfId="46" priority="182">
      <formula>$R7="MEDIO"</formula>
    </cfRule>
    <cfRule type="expression" dxfId="45" priority="183">
      <formula>$R7="ALTO"</formula>
    </cfRule>
  </conditionalFormatting>
  <conditionalFormatting sqref="R20:R22">
    <cfRule type="expression" dxfId="44" priority="175">
      <formula>$R20="BAJO"</formula>
    </cfRule>
    <cfRule type="expression" dxfId="43" priority="176">
      <formula>$R20="MEDIO"</formula>
    </cfRule>
    <cfRule type="expression" dxfId="42" priority="177">
      <formula>$R20="ALTO"</formula>
    </cfRule>
  </conditionalFormatting>
  <conditionalFormatting sqref="R24:R27">
    <cfRule type="expression" dxfId="41" priority="172">
      <formula>$R24="BAJO"</formula>
    </cfRule>
    <cfRule type="expression" dxfId="40" priority="173">
      <formula>$R24="MEDIO"</formula>
    </cfRule>
    <cfRule type="expression" dxfId="39" priority="174">
      <formula>$R24="ALTO"</formula>
    </cfRule>
  </conditionalFormatting>
  <conditionalFormatting sqref="R29:R31">
    <cfRule type="expression" dxfId="38" priority="169">
      <formula>$R29="BAJO"</formula>
    </cfRule>
    <cfRule type="expression" dxfId="37" priority="170">
      <formula>$R29="MEDIO"</formula>
    </cfRule>
    <cfRule type="expression" dxfId="36" priority="171">
      <formula>$R29="ALTO"</formula>
    </cfRule>
  </conditionalFormatting>
  <conditionalFormatting sqref="R33:R34">
    <cfRule type="expression" dxfId="35" priority="166">
      <formula>$R33="BAJO"</formula>
    </cfRule>
    <cfRule type="expression" dxfId="34" priority="167">
      <formula>$R33="MEDIO"</formula>
    </cfRule>
    <cfRule type="expression" dxfId="33" priority="168">
      <formula>$R33="ALTO"</formula>
    </cfRule>
  </conditionalFormatting>
  <conditionalFormatting sqref="R36:R37">
    <cfRule type="expression" dxfId="32" priority="163">
      <formula>$R36="BAJO"</formula>
    </cfRule>
    <cfRule type="expression" dxfId="31" priority="164">
      <formula>$R36="MEDIO"</formula>
    </cfRule>
    <cfRule type="expression" dxfId="30" priority="165">
      <formula>$R36="ALTO"</formula>
    </cfRule>
  </conditionalFormatting>
  <conditionalFormatting sqref="R39">
    <cfRule type="expression" dxfId="29" priority="160">
      <formula>$R39="BAJO"</formula>
    </cfRule>
    <cfRule type="expression" dxfId="28" priority="161">
      <formula>$R39="MEDIO"</formula>
    </cfRule>
    <cfRule type="expression" dxfId="27" priority="162">
      <formula>$R39="ALTO"</formula>
    </cfRule>
  </conditionalFormatting>
  <conditionalFormatting sqref="R40">
    <cfRule type="expression" dxfId="26" priority="157">
      <formula>$R40="BAJO"</formula>
    </cfRule>
    <cfRule type="expression" dxfId="25" priority="158">
      <formula>$R40="MEDIO"</formula>
    </cfRule>
    <cfRule type="expression" dxfId="24" priority="159">
      <formula>$R40="ALTO"</formula>
    </cfRule>
  </conditionalFormatting>
  <conditionalFormatting sqref="R41">
    <cfRule type="expression" dxfId="23" priority="154">
      <formula>$R41="BAJO"</formula>
    </cfRule>
    <cfRule type="expression" dxfId="22" priority="155">
      <formula>$R41="MEDIO"</formula>
    </cfRule>
    <cfRule type="expression" dxfId="21" priority="156">
      <formula>$R41="ALTO"</formula>
    </cfRule>
  </conditionalFormatting>
  <conditionalFormatting sqref="R43">
    <cfRule type="expression" dxfId="20" priority="145">
      <formula>$R43="BAJO"</formula>
    </cfRule>
    <cfRule type="expression" dxfId="19" priority="146">
      <formula>$R43="MEDIO"</formula>
    </cfRule>
    <cfRule type="expression" dxfId="18" priority="147">
      <formula>$R43="ALTO"</formula>
    </cfRule>
  </conditionalFormatting>
  <conditionalFormatting sqref="R44">
    <cfRule type="expression" dxfId="17" priority="142">
      <formula>$R44="BAJO"</formula>
    </cfRule>
    <cfRule type="expression" dxfId="16" priority="143">
      <formula>$R44="MEDIO"</formula>
    </cfRule>
    <cfRule type="expression" dxfId="15" priority="144">
      <formula>$R44="ALTO"</formula>
    </cfRule>
  </conditionalFormatting>
  <conditionalFormatting sqref="R45:R46">
    <cfRule type="expression" dxfId="14" priority="100">
      <formula>$R45="BAJO"</formula>
    </cfRule>
    <cfRule type="expression" dxfId="13" priority="101">
      <formula>$R45="MEDIO"</formula>
    </cfRule>
    <cfRule type="expression" dxfId="12" priority="102">
      <formula>$R45="ALTO"</formula>
    </cfRule>
  </conditionalFormatting>
  <conditionalFormatting sqref="R47">
    <cfRule type="expression" dxfId="11" priority="97">
      <formula>$R47="BAJO"</formula>
    </cfRule>
    <cfRule type="expression" dxfId="10" priority="98">
      <formula>$R47="MEDIO"</formula>
    </cfRule>
    <cfRule type="expression" dxfId="9" priority="99">
      <formula>$R47="ALTO"</formula>
    </cfRule>
  </conditionalFormatting>
  <conditionalFormatting sqref="R49">
    <cfRule type="expression" dxfId="8" priority="88">
      <formula>$R49="BAJO"</formula>
    </cfRule>
    <cfRule type="expression" dxfId="7" priority="89">
      <formula>$R49="MEDIO"</formula>
    </cfRule>
    <cfRule type="expression" dxfId="6" priority="90">
      <formula>$R49="ALTO"</formula>
    </cfRule>
  </conditionalFormatting>
  <conditionalFormatting sqref="R50">
    <cfRule type="expression" dxfId="5" priority="85">
      <formula>$R50="BAJO"</formula>
    </cfRule>
    <cfRule type="expression" dxfId="4" priority="86">
      <formula>$R50="MEDIO"</formula>
    </cfRule>
    <cfRule type="expression" dxfId="3" priority="87">
      <formula>$R50="ALTO"</formula>
    </cfRule>
  </conditionalFormatting>
  <conditionalFormatting sqref="R52">
    <cfRule type="expression" dxfId="2" priority="70">
      <formula>$R52="BAJO"</formula>
    </cfRule>
    <cfRule type="expression" dxfId="1" priority="71">
      <formula>$R52="MEDIO"</formula>
    </cfRule>
    <cfRule type="expression" dxfId="0" priority="72">
      <formula>$R52="ALTO"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Seguimiento Viota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PERSONAL</cp:lastModifiedBy>
  <cp:lastPrinted>2017-04-25T16:34:22Z</cp:lastPrinted>
  <dcterms:created xsi:type="dcterms:W3CDTF">2014-12-15T02:17:22Z</dcterms:created>
  <dcterms:modified xsi:type="dcterms:W3CDTF">2017-10-19T14:39:08Z</dcterms:modified>
</cp:coreProperties>
</file>