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cheverryc\OneDrive - Corporación Autónoma Regional de Cundinamarca\CAR\Contractual\Contrato 171 de 2022\Informe 11 noviembre 2022\Cajicá\"/>
    </mc:Choice>
  </mc:AlternateContent>
  <bookViews>
    <workbookView xWindow="-105" yWindow="-105" windowWidth="20850" windowHeight="11115"/>
  </bookViews>
  <sheets>
    <sheet name="2022" sheetId="3" r:id="rId1"/>
    <sheet name="Hoja1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6" i="3" l="1"/>
  <c r="P66" i="3" s="1"/>
  <c r="I66" i="3"/>
  <c r="I59" i="3"/>
  <c r="I56" i="3"/>
  <c r="M29" i="3"/>
  <c r="O29" i="3" s="1"/>
  <c r="P29" i="3" s="1"/>
  <c r="I29" i="3"/>
  <c r="O28" i="3"/>
  <c r="P28" i="3" s="1"/>
  <c r="D28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6" i="3"/>
  <c r="P36" i="3" s="1"/>
  <c r="O37" i="3"/>
  <c r="P37" i="3" s="1"/>
  <c r="O38" i="3"/>
  <c r="P38" i="3" s="1"/>
  <c r="O39" i="3"/>
  <c r="P39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D45" i="3" s="1"/>
  <c r="O46" i="3"/>
  <c r="P46" i="3" s="1"/>
  <c r="D46" i="3" s="1"/>
  <c r="O47" i="3"/>
  <c r="P47" i="3" s="1"/>
  <c r="O48" i="3"/>
  <c r="P48" i="3" s="1"/>
  <c r="O49" i="3"/>
  <c r="P49" i="3" s="1"/>
  <c r="O50" i="3"/>
  <c r="P50" i="3" s="1"/>
  <c r="O51" i="3"/>
  <c r="P51" i="3" s="1"/>
  <c r="O52" i="3"/>
  <c r="P52" i="3" s="1"/>
  <c r="O53" i="3"/>
  <c r="P53" i="3" s="1"/>
  <c r="D53" i="3" s="1"/>
  <c r="O54" i="3"/>
  <c r="P54" i="3" s="1"/>
  <c r="O55" i="3"/>
  <c r="P55" i="3" s="1"/>
  <c r="O56" i="3"/>
  <c r="P56" i="3" s="1"/>
  <c r="O57" i="3"/>
  <c r="P57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7" i="3"/>
  <c r="P67" i="3" s="1"/>
  <c r="D67" i="3" s="1"/>
  <c r="O68" i="3"/>
  <c r="O27" i="3"/>
  <c r="P27" i="3" s="1"/>
  <c r="O26" i="3"/>
  <c r="P26" i="3" s="1"/>
  <c r="O23" i="3"/>
  <c r="P23" i="3" s="1"/>
  <c r="O24" i="3"/>
  <c r="P24" i="3" s="1"/>
  <c r="O25" i="3"/>
  <c r="P25" i="3" s="1"/>
  <c r="O8" i="3"/>
  <c r="P8" i="3" s="1"/>
  <c r="O9" i="3"/>
  <c r="P9" i="3" s="1"/>
  <c r="O10" i="3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7" i="3"/>
  <c r="P7" i="3" s="1"/>
  <c r="H28" i="3" l="1"/>
  <c r="D39" i="3"/>
  <c r="D7" i="3"/>
  <c r="D20" i="3"/>
  <c r="D26" i="3"/>
  <c r="D54" i="3"/>
  <c r="D42" i="3"/>
  <c r="D30" i="3"/>
  <c r="D60" i="3"/>
  <c r="B60" i="3" s="1"/>
  <c r="D36" i="3"/>
  <c r="D10" i="3"/>
  <c r="P68" i="3"/>
  <c r="D68" i="3" s="1"/>
  <c r="B68" i="3" s="1"/>
  <c r="D47" i="3"/>
  <c r="D23" i="3"/>
  <c r="B67" i="3"/>
  <c r="B23" i="3" l="1"/>
  <c r="B7" i="3"/>
  <c r="B39" i="3"/>
  <c r="B47" i="3"/>
  <c r="I74" i="3" l="1"/>
</calcChain>
</file>

<file path=xl/sharedStrings.xml><?xml version="1.0" encoding="utf-8"?>
<sst xmlns="http://schemas.openxmlformats.org/spreadsheetml/2006/main" count="199" uniqueCount="181">
  <si>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</si>
  <si>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</si>
  <si>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</si>
  <si>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</si>
  <si>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</si>
  <si>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</si>
  <si>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</si>
  <si>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</si>
  <si>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</si>
  <si>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</si>
  <si>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</si>
  <si>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 xml:space="preserve">PROGRAMA </t>
  </si>
  <si>
    <t>% DE AVANCE DEL PROGRAMA</t>
  </si>
  <si>
    <t xml:space="preserve">PROYECTO </t>
  </si>
  <si>
    <t>% AVANCE DEL PROYECTO</t>
  </si>
  <si>
    <t>META</t>
  </si>
  <si>
    <t>VALOR 
META</t>
  </si>
  <si>
    <t>INDICADOR</t>
  </si>
  <si>
    <t>ACTIVIDADES</t>
  </si>
  <si>
    <t>CANTIDAD
ACTIVIDAD</t>
  </si>
  <si>
    <t>% DE CUMPLIMIENTO INDICADOR</t>
  </si>
  <si>
    <t>PORCENTAJE DE EJECUCIÓN
2022</t>
  </si>
  <si>
    <t>% DE EJECUCIÓN ACTIVIDAD</t>
  </si>
  <si>
    <t>TRIMESTRE 1</t>
  </si>
  <si>
    <t>TRIMESTRE 2</t>
  </si>
  <si>
    <t>TRIMESTRE 3</t>
  </si>
  <si>
    <t>TRIMESTRE 4</t>
  </si>
  <si>
    <t>MUNICIPIO</t>
  </si>
  <si>
    <t>MATRIZ DE SEGUIMIENTO AL PLAN DE ACCION AMBIENTAL</t>
  </si>
  <si>
    <t>E</t>
  </si>
  <si>
    <t>Gestión Integral del Recurso Hídrico</t>
  </si>
  <si>
    <t>INCORPORACIÓN DE LINEAMIENTOS TÉCNICOS EN DE ÁREAS DE PROTECCIÓN Y CONSERVACIÓN DE FUENTES HÍDRICAS A NIVEL MUNICIPAL.</t>
  </si>
  <si>
    <t>CONSERVACIÓN Y PROTECCIÓN DEL RECURSO HÍDRICO</t>
  </si>
  <si>
    <t xml:space="preserve">EDUCACIÓN AMBIENTAL EN TORNO AL COMPONENTE DE RECURSO HÍDRICO </t>
  </si>
  <si>
    <t xml:space="preserve">REALIZAR LA IMPLEMENTACIÓN DE  UN (1) PLAN DE RECUPERACIÓN, RESTAURACIÓN Y MANEJO DE RÍOS Y QUEBRADAS  </t>
  </si>
  <si>
    <t xml:space="preserve"> (NO. DE PLANES REALIZADOS/  NO. DE PLANES PROPUESTOS)*100</t>
  </si>
  <si>
    <t>DISEÑAR E IMPLEMENTAR UNA (1) ESTRATEGIA QUE PERMITA DAR CUMPLIMIENTO A LO ESTABLECIDO EN EL ARTÍCULO 111 DE LA LEY 99 DE 1993, MODIFICADO POR LOS ARTICULOS 106 Y 2010 DE LAS LEYES 1151 DE 2007 Y 1450 DE 2011; REGLAMENTADO POR EL DECRETO 0953 DE 17 DE MAYO DE 2013</t>
  </si>
  <si>
    <t xml:space="preserve"> (NO. DE ESTRATEGIAS IMPLEMENTADAS/  NO. DE ESTRATEGIAS PROPUESTAS)*100</t>
  </si>
  <si>
    <t>REALIZAR DOS (2) JORNADAS DE LIMPIEZA EN RONDAS HÍDRICAS</t>
  </si>
  <si>
    <t xml:space="preserve"> (NO. DE JORNADAS REALIZADAS/  NO. DE JORNADAS PROPUESTAS)*100</t>
  </si>
  <si>
    <t xml:space="preserve">REALIZAR LA LIMPIEZA DE VEINTE (20) KM DE LA RED DE VALLADOS MUNICIPAL </t>
  </si>
  <si>
    <t>(KM DE VALLADOS LIMPIADOS/NO. TOTAL DE KM PROPUESTOS PARA LIMPIEZA)*100</t>
  </si>
  <si>
    <t>FORMULAR E IMPLEMENTAR DOS (2) ESTRATEGIAS ORIENTADAS A LA PROTECCIÓN Y CONSERVACIÓN DE LOS ECOSISTEMAS DE HUMEDAL</t>
  </si>
  <si>
    <t>REALIZAR OCHO (8) SEGUIMIENTOS A LOS HUMEDALES NATURALES DEL MUNICIPIO</t>
  </si>
  <si>
    <t xml:space="preserve"> (NO. DE SEGUIMIENTOS REALIZADOS/  NO. DE SEGUIMIENTOS PROPUESTOS)*100</t>
  </si>
  <si>
    <t>REALIZAR CINCO (5)  ACTIVIDADES  ANUALES ORIENTADAS A LA DIFUSIÓN Y FORTALECIMIENTO DEL PROGRAMA DE USO EFICIENTE Y AHORRO DEL AGUA PUEAA</t>
  </si>
  <si>
    <t xml:space="preserve"> (NO. DE ACTIVIDADES REALIZADAS/  NO. DE ACTIVIDADES PROPUESTAS)*100</t>
  </si>
  <si>
    <t>REALIZAR  CINCO (5) ANUALES ACCIONES ORIENTADAS A LA DIFUSIÓN Y FORTALECIMIENTO DEL PLAN DE SANEAMIENTO Y MANEJO DE VERTIMIENTOS PSMV</t>
  </si>
  <si>
    <t>REALIZAR CUATRO (4)  JORNADAS DE PROMOCION DE CULTURA AMBIENTAL, ENFOCADA A LA CONSERVACION DE ECOSISTEMAS DE IMPORTANCIA HIDRICA.</t>
  </si>
  <si>
    <t xml:space="preserve"> (NO. DE JORNADAS DE PROMOCION  REALIZADAS/  NO. DE JORNADAS DE PROMOCION  PROPUESTAS)*100</t>
  </si>
  <si>
    <t>Participar en las mesas de trabajo convocadas por la Corporación Autónoma Regional de Cundinamarca en el marco de la Orden 4.27 de la Sentencia del Río Bogotá</t>
  </si>
  <si>
    <t>Realizar la implementación de las acciones contempladas en el Plan en los diferentes niveles sectoriales indicados para el municipio</t>
  </si>
  <si>
    <t>Socializar las acciones y actividades relacionadas con el cumplimiento del plan.</t>
  </si>
  <si>
    <t>Realizar la identificación de las áreas de importancia estratégica para la conservación del recurso hídrico en el área de influencia del municipio de Cajicá</t>
  </si>
  <si>
    <t>Surtir los trámites correspondientes a la adquisición o a la implementación de esquemas de pago por servicios ambientales ante la autoridad ambiental competente.</t>
  </si>
  <si>
    <t>Implementar una estrategia que permita dar cumplimiento a lo proferido en la orden 4.25 de la Sentencia del Río Bogotá</t>
  </si>
  <si>
    <t>Identificar los tramos o cuerpos de agua en los que se realizará la limpieza de las rondas hídricas</t>
  </si>
  <si>
    <t xml:space="preserve">Identificar los tramos de la red municipal de vallados en los que se realizará la limpieza </t>
  </si>
  <si>
    <t xml:space="preserve">Realizar el análisis integral del componente biofísico y socioeconómico de los ecosistemas de humedal de orígen natural </t>
  </si>
  <si>
    <t>Diseñar estrategias encaminadas a la conservación y protección de los ecosistemas de humedal en función del diagnóstico ambiental realizado</t>
  </si>
  <si>
    <t>Realizar visitas de seguimiento a los humedales de origen natural encaminadas a la detección de infracciones ambientales</t>
  </si>
  <si>
    <t>Realizar las actividades propuestas en el Plan de Uso Eficiente y Ahorro del Agua</t>
  </si>
  <si>
    <t>Realizar las actividades propuestas en el Plan de Saneamiento y Manejo de Vertimientos</t>
  </si>
  <si>
    <t xml:space="preserve">Definir las temáticas priorizadas enmarcadas en el componente de recurso hídrico y de educación ambiental </t>
  </si>
  <si>
    <t>Identificar la población objetivo</t>
  </si>
  <si>
    <t>Realizar 6 jornadas de promoción de cultura ambiental enfocada a la conservación de ecosistemas de importancia hídrica</t>
  </si>
  <si>
    <t>Gestión Integral del cambio climático para un desarrollo bajo en carbono y resiliente al clima</t>
  </si>
  <si>
    <t>EDUCACIÓN AMBIENTAL EN TORNO AL COMPONENTE DE CAMBIO CLIMÁTICO</t>
  </si>
  <si>
    <t>MEDICIÓN DE LA HUELLA DE CARBONO MUNICIPAL HCM</t>
  </si>
  <si>
    <t>PRODUCCIÓN DE PLÁNTULAS EN VIVERO</t>
  </si>
  <si>
    <t>EDUCACIÓN AMBIENTAL EN TORNO AL COMPONENTE DE CAMBIO CLIMÁTICO Y GESTIÓN DEL RIESGO</t>
  </si>
  <si>
    <t>CONTROL DE LA CONTAMINACIÓN ATMOSFÉRICA</t>
  </si>
  <si>
    <t xml:space="preserve">REALIZAR DOCE (12) JORNADAS DE SENSIBILIZACIÓN EN TORNO AL COMPONENTE DE CAMBIO CLIMÁTICO </t>
  </si>
  <si>
    <t xml:space="preserve"> (NO. DE JORNADAS DE SENSIBILIZACION REALIZADAS/  NO. DE JORNADAS DE SENSIBILIZACION  PROPUESTAS)*100</t>
  </si>
  <si>
    <t>REALIZAR UNA (1) MEDICIÓN ANUAL DE LA HUELLA DE CARBONO MUNICIPAL</t>
  </si>
  <si>
    <t xml:space="preserve"> (NO. DE MEDICIONES REALIZADAS/  NO. DE MEDICIONES PROPUESTAS)*100</t>
  </si>
  <si>
    <t xml:space="preserve">PRODUCIR CUATRO MIL (4000) PLANTULAS EN EL VIVERO MUNICIPAL </t>
  </si>
  <si>
    <t xml:space="preserve"> (NO. DE PLÁNTULAS PRODUCIDAS/  NO. DE PLANTULAS  PROPUESTAS)*100</t>
  </si>
  <si>
    <t>IMPLEMENTAR DOS (2) PROGRAMAS ORIENTADOS A LA  FORMACIÓN DE VIGÍAS AMBIENTALES Y VIGÍAS DE PATRIMONIO NATURAL Y/O PROMOTORÍA AMBIENTAL</t>
  </si>
  <si>
    <t xml:space="preserve"> (NO DE PROGRAMAS IMPLEMENTADOS/  NO. DE PROGRAMAS  PROPUESTOS)*100</t>
  </si>
  <si>
    <t>CAPACITAR A LA POBLACIÓN INFANTIL EN HÁBITOS DE AUTOPROTECCIÓN, CONOCIMIENTO Y  GESTIÓN DEL RIESGO DE DESASTRES (PROGRAMA DE NIÑOS AL RESCATE)</t>
  </si>
  <si>
    <t>(NO DE PERSONAS CAPACITADAS/  NO. DE PERSONAS PROPUESTAS)*100</t>
  </si>
  <si>
    <t>ACTUALIZAR CINCO (5) PLANES ESCOLARES DE GESTIÓN DEL RIESGO</t>
  </si>
  <si>
    <t>(NO. DE PLANES ESCOLARES DE GESTIÓN DEL RIESGO ACTUALIZADOS/NO. DE PLANES ESCOLARES DE GESTIÓN DEL RIESGO PROGRAMADOS)*100</t>
  </si>
  <si>
    <t>FORMULAR UNA (1) ESTRAEGIA CAM (COMITÉS DE AYUDA MUTUA) CON EL FIN DE FORTALECER LA COOPERACIÓN EMPRESARIAL Y COMUNITARIA EN TORNO A LA ATENCIÓN DE EMERGENCIAS EN EL MUNICIPIO (SECTOR INDUSTRIAL)</t>
  </si>
  <si>
    <t xml:space="preserve"> (NO DE ESTRATEGIAS FORMULADAS/  NO. DE ESTRATEGIAS  PROPUESTAS)*100</t>
  </si>
  <si>
    <t>REALIZR LA IMPLEMENTACIÓN DEL PROGRAMA DE HOGARES ECOSISTENIBLES</t>
  </si>
  <si>
    <t>PROGRAMA IMPLEMENTADO SI (100%) PARCIALMENTE (50%) NO (0%)</t>
  </si>
  <si>
    <t>REALIZAR DOS (2) JORNADAS DE VIGILANCIA Y CONTROL A LA CONTAMINACIÓN AUDITIVA EN PUNTOS CRÍTICOS DEL MUNICIPIO</t>
  </si>
  <si>
    <t>(NO DE  JORNADAS REALIZADAS/ NO DE JORNADAS PROPUESTAS)*100</t>
  </si>
  <si>
    <t>CREACIÓN DE 600 METROS DE BICICARRIL EN EL SECTOR LA SEPTIMA</t>
  </si>
  <si>
    <t xml:space="preserve"> (NO . DE METROS DE BICICARRIL CONSTRUÍDOS/  NO. DE METROS PROPUESTOS)*100</t>
  </si>
  <si>
    <t>REALIZAR DOS (2) OPERATIVOS DE CONTROL PARA VERIFICAR LA EMISIÓN DE GASES EN VEHÍCULOS</t>
  </si>
  <si>
    <t xml:space="preserve"> (NO . DE OPERATIVOS REALIZADOS/  NO. DE  OPERATIVOS PROGRAMADOS)*100</t>
  </si>
  <si>
    <t xml:space="preserve">Definir las temáticas priorizadas enmarcadas en el componente de cambio climático y de educación ambiental </t>
  </si>
  <si>
    <t>Realizar 12 jornadas de sensibilización en torno a la gestión del cambio climático para un desarrollo bajo en carbono y resiliente al clima</t>
  </si>
  <si>
    <t xml:space="preserve">Realizar el levantamiento de la información corrrespondiente a los factores de agua, residuos sólidos, energía, papelería y transporte terrestre </t>
  </si>
  <si>
    <t>Reportar a la base de datos de la Gobernación para obtener el valor de la HCM municipal</t>
  </si>
  <si>
    <t>Realizar la propagación de plántulas en vivero, incorporando todos los procedimientos técnicos para su producción</t>
  </si>
  <si>
    <t>Realizar la planificación del componente programático en temáticas afines a la gestión del riesgo, mitigación y adaptación del cambio climático y patrimonio natural</t>
  </si>
  <si>
    <t>Definir la población objetivo para la aplicación de los programas</t>
  </si>
  <si>
    <t>Establecer los planes escolares de gestión del riesgo susceptibles de ser actualizados, su estado y caracterización</t>
  </si>
  <si>
    <t>Definir la población objetivo e iniciar la programación y convocatoria para participar en los CAM</t>
  </si>
  <si>
    <t>Iniciar con las visitas de verificación y seguimiento de las mujeres seleccionadas en el año 2021 para la ejecución del programa y entrega de los kit</t>
  </si>
  <si>
    <t>Definir los puntos críticos por contaminación auditiva en el municipio a través de revisión histórica o metodologías participativas como la cartografía social</t>
  </si>
  <si>
    <t>Iniciar los procesos de construcción e implementación del bicicarril</t>
  </si>
  <si>
    <t>Definir la logística e identificación de las zonas en las que se realizarán los operativos de vigilancia y control</t>
  </si>
  <si>
    <t>Residuos sólidos</t>
  </si>
  <si>
    <t>REALIZAR TRES (3)  JORNADAS DE RECOLECCIÓN DE RESIDUOS POSCONSUMO.</t>
  </si>
  <si>
    <t xml:space="preserve"> (NO. DE JORNADAS DE RECOLECCIÓN REALIZADAS/  NO. DE JORNADAS DE RECOLECCIÓN  PROPUESTAS)*100</t>
  </si>
  <si>
    <t>REALIZAR OCHO (8) JORNADAS DE SENSIBILIZACIÓN EN TORNO AL COMPONENTE DE GESTIÓN INTEGRAL DE RESIDUOS SÓLIDOS</t>
  </si>
  <si>
    <t>(NO DE JORNADAS DE SENSIBILIZACIÓN REALIZADAS/ NO DE JORNADAS DE SENSIBILIZACIÓN PROPUESTAS)*100</t>
  </si>
  <si>
    <t>NÚMERO DE PRAES APOYADOS TÉCNICAMENTE</t>
  </si>
  <si>
    <t>(NO. DE PRAES APOYADOS/NO. DE PRAES PROGRAMADOS)*100</t>
  </si>
  <si>
    <t>REALIZAR CINCO (5)  ACTIVIDADES  ANUALES ORIENTADAS A LA DIFUSIÓN Y FORTALECIMIENTO DEL PLAN DE GESTIÓN INTEGRAL DE RESIDUOS SÓLIDOS PGIRS</t>
  </si>
  <si>
    <t>Definir la logística requerida para la recolección de residuos posconsumo</t>
  </si>
  <si>
    <t>Realizar la convocatoria para la ejecución de las jornadas de recolección de residuos posconsumo</t>
  </si>
  <si>
    <t>Realizar las jornadas de recolección de residuos posconsumo</t>
  </si>
  <si>
    <t>Definir las temáticas priorizadas enmarcadas en el componente de residuos sólidos</t>
  </si>
  <si>
    <t>Realizar 15 jornadas de sensibilización en torno a la gestión integral de los residuos sólidos</t>
  </si>
  <si>
    <t>Realizar las actividades propuestas en el Plan de Gestión Integral de Residuos Sólidos</t>
  </si>
  <si>
    <t>RECOLECCIÓN DE RESIDUOS POSCONSUMO</t>
  </si>
  <si>
    <t>IMPLEMENTACÓN DE PRAES</t>
  </si>
  <si>
    <t>FORTALECIMIENTO DEL PLAN DE GESTIÓN INTEGRAL DE RESIDUOS SÓLIDOS PGIRS</t>
  </si>
  <si>
    <t>Producción Agropecuaria Sostenible</t>
  </si>
  <si>
    <t>Restauración de ecosistemas</t>
  </si>
  <si>
    <t>Geomática: acceso a la información geográfica</t>
  </si>
  <si>
    <t xml:space="preserve">Articulación interinstitucional en el marco de la dimensión ambiental
</t>
  </si>
  <si>
    <t>IMPLEMENTACIÓN DE BUENAS PRACTICAS AGROPECUARIAS  EN EL SECTOR PRODUCTIVO</t>
  </si>
  <si>
    <t>EMPRENDIMIENTO SOSTENIBLE</t>
  </si>
  <si>
    <t>INCORPORACIÓN DEL COMPONENTE DE CAMBIO CLIMÁTICO EN LAS ACTIVIDADES PRODUCTIVAS</t>
  </si>
  <si>
    <t xml:space="preserve">
ENRIQUECIMIENTO FORESTAL CON ENFOQUE DE  RESTAURACIÓN ECOLÓGICA</t>
  </si>
  <si>
    <t xml:space="preserve">DATOS ABIERTOS </t>
  </si>
  <si>
    <t>ALIANZAS ESTRATÉGICAS REALIZADAS</t>
  </si>
  <si>
    <t>IMPLEMENTAR 20 UNIDADES PRODUCTIVAS DE AGRICULTURA FAMILIAR (HUERTAS CASERAS Y AGRICULTURA URBANA)</t>
  </si>
  <si>
    <t xml:space="preserve"> (NO. DE UNIDADES PRODUCTIVAS IMPLEMENTADAS/  NO. DE UNIDADES PRODUCTIVAS  PROPUESTAS)*100</t>
  </si>
  <si>
    <t xml:space="preserve">REALIZAR 4 CAPACITACIONES ORIENTADAS A LA DIVULGACIÓN DE LAS BUENAS PRÁCTICAS AGROPECUARIAS </t>
  </si>
  <si>
    <t>(NO DE CAPACITACIONES REALIZADAS/ NO DE CAPACITACIONES PROPUESTAS)*100</t>
  </si>
  <si>
    <t>APOYAR UN (1) EMPRENDIMIENTO SOSTENIBLE</t>
  </si>
  <si>
    <t>(NO DE PROYECTOS APOYADOS/ NO DE PROYECTOS PROGRAMADOS PROPUESTAS)*100</t>
  </si>
  <si>
    <t>IMPLEMENTAR UN (1) MODELO SILVOPASTORIL CON PRODUCTORES PECUARIOS</t>
  </si>
  <si>
    <t>(NO. DE MODELOS SILVOPASTORILES IMPLEMENTADOS/NO. DE MODELOS SILVOPASTORILES PROPUESTOS)*100</t>
  </si>
  <si>
    <t>IMPLEMENTAR UN (1) MODELO AGROFORESTAL CON PRODUCTORES AGRÍCOLAS</t>
  </si>
  <si>
    <t>(NO. DE MODELOS AGROFORESTALES IMPLEMENTADOS/NO. DE MODELOS AGROFORESTALES PROPUESTOS)*100</t>
  </si>
  <si>
    <t xml:space="preserve">REALIZAR  MANTENIMIENTO A CUATRO (4) HECTÁREAS CON PROCESOS PREVIOS DE REFORESTACIÓN </t>
  </si>
  <si>
    <t>(NO. DE HECTÁREAS CON MANTENIMIENTO/ NO. DE HECTÁREAS PROPUESTAS PARA MANTENIMIENTO)*100</t>
  </si>
  <si>
    <t>REALIZAR LA SIEMBRA DE DOS MIL (2.000) INDIVIDUOS ARBÓREOS EN AREAS QUE CONFORMEN CATEGORÍAS DE PROTECCIÓN Y CONSERVACIÓN.</t>
  </si>
  <si>
    <t>(NO. DE ARBOLES SEMBRADOS/ NO. DE ARBOLES PROPUESTOS)*100</t>
  </si>
  <si>
    <t>CONSTRUIR (1) ESPACIO VIRTUAL PARA LA PUBLICACIÓN DE DATOS CARTOGRÁFICOS DEL MUNICIPIO</t>
  </si>
  <si>
    <t>(NO. DE ESPACIOS VIRTUALES CONSTRUÍDOS/NO. DE ESPACIOS VIRTUALES PROPUESTOS)*100</t>
  </si>
  <si>
    <t>GESTIONAR UNA (1) ALIANZA INTERINSTITUCIONAL PARA EL FORTALECIMIENTO DEL COMPONENTE DE INVESTIGACIÓN EN TORNO A LA DIMENSIÓN AMBIENTAL</t>
  </si>
  <si>
    <t>(NO. DE ALIANZAS ESTRATÉGICAS REALIZADAS/NO. DE ALIANZAS PROPUESTAS)*100</t>
  </si>
  <si>
    <t>Realizar la identificación de la población objetivo</t>
  </si>
  <si>
    <t>Realizar las visitas técnicas y de seguimiento para la priorización e implementación de unidades productivas</t>
  </si>
  <si>
    <t>Implementar las unidades productivas enmarcadas en el programa de agricultura familiar.</t>
  </si>
  <si>
    <t>Definir las temáticas priorizadas enmarcadas en el componente de Buenas prácticas agropecuarias</t>
  </si>
  <si>
    <t>Realizar 8 capacitaciones orientadas a la divulgación de buenas prácticas agropecuarias</t>
  </si>
  <si>
    <t xml:space="preserve">Identificar los emprendimientos sostenibles en el municipio con el fin de establecer su caracterización y rutas de apoyo </t>
  </si>
  <si>
    <t>Identificar productores pecuarios en áreas priorizadas para implementación del modelo</t>
  </si>
  <si>
    <t>Definir y adquirir insumos para la implementación del modelo</t>
  </si>
  <si>
    <t>Identificar productores agrícolas en áreas priorizadas para implementación del modelo</t>
  </si>
  <si>
    <t>Definir las áreas susceptibles de mantenimiento forestal</t>
  </si>
  <si>
    <t>Establecer la metodología y/o estrategia de mantenimiento forestal a realizar</t>
  </si>
  <si>
    <t>Realizar el mantenimiento forestal de diez hectáreas con procesos previos de reforestación</t>
  </si>
  <si>
    <t>Definir los predios a reforestar</t>
  </si>
  <si>
    <t>Preparar los insumos técnicos y logísticos y el material vegetal para la ejecución de la siembra</t>
  </si>
  <si>
    <t>Realizar la siembra de quince mil individuos arbóreos en zonas de protección y conservación</t>
  </si>
  <si>
    <t>Realizar la planificación del espacio virtual en la que se defina la información a cargar, el esquema general de funcionamiento y el acceso, de manera conjunta con la Dirección de TIC's CITEI</t>
  </si>
  <si>
    <t xml:space="preserve">Identificar las entidades público privadas cuya misionalidad y campo de acción, se relacionen con el fortalecimiento de la dimensión ambiental a nivel municipal para el establecimiento de alianzas y/o convenios interinstitucionales. </t>
  </si>
  <si>
    <t>CAJICÁ 2022</t>
  </si>
  <si>
    <t>AVANCE EJECUCIÓN PROYECTOS AMBIENTALES 2022</t>
  </si>
  <si>
    <t>PRIMER TRIMESTRE</t>
  </si>
  <si>
    <t>SEGUNDO TRIMESTRE</t>
  </si>
  <si>
    <t>TERCER TRIMESTRE</t>
  </si>
  <si>
    <t>CUARTO TRIMESTRE</t>
  </si>
  <si>
    <t>Fecha de revisión:  30 marzo 2022</t>
  </si>
  <si>
    <t>TOTAL ACTIVIDADES EJECUTADAS</t>
  </si>
  <si>
    <t>Fecha de revisión:  18 julio 2022</t>
  </si>
  <si>
    <t>Fecha de revisión: 26 de septiembre 2022</t>
  </si>
  <si>
    <t>Fecha de revisión: 10 de octubre de 2022</t>
  </si>
  <si>
    <t>CAPACITACIÓN SOBRE GESTIÓN INTEGRAL DE RESIDUOS SÓLIDOS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</si>
</sst>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9" fontId="9" fillId="0" borderId="4" xfId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9" fontId="9" fillId="0" borderId="12" xfId="1" applyFont="1" applyFill="1" applyBorder="1" applyAlignment="1">
      <alignment horizontal="center" vertical="center"/>
    </xf>
    <xf numFmtId="9" fontId="9" fillId="0" borderId="23" xfId="1" applyFont="1" applyFill="1" applyBorder="1" applyAlignment="1">
      <alignment horizontal="center" vertical="center"/>
    </xf>
    <xf numFmtId="9" fontId="9" fillId="0" borderId="18" xfId="1" applyFont="1" applyFill="1" applyBorder="1" applyAlignment="1">
      <alignment horizontal="center" vertical="center"/>
    </xf>
    <xf numFmtId="9" fontId="9" fillId="0" borderId="24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9" fontId="9" fillId="0" borderId="25" xfId="1" applyFont="1" applyFill="1" applyBorder="1" applyAlignment="1">
      <alignment horizontal="center" vertical="center"/>
    </xf>
    <xf numFmtId="9" fontId="9" fillId="0" borderId="27" xfId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9" fontId="9" fillId="0" borderId="28" xfId="1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9" fontId="9" fillId="0" borderId="15" xfId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9" fontId="9" fillId="0" borderId="12" xfId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9" fontId="9" fillId="0" borderId="18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9" fontId="9" fillId="0" borderId="2" xfId="1" applyFont="1" applyFill="1" applyBorder="1" applyAlignment="1">
      <alignment horizontal="center" vertical="center"/>
    </xf>
    <xf numFmtId="9" fontId="9" fillId="0" borderId="4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9" fontId="9" fillId="0" borderId="24" xfId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9" fontId="9" fillId="0" borderId="23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9" fontId="9" fillId="0" borderId="15" xfId="1" applyFont="1" applyFill="1" applyBorder="1" applyAlignment="1">
      <alignment horizontal="center" vertical="center"/>
    </xf>
    <xf numFmtId="9" fontId="9" fillId="0" borderId="3" xfId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9" fontId="9" fillId="0" borderId="22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9" fontId="22" fillId="0" borderId="12" xfId="1" applyFont="1" applyFill="1" applyBorder="1" applyAlignment="1">
      <alignment horizontal="center" vertical="center"/>
    </xf>
    <xf numFmtId="9" fontId="22" fillId="0" borderId="23" xfId="1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9" fontId="22" fillId="0" borderId="18" xfId="1" applyFont="1" applyFill="1" applyBorder="1" applyAlignment="1">
      <alignment horizontal="center" vertical="center"/>
    </xf>
    <xf numFmtId="9" fontId="22" fillId="0" borderId="24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81"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318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662875</xdr:colOff>
      <xdr:row>0</xdr:row>
      <xdr:rowOff>10583</xdr:rowOff>
    </xdr:from>
    <xdr:to>
      <xdr:col>1</xdr:col>
      <xdr:colOff>169334</xdr:colOff>
      <xdr:row>2</xdr:row>
      <xdr:rowOff>177646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875" y="10583"/>
          <a:ext cx="564792" cy="611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topLeftCell="A57" zoomScale="90" zoomScaleNormal="90" workbookViewId="0">
      <selection activeCell="I74" sqref="I74:J74"/>
    </sheetView>
  </sheetViews>
  <sheetFormatPr baseColWidth="10" defaultColWidth="11.42578125" defaultRowHeight="15"/>
  <cols>
    <col min="1" max="1" width="15.85546875" style="4" customWidth="1"/>
    <col min="2" max="2" width="10.5703125" style="3" customWidth="1"/>
    <col min="3" max="3" width="20.42578125" style="3" customWidth="1"/>
    <col min="4" max="4" width="10" style="5" customWidth="1"/>
    <col min="5" max="5" width="47.85546875" style="6" customWidth="1"/>
    <col min="6" max="6" width="18.140625" style="6" customWidth="1"/>
    <col min="7" max="7" width="24" style="39" customWidth="1"/>
    <col min="8" max="8" width="21.42578125" style="7" customWidth="1"/>
    <col min="9" max="9" width="44.5703125" style="7" customWidth="1"/>
    <col min="10" max="10" width="9.85546875" style="14" customWidth="1"/>
    <col min="11" max="14" width="12.85546875" style="7" customWidth="1"/>
    <col min="15" max="15" width="14.140625" customWidth="1"/>
  </cols>
  <sheetData>
    <row r="1" spans="1:16" ht="15.75" customHeight="1">
      <c r="A1" s="134" t="s">
        <v>28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6" ht="18.75">
      <c r="A2" s="136" t="s">
        <v>27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6" ht="15.75">
      <c r="A3" s="138" t="s">
        <v>169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6" s="1" customFormat="1">
      <c r="A4" s="8" t="s">
        <v>0</v>
      </c>
      <c r="B4" s="8" t="s">
        <v>1</v>
      </c>
      <c r="C4" s="8" t="s">
        <v>2</v>
      </c>
      <c r="D4" s="8" t="s">
        <v>3</v>
      </c>
      <c r="E4" s="10" t="s">
        <v>29</v>
      </c>
      <c r="F4" s="10" t="s">
        <v>4</v>
      </c>
      <c r="G4" s="37" t="s">
        <v>5</v>
      </c>
      <c r="H4" s="10" t="s">
        <v>6</v>
      </c>
      <c r="I4" s="10" t="s">
        <v>7</v>
      </c>
      <c r="J4" s="13" t="s">
        <v>8</v>
      </c>
      <c r="K4" s="127" t="s">
        <v>9</v>
      </c>
      <c r="L4" s="128"/>
      <c r="M4" s="128"/>
      <c r="N4" s="129"/>
      <c r="O4" s="10" t="s">
        <v>10</v>
      </c>
    </row>
    <row r="5" spans="1:16" s="2" customFormat="1" ht="30.2" customHeight="1">
      <c r="A5" s="130" t="s">
        <v>11</v>
      </c>
      <c r="B5" s="130" t="s">
        <v>12</v>
      </c>
      <c r="C5" s="130" t="s">
        <v>13</v>
      </c>
      <c r="D5" s="130" t="s">
        <v>14</v>
      </c>
      <c r="E5" s="130" t="s">
        <v>15</v>
      </c>
      <c r="F5" s="130" t="s">
        <v>16</v>
      </c>
      <c r="G5" s="132" t="s">
        <v>17</v>
      </c>
      <c r="H5" s="130" t="s">
        <v>20</v>
      </c>
      <c r="I5" s="130" t="s">
        <v>18</v>
      </c>
      <c r="J5" s="130" t="s">
        <v>19</v>
      </c>
      <c r="K5" s="140" t="s">
        <v>21</v>
      </c>
      <c r="L5" s="141"/>
      <c r="M5" s="141"/>
      <c r="N5" s="142"/>
      <c r="O5" s="102" t="s">
        <v>176</v>
      </c>
      <c r="P5" s="102" t="s">
        <v>22</v>
      </c>
    </row>
    <row r="6" spans="1:16" s="2" customFormat="1" ht="30.2" customHeight="1" thickBot="1">
      <c r="A6" s="131"/>
      <c r="B6" s="131"/>
      <c r="C6" s="131"/>
      <c r="D6" s="131"/>
      <c r="E6" s="131"/>
      <c r="F6" s="131"/>
      <c r="G6" s="133"/>
      <c r="H6" s="131"/>
      <c r="I6" s="131"/>
      <c r="J6" s="131"/>
      <c r="K6" s="11" t="s">
        <v>23</v>
      </c>
      <c r="L6" s="11" t="s">
        <v>24</v>
      </c>
      <c r="M6" s="11" t="s">
        <v>25</v>
      </c>
      <c r="N6" s="11" t="s">
        <v>26</v>
      </c>
      <c r="O6" s="103"/>
      <c r="P6" s="103"/>
    </row>
    <row r="7" spans="1:16" s="2" customFormat="1" ht="57" customHeight="1">
      <c r="A7" s="124" t="s">
        <v>30</v>
      </c>
      <c r="B7" s="109">
        <f>AVERAGE(D7:D22)</f>
        <v>0.4777777777777778</v>
      </c>
      <c r="C7" s="143" t="s">
        <v>31</v>
      </c>
      <c r="D7" s="109">
        <f>AVERAGE(P7:P9)</f>
        <v>0</v>
      </c>
      <c r="E7" s="122" t="s">
        <v>34</v>
      </c>
      <c r="F7" s="112">
        <v>1</v>
      </c>
      <c r="G7" s="111" t="s">
        <v>35</v>
      </c>
      <c r="H7" s="93"/>
      <c r="I7" s="15" t="s">
        <v>50</v>
      </c>
      <c r="J7" s="16">
        <v>2</v>
      </c>
      <c r="K7" s="17"/>
      <c r="L7" s="17"/>
      <c r="M7" s="17"/>
      <c r="N7" s="17"/>
      <c r="O7" s="63">
        <f>SUM(K7:N7)</f>
        <v>0</v>
      </c>
      <c r="P7" s="64">
        <f>O7/J7</f>
        <v>0</v>
      </c>
    </row>
    <row r="8" spans="1:16" s="2" customFormat="1" ht="65.099999999999994" customHeight="1">
      <c r="A8" s="125"/>
      <c r="B8" s="110"/>
      <c r="C8" s="144"/>
      <c r="D8" s="110"/>
      <c r="E8" s="123"/>
      <c r="F8" s="91"/>
      <c r="G8" s="89"/>
      <c r="H8" s="87"/>
      <c r="I8" s="18" t="s">
        <v>51</v>
      </c>
      <c r="J8" s="19">
        <v>1</v>
      </c>
      <c r="K8" s="20"/>
      <c r="L8" s="20"/>
      <c r="M8" s="20"/>
      <c r="N8" s="20"/>
      <c r="O8" s="23">
        <f t="shared" ref="O8:O63" si="0">SUM(K8:N8)</f>
        <v>0</v>
      </c>
      <c r="P8" s="65">
        <f t="shared" ref="P8:P63" si="1">O8/J8</f>
        <v>0</v>
      </c>
    </row>
    <row r="9" spans="1:16" s="2" customFormat="1" ht="30.2" customHeight="1">
      <c r="A9" s="125"/>
      <c r="B9" s="110"/>
      <c r="C9" s="144"/>
      <c r="D9" s="84"/>
      <c r="E9" s="123"/>
      <c r="F9" s="91"/>
      <c r="G9" s="89"/>
      <c r="H9" s="87"/>
      <c r="I9" s="18" t="s">
        <v>52</v>
      </c>
      <c r="J9" s="19">
        <v>1</v>
      </c>
      <c r="K9" s="20"/>
      <c r="L9" s="20"/>
      <c r="M9" s="20"/>
      <c r="N9" s="20"/>
      <c r="O9" s="23">
        <f t="shared" si="0"/>
        <v>0</v>
      </c>
      <c r="P9" s="65">
        <f t="shared" si="1"/>
        <v>0</v>
      </c>
    </row>
    <row r="10" spans="1:16" s="2" customFormat="1" ht="57.6" customHeight="1">
      <c r="A10" s="125"/>
      <c r="B10" s="110"/>
      <c r="C10" s="85" t="s">
        <v>32</v>
      </c>
      <c r="D10" s="83">
        <f>AVERAGE(P10:P19)</f>
        <v>0.6</v>
      </c>
      <c r="E10" s="85" t="s">
        <v>36</v>
      </c>
      <c r="F10" s="79">
        <v>1</v>
      </c>
      <c r="G10" s="81" t="s">
        <v>37</v>
      </c>
      <c r="H10" s="85"/>
      <c r="I10" s="18" t="s">
        <v>53</v>
      </c>
      <c r="J10" s="19">
        <v>1</v>
      </c>
      <c r="K10" s="20">
        <v>1</v>
      </c>
      <c r="L10" s="20"/>
      <c r="M10" s="20"/>
      <c r="N10" s="20"/>
      <c r="O10" s="23">
        <f t="shared" si="0"/>
        <v>1</v>
      </c>
      <c r="P10" s="65">
        <f t="shared" si="1"/>
        <v>1</v>
      </c>
    </row>
    <row r="11" spans="1:16" s="2" customFormat="1" ht="72" customHeight="1">
      <c r="A11" s="125"/>
      <c r="B11" s="110"/>
      <c r="C11" s="108"/>
      <c r="D11" s="110"/>
      <c r="E11" s="108"/>
      <c r="F11" s="113"/>
      <c r="G11" s="114"/>
      <c r="H11" s="108"/>
      <c r="I11" s="18" t="s">
        <v>54</v>
      </c>
      <c r="J11" s="19">
        <v>1</v>
      </c>
      <c r="K11" s="20">
        <v>1</v>
      </c>
      <c r="L11" s="20"/>
      <c r="M11" s="20"/>
      <c r="N11" s="20"/>
      <c r="O11" s="23">
        <f t="shared" si="0"/>
        <v>1</v>
      </c>
      <c r="P11" s="65">
        <f t="shared" si="1"/>
        <v>1</v>
      </c>
    </row>
    <row r="12" spans="1:16" s="2" customFormat="1" ht="54.75" customHeight="1">
      <c r="A12" s="125"/>
      <c r="B12" s="110"/>
      <c r="C12" s="108"/>
      <c r="D12" s="110"/>
      <c r="E12" s="86"/>
      <c r="F12" s="80"/>
      <c r="G12" s="82"/>
      <c r="H12" s="86"/>
      <c r="I12" s="18" t="s">
        <v>55</v>
      </c>
      <c r="J12" s="19">
        <v>1</v>
      </c>
      <c r="K12" s="20">
        <v>1</v>
      </c>
      <c r="L12" s="20"/>
      <c r="M12" s="20"/>
      <c r="N12" s="20"/>
      <c r="O12" s="23">
        <f t="shared" si="0"/>
        <v>1</v>
      </c>
      <c r="P12" s="65">
        <f t="shared" si="1"/>
        <v>1</v>
      </c>
    </row>
    <row r="13" spans="1:16" s="2" customFormat="1" ht="49.7" customHeight="1">
      <c r="A13" s="125"/>
      <c r="B13" s="110"/>
      <c r="C13" s="108"/>
      <c r="D13" s="110"/>
      <c r="E13" s="48" t="s">
        <v>38</v>
      </c>
      <c r="F13" s="53">
        <v>2</v>
      </c>
      <c r="G13" s="54" t="s">
        <v>39</v>
      </c>
      <c r="H13" s="48"/>
      <c r="I13" s="18" t="s">
        <v>56</v>
      </c>
      <c r="J13" s="19">
        <v>1</v>
      </c>
      <c r="K13" s="20"/>
      <c r="L13" s="20"/>
      <c r="M13" s="20"/>
      <c r="N13" s="20"/>
      <c r="O13" s="23">
        <f t="shared" si="0"/>
        <v>0</v>
      </c>
      <c r="P13" s="65">
        <f t="shared" si="1"/>
        <v>0</v>
      </c>
    </row>
    <row r="14" spans="1:16" s="2" customFormat="1" ht="54.75" customHeight="1">
      <c r="A14" s="125"/>
      <c r="B14" s="110"/>
      <c r="C14" s="108"/>
      <c r="D14" s="110"/>
      <c r="E14" s="48" t="s">
        <v>40</v>
      </c>
      <c r="F14" s="53">
        <v>20</v>
      </c>
      <c r="G14" s="54" t="s">
        <v>41</v>
      </c>
      <c r="H14" s="48"/>
      <c r="I14" s="18" t="s">
        <v>57</v>
      </c>
      <c r="J14" s="19">
        <v>1</v>
      </c>
      <c r="K14" s="20">
        <v>1</v>
      </c>
      <c r="L14" s="20"/>
      <c r="M14" s="20"/>
      <c r="N14" s="20"/>
      <c r="O14" s="23">
        <f t="shared" si="0"/>
        <v>1</v>
      </c>
      <c r="P14" s="65">
        <f t="shared" si="1"/>
        <v>1</v>
      </c>
    </row>
    <row r="15" spans="1:16" s="2" customFormat="1" ht="53.25" customHeight="1">
      <c r="A15" s="125"/>
      <c r="B15" s="110"/>
      <c r="C15" s="108"/>
      <c r="D15" s="110"/>
      <c r="E15" s="85" t="s">
        <v>42</v>
      </c>
      <c r="F15" s="79">
        <v>2</v>
      </c>
      <c r="G15" s="81" t="s">
        <v>37</v>
      </c>
      <c r="H15" s="85"/>
      <c r="I15" s="18" t="s">
        <v>58</v>
      </c>
      <c r="J15" s="19">
        <v>1</v>
      </c>
      <c r="K15" s="20"/>
      <c r="L15" s="20"/>
      <c r="M15" s="20"/>
      <c r="N15" s="20"/>
      <c r="O15" s="23">
        <f t="shared" si="0"/>
        <v>0</v>
      </c>
      <c r="P15" s="65">
        <f t="shared" si="1"/>
        <v>0</v>
      </c>
    </row>
    <row r="16" spans="1:16" s="2" customFormat="1" ht="54.4" customHeight="1">
      <c r="A16" s="125"/>
      <c r="B16" s="110"/>
      <c r="C16" s="108"/>
      <c r="D16" s="110"/>
      <c r="E16" s="86"/>
      <c r="F16" s="80"/>
      <c r="G16" s="82"/>
      <c r="H16" s="86"/>
      <c r="I16" s="18" t="s">
        <v>59</v>
      </c>
      <c r="J16" s="19">
        <v>1</v>
      </c>
      <c r="K16" s="20"/>
      <c r="L16" s="20"/>
      <c r="M16" s="20"/>
      <c r="N16" s="20"/>
      <c r="O16" s="23">
        <f t="shared" si="0"/>
        <v>0</v>
      </c>
      <c r="P16" s="65">
        <f t="shared" si="1"/>
        <v>0</v>
      </c>
    </row>
    <row r="17" spans="1:17" s="2" customFormat="1" ht="52.35" customHeight="1">
      <c r="A17" s="125"/>
      <c r="B17" s="110"/>
      <c r="C17" s="108"/>
      <c r="D17" s="110"/>
      <c r="E17" s="48" t="s">
        <v>43</v>
      </c>
      <c r="F17" s="53">
        <v>8</v>
      </c>
      <c r="G17" s="54" t="s">
        <v>44</v>
      </c>
      <c r="H17" s="48"/>
      <c r="I17" s="18" t="s">
        <v>60</v>
      </c>
      <c r="J17" s="19">
        <v>8</v>
      </c>
      <c r="K17" s="20"/>
      <c r="L17" s="20"/>
      <c r="M17" s="20"/>
      <c r="N17" s="20"/>
      <c r="O17" s="23">
        <f t="shared" si="0"/>
        <v>0</v>
      </c>
      <c r="P17" s="65">
        <f t="shared" si="1"/>
        <v>0</v>
      </c>
    </row>
    <row r="18" spans="1:17" s="2" customFormat="1" ht="84.4" customHeight="1">
      <c r="A18" s="125"/>
      <c r="B18" s="110"/>
      <c r="C18" s="108"/>
      <c r="D18" s="110"/>
      <c r="E18" s="48" t="s">
        <v>45</v>
      </c>
      <c r="F18" s="53">
        <v>5</v>
      </c>
      <c r="G18" s="54" t="s">
        <v>46</v>
      </c>
      <c r="H18" s="48"/>
      <c r="I18" s="18" t="s">
        <v>61</v>
      </c>
      <c r="J18" s="19">
        <v>5</v>
      </c>
      <c r="K18" s="20">
        <v>5</v>
      </c>
      <c r="L18" s="20"/>
      <c r="M18" s="20"/>
      <c r="N18" s="20"/>
      <c r="O18" s="23">
        <f t="shared" si="0"/>
        <v>5</v>
      </c>
      <c r="P18" s="65">
        <f t="shared" si="1"/>
        <v>1</v>
      </c>
    </row>
    <row r="19" spans="1:17" s="2" customFormat="1" ht="87" customHeight="1">
      <c r="A19" s="125"/>
      <c r="B19" s="110"/>
      <c r="C19" s="86"/>
      <c r="D19" s="84"/>
      <c r="E19" s="48" t="s">
        <v>47</v>
      </c>
      <c r="F19" s="53">
        <v>5</v>
      </c>
      <c r="G19" s="54" t="s">
        <v>46</v>
      </c>
      <c r="H19" s="48"/>
      <c r="I19" s="18" t="s">
        <v>62</v>
      </c>
      <c r="J19" s="19">
        <v>5</v>
      </c>
      <c r="K19" s="20">
        <v>5</v>
      </c>
      <c r="L19" s="20"/>
      <c r="M19" s="20"/>
      <c r="N19" s="20"/>
      <c r="O19" s="23">
        <f t="shared" si="0"/>
        <v>5</v>
      </c>
      <c r="P19" s="65">
        <f t="shared" si="1"/>
        <v>1</v>
      </c>
    </row>
    <row r="20" spans="1:17" s="2" customFormat="1" ht="56.45" customHeight="1">
      <c r="A20" s="125"/>
      <c r="B20" s="110"/>
      <c r="C20" s="87" t="s">
        <v>33</v>
      </c>
      <c r="D20" s="83">
        <f>AVERAGE(P20:P22)</f>
        <v>0.83333333333333337</v>
      </c>
      <c r="E20" s="87" t="s">
        <v>48</v>
      </c>
      <c r="F20" s="91">
        <v>4</v>
      </c>
      <c r="G20" s="89" t="s">
        <v>49</v>
      </c>
      <c r="H20" s="87"/>
      <c r="I20" s="18" t="s">
        <v>63</v>
      </c>
      <c r="J20" s="19">
        <v>1</v>
      </c>
      <c r="K20" s="20">
        <v>1</v>
      </c>
      <c r="L20" s="20"/>
      <c r="M20" s="20"/>
      <c r="N20" s="20"/>
      <c r="O20" s="23">
        <f t="shared" si="0"/>
        <v>1</v>
      </c>
      <c r="P20" s="65">
        <f t="shared" si="1"/>
        <v>1</v>
      </c>
    </row>
    <row r="21" spans="1:17" s="2" customFormat="1" ht="30.2" customHeight="1">
      <c r="A21" s="125"/>
      <c r="B21" s="110"/>
      <c r="C21" s="87"/>
      <c r="D21" s="110"/>
      <c r="E21" s="87"/>
      <c r="F21" s="91"/>
      <c r="G21" s="89"/>
      <c r="H21" s="87"/>
      <c r="I21" s="18" t="s">
        <v>64</v>
      </c>
      <c r="J21" s="19">
        <v>1</v>
      </c>
      <c r="K21" s="20">
        <v>1</v>
      </c>
      <c r="L21" s="20"/>
      <c r="M21" s="20"/>
      <c r="N21" s="20"/>
      <c r="O21" s="23">
        <f t="shared" si="0"/>
        <v>1</v>
      </c>
      <c r="P21" s="65">
        <f t="shared" si="1"/>
        <v>1</v>
      </c>
    </row>
    <row r="22" spans="1:17" s="12" customFormat="1" ht="58.7" customHeight="1" thickBot="1">
      <c r="A22" s="126"/>
      <c r="B22" s="118"/>
      <c r="C22" s="88"/>
      <c r="D22" s="118"/>
      <c r="E22" s="88"/>
      <c r="F22" s="92"/>
      <c r="G22" s="90"/>
      <c r="H22" s="88"/>
      <c r="I22" s="21" t="s">
        <v>65</v>
      </c>
      <c r="J22" s="36">
        <v>6</v>
      </c>
      <c r="K22" s="66">
        <v>3</v>
      </c>
      <c r="L22" s="66"/>
      <c r="M22" s="66"/>
      <c r="N22" s="66"/>
      <c r="O22" s="66">
        <f t="shared" si="0"/>
        <v>3</v>
      </c>
      <c r="P22" s="60">
        <f t="shared" si="1"/>
        <v>0.5</v>
      </c>
      <c r="Q22" s="61"/>
    </row>
    <row r="23" spans="1:17" s="2" customFormat="1" ht="58.7" customHeight="1">
      <c r="A23" s="115" t="s">
        <v>66</v>
      </c>
      <c r="B23" s="109">
        <f>AVERAGE(D23:D38)</f>
        <v>0.74444444444444446</v>
      </c>
      <c r="C23" s="93" t="s">
        <v>67</v>
      </c>
      <c r="D23" s="109">
        <f>AVERAGE(P23:P25)</f>
        <v>0.88888888888888884</v>
      </c>
      <c r="E23" s="93" t="s">
        <v>72</v>
      </c>
      <c r="F23" s="112">
        <v>12</v>
      </c>
      <c r="G23" s="111" t="s">
        <v>73</v>
      </c>
      <c r="H23" s="93"/>
      <c r="I23" s="15" t="s">
        <v>94</v>
      </c>
      <c r="J23" s="16">
        <v>1</v>
      </c>
      <c r="K23" s="63">
        <v>1</v>
      </c>
      <c r="L23" s="63"/>
      <c r="M23" s="63"/>
      <c r="N23" s="63"/>
      <c r="O23" s="63">
        <f t="shared" si="0"/>
        <v>1</v>
      </c>
      <c r="P23" s="64">
        <f t="shared" si="1"/>
        <v>1</v>
      </c>
    </row>
    <row r="24" spans="1:17" s="2" customFormat="1" ht="58.7" customHeight="1">
      <c r="A24" s="116"/>
      <c r="B24" s="110"/>
      <c r="C24" s="87"/>
      <c r="D24" s="110"/>
      <c r="E24" s="87"/>
      <c r="F24" s="91"/>
      <c r="G24" s="89"/>
      <c r="H24" s="87"/>
      <c r="I24" s="18" t="s">
        <v>64</v>
      </c>
      <c r="J24" s="22">
        <v>1</v>
      </c>
      <c r="K24" s="23">
        <v>1</v>
      </c>
      <c r="L24" s="23"/>
      <c r="M24" s="23"/>
      <c r="N24" s="23"/>
      <c r="O24" s="23">
        <f t="shared" si="0"/>
        <v>1</v>
      </c>
      <c r="P24" s="65">
        <f t="shared" si="1"/>
        <v>1</v>
      </c>
    </row>
    <row r="25" spans="1:17" s="2" customFormat="1" ht="58.7" customHeight="1">
      <c r="A25" s="116"/>
      <c r="B25" s="110"/>
      <c r="C25" s="87"/>
      <c r="D25" s="110"/>
      <c r="E25" s="87"/>
      <c r="F25" s="91"/>
      <c r="G25" s="89"/>
      <c r="H25" s="87"/>
      <c r="I25" s="18" t="s">
        <v>95</v>
      </c>
      <c r="J25" s="22">
        <v>12</v>
      </c>
      <c r="K25" s="23">
        <v>8</v>
      </c>
      <c r="L25" s="23"/>
      <c r="M25" s="23"/>
      <c r="N25" s="23"/>
      <c r="O25" s="23">
        <f t="shared" si="0"/>
        <v>8</v>
      </c>
      <c r="P25" s="65">
        <f t="shared" si="1"/>
        <v>0.66666666666666663</v>
      </c>
    </row>
    <row r="26" spans="1:17" s="2" customFormat="1" ht="58.7" customHeight="1">
      <c r="A26" s="116"/>
      <c r="B26" s="110"/>
      <c r="C26" s="87" t="s">
        <v>68</v>
      </c>
      <c r="D26" s="83">
        <f>AVERAGE(P26:P27)</f>
        <v>1</v>
      </c>
      <c r="E26" s="87" t="s">
        <v>74</v>
      </c>
      <c r="F26" s="91">
        <v>1</v>
      </c>
      <c r="G26" s="89" t="s">
        <v>75</v>
      </c>
      <c r="H26" s="87"/>
      <c r="I26" s="18" t="s">
        <v>96</v>
      </c>
      <c r="J26" s="22">
        <v>1</v>
      </c>
      <c r="K26" s="23"/>
      <c r="L26" s="23">
        <v>1</v>
      </c>
      <c r="M26" s="23"/>
      <c r="N26" s="23"/>
      <c r="O26" s="23">
        <f t="shared" si="0"/>
        <v>1</v>
      </c>
      <c r="P26" s="65">
        <f t="shared" si="1"/>
        <v>1</v>
      </c>
    </row>
    <row r="27" spans="1:17" s="2" customFormat="1" ht="58.7" customHeight="1">
      <c r="A27" s="116"/>
      <c r="B27" s="110"/>
      <c r="C27" s="87"/>
      <c r="D27" s="110"/>
      <c r="E27" s="87"/>
      <c r="F27" s="91"/>
      <c r="G27" s="89"/>
      <c r="H27" s="87"/>
      <c r="I27" s="24" t="s">
        <v>97</v>
      </c>
      <c r="J27" s="22">
        <v>1</v>
      </c>
      <c r="K27" s="22"/>
      <c r="L27" s="22">
        <v>1</v>
      </c>
      <c r="M27" s="22"/>
      <c r="N27" s="22"/>
      <c r="O27" s="23">
        <f t="shared" si="0"/>
        <v>1</v>
      </c>
      <c r="P27" s="65">
        <f t="shared" si="1"/>
        <v>1</v>
      </c>
    </row>
    <row r="28" spans="1:17" s="2" customFormat="1" ht="58.7" customHeight="1">
      <c r="A28" s="116"/>
      <c r="B28" s="110"/>
      <c r="C28" s="85" t="s">
        <v>69</v>
      </c>
      <c r="D28" s="83">
        <f>AVERAGE(P28)</f>
        <v>1</v>
      </c>
      <c r="E28" s="85" t="s">
        <v>76</v>
      </c>
      <c r="F28" s="79">
        <v>4000</v>
      </c>
      <c r="G28" s="81" t="s">
        <v>77</v>
      </c>
      <c r="H28" s="83">
        <f>O29/F28</f>
        <v>0.39150000000000001</v>
      </c>
      <c r="I28" s="25" t="s">
        <v>98</v>
      </c>
      <c r="J28" s="27">
        <v>1</v>
      </c>
      <c r="K28" s="48">
        <v>1</v>
      </c>
      <c r="L28" s="48"/>
      <c r="M28" s="48"/>
      <c r="N28" s="48"/>
      <c r="O28" s="23">
        <f t="shared" si="0"/>
        <v>1</v>
      </c>
      <c r="P28" s="65">
        <f t="shared" si="1"/>
        <v>1</v>
      </c>
    </row>
    <row r="29" spans="1:17" s="2" customFormat="1" ht="58.7" customHeight="1">
      <c r="A29" s="116"/>
      <c r="B29" s="110"/>
      <c r="C29" s="86"/>
      <c r="D29" s="84"/>
      <c r="E29" s="86"/>
      <c r="F29" s="80"/>
      <c r="G29" s="82"/>
      <c r="H29" s="84"/>
      <c r="I29" s="24" t="str">
        <f>E28</f>
        <v xml:space="preserve">PRODUCIR CUATRO MIL (4000) PLANTULAS EN EL VIVERO MUNICIPAL </v>
      </c>
      <c r="J29" s="26">
        <v>4000</v>
      </c>
      <c r="K29" s="46"/>
      <c r="L29" s="46"/>
      <c r="M29" s="46">
        <f>82+1058+426</f>
        <v>1566</v>
      </c>
      <c r="N29" s="46"/>
      <c r="O29" s="23">
        <f>SUM(K29:N29)</f>
        <v>1566</v>
      </c>
      <c r="P29" s="65">
        <f>O29/J29</f>
        <v>0.39150000000000001</v>
      </c>
    </row>
    <row r="30" spans="1:17" s="2" customFormat="1" ht="58.7" customHeight="1">
      <c r="A30" s="116"/>
      <c r="B30" s="110"/>
      <c r="C30" s="85" t="s">
        <v>70</v>
      </c>
      <c r="D30" s="83">
        <f>AVERAGE(P30:P35)</f>
        <v>0.5</v>
      </c>
      <c r="E30" s="85" t="s">
        <v>78</v>
      </c>
      <c r="F30" s="79">
        <v>2</v>
      </c>
      <c r="G30" s="81" t="s">
        <v>79</v>
      </c>
      <c r="H30" s="85"/>
      <c r="I30" s="18" t="s">
        <v>99</v>
      </c>
      <c r="J30" s="27">
        <v>1</v>
      </c>
      <c r="K30" s="48"/>
      <c r="L30" s="48"/>
      <c r="M30" s="48"/>
      <c r="N30" s="48"/>
      <c r="O30" s="23">
        <f t="shared" si="0"/>
        <v>0</v>
      </c>
      <c r="P30" s="65">
        <f t="shared" si="1"/>
        <v>0</v>
      </c>
    </row>
    <row r="31" spans="1:17" s="2" customFormat="1" ht="58.7" customHeight="1">
      <c r="A31" s="116"/>
      <c r="B31" s="110"/>
      <c r="C31" s="108"/>
      <c r="D31" s="110"/>
      <c r="E31" s="86"/>
      <c r="F31" s="80"/>
      <c r="G31" s="82"/>
      <c r="H31" s="86"/>
      <c r="I31" s="18" t="s">
        <v>100</v>
      </c>
      <c r="J31" s="27">
        <v>1</v>
      </c>
      <c r="K31" s="48"/>
      <c r="L31" s="48"/>
      <c r="M31" s="48"/>
      <c r="N31" s="48"/>
      <c r="O31" s="23">
        <f t="shared" si="0"/>
        <v>0</v>
      </c>
      <c r="P31" s="65">
        <f t="shared" si="1"/>
        <v>0</v>
      </c>
    </row>
    <row r="32" spans="1:17" s="2" customFormat="1" ht="58.7" customHeight="1">
      <c r="A32" s="116"/>
      <c r="B32" s="110"/>
      <c r="C32" s="108"/>
      <c r="D32" s="110"/>
      <c r="E32" s="47" t="s">
        <v>80</v>
      </c>
      <c r="F32" s="41">
        <v>30</v>
      </c>
      <c r="G32" s="43" t="s">
        <v>81</v>
      </c>
      <c r="H32" s="47"/>
      <c r="I32" s="18" t="s">
        <v>100</v>
      </c>
      <c r="J32" s="27">
        <v>1</v>
      </c>
      <c r="K32" s="48"/>
      <c r="L32" s="48"/>
      <c r="M32" s="48"/>
      <c r="N32" s="48">
        <v>1</v>
      </c>
      <c r="O32" s="23">
        <f t="shared" si="0"/>
        <v>1</v>
      </c>
      <c r="P32" s="65">
        <f t="shared" si="1"/>
        <v>1</v>
      </c>
    </row>
    <row r="33" spans="1:16" s="2" customFormat="1" ht="58.7" customHeight="1">
      <c r="A33" s="116"/>
      <c r="B33" s="110"/>
      <c r="C33" s="108"/>
      <c r="D33" s="110"/>
      <c r="E33" s="47" t="s">
        <v>82</v>
      </c>
      <c r="F33" s="41">
        <v>5</v>
      </c>
      <c r="G33" s="43" t="s">
        <v>83</v>
      </c>
      <c r="H33" s="47"/>
      <c r="I33" s="18" t="s">
        <v>101</v>
      </c>
      <c r="J33" s="27">
        <v>1</v>
      </c>
      <c r="K33" s="48"/>
      <c r="L33" s="48"/>
      <c r="M33" s="48"/>
      <c r="N33" s="48"/>
      <c r="O33" s="23">
        <f t="shared" si="0"/>
        <v>0</v>
      </c>
      <c r="P33" s="65">
        <f t="shared" si="1"/>
        <v>0</v>
      </c>
    </row>
    <row r="34" spans="1:16" s="2" customFormat="1" ht="80.25" customHeight="1">
      <c r="A34" s="116"/>
      <c r="B34" s="110"/>
      <c r="C34" s="108"/>
      <c r="D34" s="110"/>
      <c r="E34" s="47" t="s">
        <v>84</v>
      </c>
      <c r="F34" s="41">
        <v>1</v>
      </c>
      <c r="G34" s="54" t="s">
        <v>85</v>
      </c>
      <c r="H34" s="48"/>
      <c r="I34" s="18" t="s">
        <v>102</v>
      </c>
      <c r="J34" s="27">
        <v>1</v>
      </c>
      <c r="K34" s="48"/>
      <c r="L34" s="48"/>
      <c r="M34" s="48"/>
      <c r="N34" s="48">
        <v>1</v>
      </c>
      <c r="O34" s="23">
        <f t="shared" si="0"/>
        <v>1</v>
      </c>
      <c r="P34" s="65">
        <f t="shared" si="1"/>
        <v>1</v>
      </c>
    </row>
    <row r="35" spans="1:16" s="2" customFormat="1" ht="58.7" customHeight="1">
      <c r="A35" s="116"/>
      <c r="B35" s="110"/>
      <c r="C35" s="108"/>
      <c r="D35" s="110"/>
      <c r="E35" s="47" t="s">
        <v>86</v>
      </c>
      <c r="F35" s="41">
        <v>1</v>
      </c>
      <c r="G35" s="54" t="s">
        <v>87</v>
      </c>
      <c r="H35" s="48"/>
      <c r="I35" s="18" t="s">
        <v>103</v>
      </c>
      <c r="J35" s="27">
        <v>1</v>
      </c>
      <c r="K35" s="48"/>
      <c r="L35" s="48"/>
      <c r="M35" s="48"/>
      <c r="N35" s="48">
        <v>1</v>
      </c>
      <c r="O35" s="23">
        <f t="shared" si="0"/>
        <v>1</v>
      </c>
      <c r="P35" s="65">
        <f t="shared" si="1"/>
        <v>1</v>
      </c>
    </row>
    <row r="36" spans="1:16" s="2" customFormat="1" ht="58.7" customHeight="1">
      <c r="A36" s="116"/>
      <c r="B36" s="110"/>
      <c r="C36" s="85" t="s">
        <v>71</v>
      </c>
      <c r="D36" s="83">
        <f>AVERAGE(P36:P38)</f>
        <v>0.33333333333333331</v>
      </c>
      <c r="E36" s="48" t="s">
        <v>88</v>
      </c>
      <c r="F36" s="53">
        <v>2</v>
      </c>
      <c r="G36" s="54" t="s">
        <v>89</v>
      </c>
      <c r="H36" s="48"/>
      <c r="I36" s="18" t="s">
        <v>104</v>
      </c>
      <c r="J36" s="27">
        <v>1</v>
      </c>
      <c r="K36" s="48"/>
      <c r="L36" s="48"/>
      <c r="M36" s="48"/>
      <c r="N36" s="48"/>
      <c r="O36" s="23">
        <f t="shared" si="0"/>
        <v>0</v>
      </c>
      <c r="P36" s="65">
        <f t="shared" si="1"/>
        <v>0</v>
      </c>
    </row>
    <row r="37" spans="1:16" s="2" customFormat="1" ht="58.7" customHeight="1">
      <c r="A37" s="116"/>
      <c r="B37" s="110"/>
      <c r="C37" s="108"/>
      <c r="D37" s="110"/>
      <c r="E37" s="48" t="s">
        <v>90</v>
      </c>
      <c r="F37" s="53">
        <v>600</v>
      </c>
      <c r="G37" s="54" t="s">
        <v>91</v>
      </c>
      <c r="H37" s="48"/>
      <c r="I37" s="18" t="s">
        <v>105</v>
      </c>
      <c r="J37" s="27">
        <v>1</v>
      </c>
      <c r="K37" s="48"/>
      <c r="L37" s="48"/>
      <c r="M37" s="48"/>
      <c r="N37" s="48">
        <v>1</v>
      </c>
      <c r="O37" s="23">
        <f t="shared" si="0"/>
        <v>1</v>
      </c>
      <c r="P37" s="65">
        <f t="shared" si="1"/>
        <v>1</v>
      </c>
    </row>
    <row r="38" spans="1:16" s="2" customFormat="1" ht="58.7" customHeight="1" thickBot="1">
      <c r="A38" s="116"/>
      <c r="B38" s="110"/>
      <c r="C38" s="108"/>
      <c r="D38" s="110"/>
      <c r="E38" s="48" t="s">
        <v>92</v>
      </c>
      <c r="F38" s="53">
        <v>2</v>
      </c>
      <c r="G38" s="54" t="s">
        <v>93</v>
      </c>
      <c r="H38" s="48"/>
      <c r="I38" s="18" t="s">
        <v>106</v>
      </c>
      <c r="J38" s="27">
        <v>2</v>
      </c>
      <c r="K38" s="48"/>
      <c r="L38" s="48"/>
      <c r="M38" s="48"/>
      <c r="N38" s="48"/>
      <c r="O38" s="23">
        <f t="shared" si="0"/>
        <v>0</v>
      </c>
      <c r="P38" s="65">
        <f t="shared" si="1"/>
        <v>0</v>
      </c>
    </row>
    <row r="39" spans="1:16" s="2" customFormat="1" ht="58.7" customHeight="1">
      <c r="A39" s="115" t="s">
        <v>107</v>
      </c>
      <c r="B39" s="109">
        <f>AVERAGE(D39:D46)</f>
        <v>0.75</v>
      </c>
      <c r="C39" s="93" t="s">
        <v>121</v>
      </c>
      <c r="D39" s="109">
        <f>AVERAGE(P39:P41)</f>
        <v>0</v>
      </c>
      <c r="E39" s="93" t="s">
        <v>108</v>
      </c>
      <c r="F39" s="112">
        <v>3</v>
      </c>
      <c r="G39" s="111" t="s">
        <v>109</v>
      </c>
      <c r="H39" s="93"/>
      <c r="I39" s="15" t="s">
        <v>115</v>
      </c>
      <c r="J39" s="29">
        <v>1</v>
      </c>
      <c r="K39" s="52"/>
      <c r="L39" s="52"/>
      <c r="M39" s="52"/>
      <c r="N39" s="52"/>
      <c r="O39" s="63">
        <f t="shared" si="0"/>
        <v>0</v>
      </c>
      <c r="P39" s="64">
        <f t="shared" si="1"/>
        <v>0</v>
      </c>
    </row>
    <row r="40" spans="1:16" s="2" customFormat="1" ht="58.7" customHeight="1">
      <c r="A40" s="116"/>
      <c r="B40" s="110"/>
      <c r="C40" s="87"/>
      <c r="D40" s="110"/>
      <c r="E40" s="87"/>
      <c r="F40" s="91"/>
      <c r="G40" s="89"/>
      <c r="H40" s="87"/>
      <c r="I40" s="18" t="s">
        <v>116</v>
      </c>
      <c r="J40" s="27">
        <v>3</v>
      </c>
      <c r="K40" s="48"/>
      <c r="L40" s="48"/>
      <c r="M40" s="48"/>
      <c r="N40" s="48"/>
      <c r="O40" s="23">
        <f t="shared" si="0"/>
        <v>0</v>
      </c>
      <c r="P40" s="65">
        <f t="shared" si="1"/>
        <v>0</v>
      </c>
    </row>
    <row r="41" spans="1:16" s="2" customFormat="1" ht="58.7" customHeight="1">
      <c r="A41" s="116"/>
      <c r="B41" s="110"/>
      <c r="C41" s="87"/>
      <c r="D41" s="110"/>
      <c r="E41" s="87"/>
      <c r="F41" s="91"/>
      <c r="G41" s="89"/>
      <c r="H41" s="87"/>
      <c r="I41" s="18" t="s">
        <v>117</v>
      </c>
      <c r="J41" s="27">
        <v>3</v>
      </c>
      <c r="K41" s="48"/>
      <c r="L41" s="48"/>
      <c r="M41" s="48"/>
      <c r="N41" s="48"/>
      <c r="O41" s="23">
        <f t="shared" si="0"/>
        <v>0</v>
      </c>
      <c r="P41" s="65">
        <f t="shared" si="1"/>
        <v>0</v>
      </c>
    </row>
    <row r="42" spans="1:16" s="2" customFormat="1" ht="58.7" customHeight="1">
      <c r="A42" s="116"/>
      <c r="B42" s="110"/>
      <c r="C42" s="87" t="s">
        <v>180</v>
      </c>
      <c r="D42" s="83">
        <f>AVERAGE(P42:P44)</f>
        <v>1</v>
      </c>
      <c r="E42" s="87" t="s">
        <v>110</v>
      </c>
      <c r="F42" s="91">
        <v>8</v>
      </c>
      <c r="G42" s="89" t="s">
        <v>111</v>
      </c>
      <c r="H42" s="87"/>
      <c r="I42" s="30" t="s">
        <v>118</v>
      </c>
      <c r="J42" s="31">
        <v>1</v>
      </c>
      <c r="K42" s="45">
        <v>1</v>
      </c>
      <c r="L42" s="45"/>
      <c r="M42" s="45"/>
      <c r="N42" s="45"/>
      <c r="O42" s="23">
        <f t="shared" si="0"/>
        <v>1</v>
      </c>
      <c r="P42" s="65">
        <f t="shared" si="1"/>
        <v>1</v>
      </c>
    </row>
    <row r="43" spans="1:16" s="2" customFormat="1" ht="58.7" customHeight="1">
      <c r="A43" s="116"/>
      <c r="B43" s="110"/>
      <c r="C43" s="87"/>
      <c r="D43" s="110"/>
      <c r="E43" s="87"/>
      <c r="F43" s="91"/>
      <c r="G43" s="89"/>
      <c r="H43" s="87"/>
      <c r="I43" s="30" t="s">
        <v>64</v>
      </c>
      <c r="J43" s="31">
        <v>1</v>
      </c>
      <c r="K43" s="45">
        <v>1</v>
      </c>
      <c r="L43" s="45"/>
      <c r="M43" s="45"/>
      <c r="N43" s="45"/>
      <c r="O43" s="23">
        <f t="shared" si="0"/>
        <v>1</v>
      </c>
      <c r="P43" s="65">
        <f t="shared" si="1"/>
        <v>1</v>
      </c>
    </row>
    <row r="44" spans="1:16" s="2" customFormat="1" ht="58.7" customHeight="1">
      <c r="A44" s="116"/>
      <c r="B44" s="110"/>
      <c r="C44" s="87"/>
      <c r="D44" s="110"/>
      <c r="E44" s="87"/>
      <c r="F44" s="91"/>
      <c r="G44" s="89"/>
      <c r="H44" s="87"/>
      <c r="I44" s="18" t="s">
        <v>119</v>
      </c>
      <c r="J44" s="27">
        <v>15</v>
      </c>
      <c r="K44" s="48">
        <v>8</v>
      </c>
      <c r="L44" s="48">
        <v>7</v>
      </c>
      <c r="M44" s="48"/>
      <c r="N44" s="48"/>
      <c r="O44" s="23">
        <f t="shared" si="0"/>
        <v>15</v>
      </c>
      <c r="P44" s="65">
        <f t="shared" si="1"/>
        <v>1</v>
      </c>
    </row>
    <row r="45" spans="1:16" s="2" customFormat="1" ht="58.7" customHeight="1">
      <c r="A45" s="116"/>
      <c r="B45" s="110"/>
      <c r="C45" s="48" t="s">
        <v>122</v>
      </c>
      <c r="D45" s="9">
        <f>AVERAGE(P45)</f>
        <v>1</v>
      </c>
      <c r="E45" s="48" t="s">
        <v>112</v>
      </c>
      <c r="F45" s="53">
        <v>4</v>
      </c>
      <c r="G45" s="54" t="s">
        <v>113</v>
      </c>
      <c r="H45" s="48"/>
      <c r="I45" s="18" t="s">
        <v>101</v>
      </c>
      <c r="J45" s="27">
        <v>1</v>
      </c>
      <c r="K45" s="48"/>
      <c r="L45" s="48"/>
      <c r="M45" s="48"/>
      <c r="N45" s="48">
        <v>1</v>
      </c>
      <c r="O45" s="23">
        <f t="shared" si="0"/>
        <v>1</v>
      </c>
      <c r="P45" s="65">
        <f t="shared" si="1"/>
        <v>1</v>
      </c>
    </row>
    <row r="46" spans="1:16" s="2" customFormat="1" ht="87" customHeight="1" thickBot="1">
      <c r="A46" s="117"/>
      <c r="B46" s="118"/>
      <c r="C46" s="49" t="s">
        <v>123</v>
      </c>
      <c r="D46" s="59">
        <f>AVERAGE(P46)</f>
        <v>1</v>
      </c>
      <c r="E46" s="49" t="s">
        <v>114</v>
      </c>
      <c r="F46" s="55">
        <v>5</v>
      </c>
      <c r="G46" s="56" t="s">
        <v>46</v>
      </c>
      <c r="H46" s="49"/>
      <c r="I46" s="21" t="s">
        <v>120</v>
      </c>
      <c r="J46" s="28">
        <v>5</v>
      </c>
      <c r="K46" s="49">
        <v>5</v>
      </c>
      <c r="L46" s="49"/>
      <c r="M46" s="49"/>
      <c r="N46" s="49"/>
      <c r="O46" s="66">
        <f t="shared" si="0"/>
        <v>5</v>
      </c>
      <c r="P46" s="60">
        <f t="shared" si="1"/>
        <v>1</v>
      </c>
    </row>
    <row r="47" spans="1:16" s="2" customFormat="1">
      <c r="A47" s="115" t="s">
        <v>124</v>
      </c>
      <c r="B47" s="109">
        <f>AVERAGE(D47:D59)</f>
        <v>1</v>
      </c>
      <c r="C47" s="93" t="s">
        <v>128</v>
      </c>
      <c r="D47" s="109">
        <f>AVERAGE(P47:P52)</f>
        <v>1</v>
      </c>
      <c r="E47" s="93" t="s">
        <v>134</v>
      </c>
      <c r="F47" s="112">
        <v>20</v>
      </c>
      <c r="G47" s="111" t="s">
        <v>135</v>
      </c>
      <c r="H47" s="93"/>
      <c r="I47" s="15" t="s">
        <v>152</v>
      </c>
      <c r="J47" s="29">
        <v>1</v>
      </c>
      <c r="K47" s="52">
        <v>1</v>
      </c>
      <c r="L47" s="52"/>
      <c r="M47" s="52"/>
      <c r="N47" s="52"/>
      <c r="O47" s="63">
        <f t="shared" si="0"/>
        <v>1</v>
      </c>
      <c r="P47" s="64">
        <f t="shared" si="1"/>
        <v>1</v>
      </c>
    </row>
    <row r="48" spans="1:16" s="2" customFormat="1" ht="38.25">
      <c r="A48" s="116"/>
      <c r="B48" s="110"/>
      <c r="C48" s="87"/>
      <c r="D48" s="110"/>
      <c r="E48" s="87"/>
      <c r="F48" s="91"/>
      <c r="G48" s="89"/>
      <c r="H48" s="87"/>
      <c r="I48" s="18" t="s">
        <v>153</v>
      </c>
      <c r="J48" s="27">
        <v>20</v>
      </c>
      <c r="K48" s="48">
        <v>20</v>
      </c>
      <c r="L48" s="48"/>
      <c r="M48" s="48"/>
      <c r="N48" s="48"/>
      <c r="O48" s="23">
        <f t="shared" si="0"/>
        <v>20</v>
      </c>
      <c r="P48" s="65">
        <f t="shared" si="1"/>
        <v>1</v>
      </c>
    </row>
    <row r="49" spans="1:16" s="2" customFormat="1" ht="51" customHeight="1">
      <c r="A49" s="116"/>
      <c r="B49" s="110"/>
      <c r="C49" s="87"/>
      <c r="D49" s="110"/>
      <c r="E49" s="87"/>
      <c r="F49" s="91"/>
      <c r="G49" s="89"/>
      <c r="H49" s="87"/>
      <c r="I49" s="18" t="s">
        <v>154</v>
      </c>
      <c r="J49" s="27">
        <v>20</v>
      </c>
      <c r="K49" s="48">
        <v>20</v>
      </c>
      <c r="L49" s="48"/>
      <c r="M49" s="48"/>
      <c r="N49" s="48"/>
      <c r="O49" s="23">
        <f t="shared" si="0"/>
        <v>20</v>
      </c>
      <c r="P49" s="65">
        <f t="shared" si="1"/>
        <v>1</v>
      </c>
    </row>
    <row r="50" spans="1:16" s="2" customFormat="1" ht="36" customHeight="1">
      <c r="A50" s="116"/>
      <c r="B50" s="110"/>
      <c r="C50" s="87"/>
      <c r="D50" s="110"/>
      <c r="E50" s="87" t="s">
        <v>136</v>
      </c>
      <c r="F50" s="91">
        <v>4</v>
      </c>
      <c r="G50" s="89" t="s">
        <v>137</v>
      </c>
      <c r="H50" s="87"/>
      <c r="I50" s="30" t="s">
        <v>155</v>
      </c>
      <c r="J50" s="31">
        <v>1</v>
      </c>
      <c r="K50" s="45"/>
      <c r="L50" s="45"/>
      <c r="M50" s="45"/>
      <c r="N50" s="45">
        <v>1</v>
      </c>
      <c r="O50" s="23">
        <f t="shared" si="0"/>
        <v>1</v>
      </c>
      <c r="P50" s="65">
        <f t="shared" si="1"/>
        <v>1</v>
      </c>
    </row>
    <row r="51" spans="1:16" s="2" customFormat="1" ht="33.4" customHeight="1">
      <c r="A51" s="116"/>
      <c r="B51" s="110"/>
      <c r="C51" s="87"/>
      <c r="D51" s="110"/>
      <c r="E51" s="87"/>
      <c r="F51" s="91"/>
      <c r="G51" s="89"/>
      <c r="H51" s="87"/>
      <c r="I51" s="30" t="s">
        <v>64</v>
      </c>
      <c r="J51" s="31">
        <v>1</v>
      </c>
      <c r="K51" s="45"/>
      <c r="L51" s="45"/>
      <c r="M51" s="45"/>
      <c r="N51" s="45">
        <v>1</v>
      </c>
      <c r="O51" s="23">
        <f t="shared" si="0"/>
        <v>1</v>
      </c>
      <c r="P51" s="65">
        <f t="shared" si="1"/>
        <v>1</v>
      </c>
    </row>
    <row r="52" spans="1:16" s="2" customFormat="1" ht="44.1" customHeight="1">
      <c r="A52" s="116"/>
      <c r="B52" s="110"/>
      <c r="C52" s="87"/>
      <c r="D52" s="110"/>
      <c r="E52" s="87"/>
      <c r="F52" s="91"/>
      <c r="G52" s="89"/>
      <c r="H52" s="87"/>
      <c r="I52" s="24" t="s">
        <v>156</v>
      </c>
      <c r="J52" s="27">
        <v>8</v>
      </c>
      <c r="K52" s="48"/>
      <c r="L52" s="48"/>
      <c r="M52" s="48"/>
      <c r="N52" s="48">
        <v>8</v>
      </c>
      <c r="O52" s="23">
        <f t="shared" si="0"/>
        <v>8</v>
      </c>
      <c r="P52" s="65">
        <f t="shared" si="1"/>
        <v>1</v>
      </c>
    </row>
    <row r="53" spans="1:16" s="2" customFormat="1" ht="48">
      <c r="A53" s="116"/>
      <c r="B53" s="110"/>
      <c r="C53" s="45" t="s">
        <v>129</v>
      </c>
      <c r="D53" s="9">
        <f>AVERAGE(P53)</f>
        <v>1</v>
      </c>
      <c r="E53" s="45" t="s">
        <v>138</v>
      </c>
      <c r="F53" s="40">
        <v>1</v>
      </c>
      <c r="G53" s="42" t="s">
        <v>139</v>
      </c>
      <c r="H53" s="45"/>
      <c r="I53" s="32" t="s">
        <v>157</v>
      </c>
      <c r="J53" s="33">
        <v>1</v>
      </c>
      <c r="K53" s="47"/>
      <c r="L53" s="47"/>
      <c r="M53" s="47"/>
      <c r="N53" s="47">
        <v>1</v>
      </c>
      <c r="O53" s="23">
        <f t="shared" si="0"/>
        <v>1</v>
      </c>
      <c r="P53" s="65">
        <f t="shared" si="1"/>
        <v>1</v>
      </c>
    </row>
    <row r="54" spans="1:16" s="2" customFormat="1" ht="26.85" customHeight="1">
      <c r="A54" s="116"/>
      <c r="B54" s="110"/>
      <c r="C54" s="85" t="s">
        <v>130</v>
      </c>
      <c r="D54" s="83">
        <f>AVERAGE(P54:P59)</f>
        <v>1</v>
      </c>
      <c r="E54" s="85" t="s">
        <v>140</v>
      </c>
      <c r="F54" s="79">
        <v>1</v>
      </c>
      <c r="G54" s="81" t="s">
        <v>141</v>
      </c>
      <c r="H54" s="85"/>
      <c r="I54" s="18" t="s">
        <v>158</v>
      </c>
      <c r="J54" s="27">
        <v>1</v>
      </c>
      <c r="K54" s="48"/>
      <c r="L54" s="48"/>
      <c r="M54" s="48"/>
      <c r="N54" s="48">
        <v>1</v>
      </c>
      <c r="O54" s="23">
        <f t="shared" si="0"/>
        <v>1</v>
      </c>
      <c r="P54" s="65">
        <f t="shared" si="1"/>
        <v>1</v>
      </c>
    </row>
    <row r="55" spans="1:16" s="2" customFormat="1" ht="25.5">
      <c r="A55" s="116"/>
      <c r="B55" s="110"/>
      <c r="C55" s="108"/>
      <c r="D55" s="110"/>
      <c r="E55" s="108"/>
      <c r="F55" s="113"/>
      <c r="G55" s="114"/>
      <c r="H55" s="108"/>
      <c r="I55" s="18" t="s">
        <v>159</v>
      </c>
      <c r="J55" s="27">
        <v>1</v>
      </c>
      <c r="K55" s="48"/>
      <c r="L55" s="48"/>
      <c r="M55" s="48"/>
      <c r="N55" s="48">
        <v>1</v>
      </c>
      <c r="O55" s="23">
        <f t="shared" si="0"/>
        <v>1</v>
      </c>
      <c r="P55" s="65">
        <f t="shared" si="1"/>
        <v>1</v>
      </c>
    </row>
    <row r="56" spans="1:16" s="2" customFormat="1" ht="25.5">
      <c r="A56" s="116"/>
      <c r="B56" s="110"/>
      <c r="C56" s="108"/>
      <c r="D56" s="110"/>
      <c r="E56" s="86"/>
      <c r="F56" s="80"/>
      <c r="G56" s="82"/>
      <c r="H56" s="86"/>
      <c r="I56" s="18" t="str">
        <f>E54</f>
        <v>IMPLEMENTAR UN (1) MODELO SILVOPASTORIL CON PRODUCTORES PECUARIOS</v>
      </c>
      <c r="J56" s="27">
        <v>1</v>
      </c>
      <c r="K56" s="48"/>
      <c r="L56" s="48"/>
      <c r="M56" s="48"/>
      <c r="N56" s="48">
        <v>1</v>
      </c>
      <c r="O56" s="23">
        <f t="shared" si="0"/>
        <v>1</v>
      </c>
      <c r="P56" s="65">
        <f t="shared" si="1"/>
        <v>1</v>
      </c>
    </row>
    <row r="57" spans="1:16" s="2" customFormat="1" ht="26.85" customHeight="1">
      <c r="A57" s="116"/>
      <c r="B57" s="110"/>
      <c r="C57" s="108"/>
      <c r="D57" s="110"/>
      <c r="E57" s="85" t="s">
        <v>142</v>
      </c>
      <c r="F57" s="79">
        <v>1</v>
      </c>
      <c r="G57" s="81" t="s">
        <v>143</v>
      </c>
      <c r="H57" s="85"/>
      <c r="I57" s="18" t="s">
        <v>160</v>
      </c>
      <c r="J57" s="27">
        <v>1</v>
      </c>
      <c r="K57" s="48"/>
      <c r="L57" s="48"/>
      <c r="M57" s="48"/>
      <c r="N57" s="48">
        <v>1</v>
      </c>
      <c r="O57" s="23">
        <f t="shared" si="0"/>
        <v>1</v>
      </c>
      <c r="P57" s="65">
        <f t="shared" si="1"/>
        <v>1</v>
      </c>
    </row>
    <row r="58" spans="1:16" s="2" customFormat="1" ht="25.5">
      <c r="A58" s="116"/>
      <c r="B58" s="110"/>
      <c r="C58" s="108"/>
      <c r="D58" s="110"/>
      <c r="E58" s="108"/>
      <c r="F58" s="113"/>
      <c r="G58" s="114"/>
      <c r="H58" s="108"/>
      <c r="I58" s="18" t="s">
        <v>159</v>
      </c>
      <c r="J58" s="27">
        <v>1</v>
      </c>
      <c r="K58" s="48"/>
      <c r="L58" s="48"/>
      <c r="M58" s="48"/>
      <c r="N58" s="48">
        <v>1</v>
      </c>
      <c r="O58" s="23">
        <f t="shared" si="0"/>
        <v>1</v>
      </c>
      <c r="P58" s="65">
        <f t="shared" si="1"/>
        <v>1</v>
      </c>
    </row>
    <row r="59" spans="1:16" s="2" customFormat="1" ht="44.65" customHeight="1" thickBot="1">
      <c r="A59" s="116"/>
      <c r="B59" s="110"/>
      <c r="C59" s="108"/>
      <c r="D59" s="110"/>
      <c r="E59" s="108"/>
      <c r="F59" s="113"/>
      <c r="G59" s="114"/>
      <c r="H59" s="108"/>
      <c r="I59" s="67" t="str">
        <f>E57</f>
        <v>IMPLEMENTAR UN (1) MODELO AGROFORESTAL CON PRODUCTORES AGRÍCOLAS</v>
      </c>
      <c r="J59" s="31">
        <v>1</v>
      </c>
      <c r="K59" s="45"/>
      <c r="L59" s="45"/>
      <c r="M59" s="45"/>
      <c r="N59" s="45">
        <v>1</v>
      </c>
      <c r="O59" s="20">
        <f t="shared" si="0"/>
        <v>1</v>
      </c>
      <c r="P59" s="65">
        <f t="shared" si="1"/>
        <v>1</v>
      </c>
    </row>
    <row r="60" spans="1:16" s="2" customFormat="1" ht="41.25" customHeight="1">
      <c r="A60" s="119" t="s">
        <v>125</v>
      </c>
      <c r="B60" s="76">
        <f>AVERAGE(D60)</f>
        <v>0.5</v>
      </c>
      <c r="C60" s="93" t="s">
        <v>131</v>
      </c>
      <c r="D60" s="76">
        <f>AVERAGE(P60:P65)</f>
        <v>0.5</v>
      </c>
      <c r="E60" s="93" t="s">
        <v>144</v>
      </c>
      <c r="F60" s="112">
        <v>4</v>
      </c>
      <c r="G60" s="111" t="s">
        <v>145</v>
      </c>
      <c r="H60" s="93"/>
      <c r="I60" s="15" t="s">
        <v>161</v>
      </c>
      <c r="J60" s="29">
        <v>1</v>
      </c>
      <c r="K60" s="52"/>
      <c r="L60" s="52"/>
      <c r="M60" s="52"/>
      <c r="N60" s="52"/>
      <c r="O60" s="63">
        <f t="shared" si="0"/>
        <v>0</v>
      </c>
      <c r="P60" s="58">
        <f t="shared" si="1"/>
        <v>0</v>
      </c>
    </row>
    <row r="61" spans="1:16" s="2" customFormat="1" ht="25.5">
      <c r="A61" s="120"/>
      <c r="B61" s="77"/>
      <c r="C61" s="87"/>
      <c r="D61" s="77"/>
      <c r="E61" s="87"/>
      <c r="F61" s="91"/>
      <c r="G61" s="89"/>
      <c r="H61" s="87"/>
      <c r="I61" s="18" t="s">
        <v>162</v>
      </c>
      <c r="J61" s="27">
        <v>1</v>
      </c>
      <c r="K61" s="48"/>
      <c r="L61" s="48"/>
      <c r="M61" s="48"/>
      <c r="N61" s="48"/>
      <c r="O61" s="23">
        <f t="shared" si="0"/>
        <v>0</v>
      </c>
      <c r="P61" s="68">
        <f t="shared" si="1"/>
        <v>0</v>
      </c>
    </row>
    <row r="62" spans="1:16" s="2" customFormat="1" ht="25.5">
      <c r="A62" s="120"/>
      <c r="B62" s="77"/>
      <c r="C62" s="87"/>
      <c r="D62" s="77"/>
      <c r="E62" s="87"/>
      <c r="F62" s="91"/>
      <c r="G62" s="89"/>
      <c r="H62" s="87"/>
      <c r="I62" s="18" t="s">
        <v>163</v>
      </c>
      <c r="J62" s="27">
        <v>1</v>
      </c>
      <c r="K62" s="48"/>
      <c r="L62" s="48"/>
      <c r="M62" s="48"/>
      <c r="N62" s="48"/>
      <c r="O62" s="23">
        <f t="shared" si="0"/>
        <v>0</v>
      </c>
      <c r="P62" s="68">
        <f t="shared" si="1"/>
        <v>0</v>
      </c>
    </row>
    <row r="63" spans="1:16" s="2" customFormat="1" ht="26.85" customHeight="1">
      <c r="A63" s="120"/>
      <c r="B63" s="77"/>
      <c r="C63" s="87"/>
      <c r="D63" s="77"/>
      <c r="E63" s="87" t="s">
        <v>146</v>
      </c>
      <c r="F63" s="91">
        <v>2000</v>
      </c>
      <c r="G63" s="89" t="s">
        <v>147</v>
      </c>
      <c r="H63" s="87"/>
      <c r="I63" s="24" t="s">
        <v>164</v>
      </c>
      <c r="J63" s="27">
        <v>1</v>
      </c>
      <c r="K63" s="48">
        <v>1</v>
      </c>
      <c r="L63" s="48"/>
      <c r="M63" s="48"/>
      <c r="N63" s="48"/>
      <c r="O63" s="23">
        <f t="shared" si="0"/>
        <v>1</v>
      </c>
      <c r="P63" s="68">
        <f t="shared" si="1"/>
        <v>1</v>
      </c>
    </row>
    <row r="64" spans="1:16" s="2" customFormat="1" ht="37.700000000000003" customHeight="1">
      <c r="A64" s="120"/>
      <c r="B64" s="77"/>
      <c r="C64" s="87"/>
      <c r="D64" s="77"/>
      <c r="E64" s="87"/>
      <c r="F64" s="91"/>
      <c r="G64" s="89"/>
      <c r="H64" s="87"/>
      <c r="I64" s="24" t="s">
        <v>165</v>
      </c>
      <c r="J64" s="27">
        <v>1</v>
      </c>
      <c r="K64" s="48">
        <v>1</v>
      </c>
      <c r="L64" s="48"/>
      <c r="M64" s="48"/>
      <c r="N64" s="48"/>
      <c r="O64" s="23">
        <f t="shared" ref="O64:O68" si="2">SUM(K64:N64)</f>
        <v>1</v>
      </c>
      <c r="P64" s="68">
        <f t="shared" ref="P64:P68" si="3">O64/J64</f>
        <v>1</v>
      </c>
    </row>
    <row r="65" spans="1:16" s="2" customFormat="1" ht="25.5">
      <c r="A65" s="120"/>
      <c r="B65" s="77"/>
      <c r="C65" s="87"/>
      <c r="D65" s="77"/>
      <c r="E65" s="87"/>
      <c r="F65" s="91"/>
      <c r="G65" s="89"/>
      <c r="H65" s="87"/>
      <c r="I65" s="18" t="s">
        <v>166</v>
      </c>
      <c r="J65" s="27">
        <v>1</v>
      </c>
      <c r="K65" s="48">
        <v>1</v>
      </c>
      <c r="L65" s="48"/>
      <c r="M65" s="48"/>
      <c r="N65" s="48"/>
      <c r="O65" s="23">
        <f t="shared" si="2"/>
        <v>1</v>
      </c>
      <c r="P65" s="68">
        <f t="shared" si="3"/>
        <v>1</v>
      </c>
    </row>
    <row r="66" spans="1:16" s="2" customFormat="1" ht="48.95" customHeight="1" thickBot="1">
      <c r="A66" s="121"/>
      <c r="B66" s="78"/>
      <c r="C66" s="88"/>
      <c r="D66" s="78"/>
      <c r="E66" s="88"/>
      <c r="F66" s="92"/>
      <c r="G66" s="90"/>
      <c r="H66" s="88"/>
      <c r="I66" s="21" t="str">
        <f>E63</f>
        <v>REALIZAR LA SIEMBRA DE DOS MIL (2.000) INDIVIDUOS ARBÓREOS EN AREAS QUE CONFORMEN CATEGORÍAS DE PROTECCIÓN Y CONSERVACIÓN.</v>
      </c>
      <c r="J66" s="28">
        <v>2000</v>
      </c>
      <c r="K66" s="49"/>
      <c r="L66" s="49"/>
      <c r="M66" s="49"/>
      <c r="N66" s="49">
        <v>2000</v>
      </c>
      <c r="O66" s="66">
        <f>SUM(K66:N66)</f>
        <v>2000</v>
      </c>
      <c r="P66" s="60">
        <f t="shared" si="3"/>
        <v>1</v>
      </c>
    </row>
    <row r="67" spans="1:16" s="2" customFormat="1" ht="51">
      <c r="A67" s="75" t="s">
        <v>126</v>
      </c>
      <c r="B67" s="74">
        <f>AVERAGE(D67:D67)</f>
        <v>0</v>
      </c>
      <c r="C67" s="34" t="s">
        <v>132</v>
      </c>
      <c r="D67" s="57">
        <f>AVERAGE(P67)</f>
        <v>0</v>
      </c>
      <c r="E67" s="34" t="s">
        <v>148</v>
      </c>
      <c r="F67" s="35">
        <v>1</v>
      </c>
      <c r="G67" s="38" t="s">
        <v>149</v>
      </c>
      <c r="H67" s="34"/>
      <c r="I67" s="15" t="s">
        <v>167</v>
      </c>
      <c r="J67" s="29">
        <v>1</v>
      </c>
      <c r="K67" s="52"/>
      <c r="L67" s="52"/>
      <c r="M67" s="52"/>
      <c r="N67" s="52"/>
      <c r="O67" s="63">
        <f t="shared" si="2"/>
        <v>0</v>
      </c>
      <c r="P67" s="64">
        <f t="shared" si="3"/>
        <v>0</v>
      </c>
    </row>
    <row r="68" spans="1:16" s="2" customFormat="1" ht="87" customHeight="1" thickBot="1">
      <c r="A68" s="51" t="s">
        <v>127</v>
      </c>
      <c r="B68" s="50">
        <f>AVERAGE(D68)</f>
        <v>1</v>
      </c>
      <c r="C68" s="69" t="s">
        <v>133</v>
      </c>
      <c r="D68" s="50">
        <f>AVERAGE(P68)</f>
        <v>1</v>
      </c>
      <c r="E68" s="69" t="s">
        <v>150</v>
      </c>
      <c r="F68" s="70">
        <v>1</v>
      </c>
      <c r="G68" s="71" t="s">
        <v>151</v>
      </c>
      <c r="H68" s="69"/>
      <c r="I68" s="72" t="s">
        <v>168</v>
      </c>
      <c r="J68" s="73">
        <v>1</v>
      </c>
      <c r="K68" s="69">
        <v>1</v>
      </c>
      <c r="L68" s="69"/>
      <c r="M68" s="69"/>
      <c r="N68" s="69"/>
      <c r="O68" s="62">
        <f t="shared" si="2"/>
        <v>1</v>
      </c>
      <c r="P68" s="44">
        <f t="shared" si="3"/>
        <v>1</v>
      </c>
    </row>
    <row r="69" spans="1:16" ht="15.75" thickBot="1"/>
    <row r="70" spans="1:16" ht="15.6" customHeight="1" thickBot="1">
      <c r="D70" s="104" t="s">
        <v>170</v>
      </c>
      <c r="E70" s="105"/>
      <c r="F70" s="105"/>
      <c r="G70" s="105"/>
      <c r="H70" s="105"/>
      <c r="I70" s="105"/>
      <c r="J70" s="106"/>
    </row>
    <row r="71" spans="1:16" ht="31.7" customHeight="1" thickBot="1">
      <c r="D71" s="95" t="s">
        <v>171</v>
      </c>
      <c r="E71" s="96"/>
      <c r="F71" s="101" t="s">
        <v>175</v>
      </c>
      <c r="G71" s="101"/>
      <c r="H71" s="101"/>
      <c r="I71" s="76">
        <v>0</v>
      </c>
      <c r="J71" s="107"/>
    </row>
    <row r="72" spans="1:16" ht="29.65" customHeight="1" thickBot="1">
      <c r="D72" s="97" t="s">
        <v>172</v>
      </c>
      <c r="E72" s="98"/>
      <c r="F72" s="101" t="s">
        <v>177</v>
      </c>
      <c r="G72" s="101"/>
      <c r="H72" s="101"/>
      <c r="I72" s="76">
        <v>0.3</v>
      </c>
      <c r="J72" s="107"/>
    </row>
    <row r="73" spans="1:16" ht="15" customHeight="1">
      <c r="D73" s="97" t="s">
        <v>173</v>
      </c>
      <c r="E73" s="98"/>
      <c r="F73" s="98" t="s">
        <v>178</v>
      </c>
      <c r="G73" s="98"/>
      <c r="H73" s="98"/>
      <c r="I73" s="76">
        <v>0.4</v>
      </c>
      <c r="J73" s="107"/>
    </row>
    <row r="74" spans="1:16" ht="15.75" customHeight="1" thickBot="1">
      <c r="D74" s="99" t="s">
        <v>174</v>
      </c>
      <c r="E74" s="100"/>
      <c r="F74" s="100" t="s">
        <v>179</v>
      </c>
      <c r="G74" s="100"/>
      <c r="H74" s="100"/>
      <c r="I74" s="78">
        <f>AVERAGE(B7:B68)</f>
        <v>0.63888888888888895</v>
      </c>
      <c r="J74" s="94"/>
    </row>
  </sheetData>
  <mergeCells count="130">
    <mergeCell ref="A7:A22"/>
    <mergeCell ref="K4:N4"/>
    <mergeCell ref="O5:O6"/>
    <mergeCell ref="E5:E6"/>
    <mergeCell ref="F5:F6"/>
    <mergeCell ref="G5:G6"/>
    <mergeCell ref="H5:H6"/>
    <mergeCell ref="I5:I6"/>
    <mergeCell ref="A1:O1"/>
    <mergeCell ref="A2:O2"/>
    <mergeCell ref="A3:O3"/>
    <mergeCell ref="K5:N5"/>
    <mergeCell ref="J5:J6"/>
    <mergeCell ref="A5:A6"/>
    <mergeCell ref="B5:B6"/>
    <mergeCell ref="C5:C6"/>
    <mergeCell ref="D5:D6"/>
    <mergeCell ref="F10:F12"/>
    <mergeCell ref="G10:G12"/>
    <mergeCell ref="B7:B22"/>
    <mergeCell ref="C7:C9"/>
    <mergeCell ref="C10:C19"/>
    <mergeCell ref="C20:C22"/>
    <mergeCell ref="D7:D9"/>
    <mergeCell ref="A23:A38"/>
    <mergeCell ref="B23:B38"/>
    <mergeCell ref="C23:C25"/>
    <mergeCell ref="C26:C27"/>
    <mergeCell ref="C30:C35"/>
    <mergeCell ref="C36:C38"/>
    <mergeCell ref="D23:D25"/>
    <mergeCell ref="D26:D27"/>
    <mergeCell ref="D30:D35"/>
    <mergeCell ref="D36:D38"/>
    <mergeCell ref="G23:G25"/>
    <mergeCell ref="E26:E27"/>
    <mergeCell ref="F26:F27"/>
    <mergeCell ref="G26:G27"/>
    <mergeCell ref="D10:D19"/>
    <mergeCell ref="D20:D22"/>
    <mergeCell ref="H7:H9"/>
    <mergeCell ref="H10:H12"/>
    <mergeCell ref="H15:H16"/>
    <mergeCell ref="H20:H22"/>
    <mergeCell ref="E15:E16"/>
    <mergeCell ref="F15:F16"/>
    <mergeCell ref="G15:G16"/>
    <mergeCell ref="E20:E22"/>
    <mergeCell ref="F20:F22"/>
    <mergeCell ref="G20:G22"/>
    <mergeCell ref="E7:E9"/>
    <mergeCell ref="F7:F9"/>
    <mergeCell ref="B47:B59"/>
    <mergeCell ref="H39:H41"/>
    <mergeCell ref="H42:H44"/>
    <mergeCell ref="C39:C41"/>
    <mergeCell ref="D39:D41"/>
    <mergeCell ref="C42:C44"/>
    <mergeCell ref="D42:D44"/>
    <mergeCell ref="F39:F41"/>
    <mergeCell ref="G39:G41"/>
    <mergeCell ref="E42:E44"/>
    <mergeCell ref="F42:F44"/>
    <mergeCell ref="G42:G44"/>
    <mergeCell ref="A39:A46"/>
    <mergeCell ref="B39:B46"/>
    <mergeCell ref="E39:E41"/>
    <mergeCell ref="G50:G52"/>
    <mergeCell ref="C54:C59"/>
    <mergeCell ref="A60:A66"/>
    <mergeCell ref="A47:A59"/>
    <mergeCell ref="E47:E49"/>
    <mergeCell ref="F47:F49"/>
    <mergeCell ref="G47:G49"/>
    <mergeCell ref="E50:E52"/>
    <mergeCell ref="F50:F52"/>
    <mergeCell ref="C47:C52"/>
    <mergeCell ref="P5:P6"/>
    <mergeCell ref="D70:J70"/>
    <mergeCell ref="I71:J71"/>
    <mergeCell ref="I72:J72"/>
    <mergeCell ref="I73:J73"/>
    <mergeCell ref="H47:H49"/>
    <mergeCell ref="H50:H52"/>
    <mergeCell ref="H54:H56"/>
    <mergeCell ref="H57:H59"/>
    <mergeCell ref="H60:H62"/>
    <mergeCell ref="D47:D52"/>
    <mergeCell ref="D54:D59"/>
    <mergeCell ref="G7:G9"/>
    <mergeCell ref="E10:E12"/>
    <mergeCell ref="H23:H25"/>
    <mergeCell ref="H26:H27"/>
    <mergeCell ref="H30:H31"/>
    <mergeCell ref="E30:E31"/>
    <mergeCell ref="F30:F31"/>
    <mergeCell ref="G30:G31"/>
    <mergeCell ref="E28:E29"/>
    <mergeCell ref="E23:E25"/>
    <mergeCell ref="F23:F25"/>
    <mergeCell ref="I74:J74"/>
    <mergeCell ref="D71:E71"/>
    <mergeCell ref="D72:E72"/>
    <mergeCell ref="D73:E73"/>
    <mergeCell ref="D74:E74"/>
    <mergeCell ref="F71:H71"/>
    <mergeCell ref="F72:H72"/>
    <mergeCell ref="F73:H73"/>
    <mergeCell ref="F74:H74"/>
    <mergeCell ref="B60:B66"/>
    <mergeCell ref="F28:F29"/>
    <mergeCell ref="G28:G29"/>
    <mergeCell ref="H28:H29"/>
    <mergeCell ref="C28:C29"/>
    <mergeCell ref="D28:D29"/>
    <mergeCell ref="H63:H66"/>
    <mergeCell ref="G63:G66"/>
    <mergeCell ref="F63:F66"/>
    <mergeCell ref="E63:E66"/>
    <mergeCell ref="D60:D66"/>
    <mergeCell ref="C60:C66"/>
    <mergeCell ref="E60:E62"/>
    <mergeCell ref="F60:F62"/>
    <mergeCell ref="G60:G62"/>
    <mergeCell ref="E54:E56"/>
    <mergeCell ref="F54:F56"/>
    <mergeCell ref="G54:G56"/>
    <mergeCell ref="E57:E59"/>
    <mergeCell ref="F57:F59"/>
    <mergeCell ref="G57:G59"/>
  </mergeCells>
  <phoneticPr fontId="8" type="noConversion"/>
  <conditionalFormatting sqref="D7 I71:I74 P7:P68">
    <cfRule type="expression" dxfId="80" priority="94">
      <formula>D7&lt;0.5</formula>
    </cfRule>
    <cfRule type="expression" dxfId="79" priority="95">
      <formula>D7&lt;0.8</formula>
    </cfRule>
    <cfRule type="expression" dxfId="78" priority="96">
      <formula>D7&gt;0.79</formula>
    </cfRule>
  </conditionalFormatting>
  <conditionalFormatting sqref="D10">
    <cfRule type="expression" dxfId="77" priority="91">
      <formula>D10&lt;0.5</formula>
    </cfRule>
    <cfRule type="expression" dxfId="76" priority="92">
      <formula>D10&lt;0.8</formula>
    </cfRule>
    <cfRule type="expression" dxfId="75" priority="93">
      <formula>D10&gt;0.79</formula>
    </cfRule>
  </conditionalFormatting>
  <conditionalFormatting sqref="D20">
    <cfRule type="expression" dxfId="74" priority="88">
      <formula>D20&lt;0.5</formula>
    </cfRule>
    <cfRule type="expression" dxfId="73" priority="89">
      <formula>D20&lt;0.8</formula>
    </cfRule>
    <cfRule type="expression" dxfId="72" priority="90">
      <formula>D20&gt;0.79</formula>
    </cfRule>
  </conditionalFormatting>
  <conditionalFormatting sqref="D23">
    <cfRule type="expression" dxfId="71" priority="85">
      <formula>D23&lt;0.5</formula>
    </cfRule>
    <cfRule type="expression" dxfId="70" priority="86">
      <formula>D23&lt;0.8</formula>
    </cfRule>
    <cfRule type="expression" dxfId="69" priority="87">
      <formula>D23&gt;0.79</formula>
    </cfRule>
  </conditionalFormatting>
  <conditionalFormatting sqref="D26">
    <cfRule type="expression" dxfId="68" priority="82">
      <formula>D26&lt;0.5</formula>
    </cfRule>
    <cfRule type="expression" dxfId="67" priority="83">
      <formula>D26&lt;0.8</formula>
    </cfRule>
    <cfRule type="expression" dxfId="66" priority="84">
      <formula>D26&gt;0.79</formula>
    </cfRule>
  </conditionalFormatting>
  <conditionalFormatting sqref="D28">
    <cfRule type="expression" dxfId="65" priority="79">
      <formula>D28&lt;0.5</formula>
    </cfRule>
    <cfRule type="expression" dxfId="64" priority="80">
      <formula>D28&lt;0.8</formula>
    </cfRule>
    <cfRule type="expression" dxfId="63" priority="81">
      <formula>D28&gt;0.79</formula>
    </cfRule>
  </conditionalFormatting>
  <conditionalFormatting sqref="D30">
    <cfRule type="expression" dxfId="62" priority="76">
      <formula>D30&lt;0.5</formula>
    </cfRule>
    <cfRule type="expression" dxfId="61" priority="77">
      <formula>D30&lt;0.8</formula>
    </cfRule>
    <cfRule type="expression" dxfId="60" priority="78">
      <formula>D30&gt;0.79</formula>
    </cfRule>
  </conditionalFormatting>
  <conditionalFormatting sqref="D36">
    <cfRule type="expression" dxfId="59" priority="73">
      <formula>D36&lt;0.5</formula>
    </cfRule>
    <cfRule type="expression" dxfId="58" priority="74">
      <formula>D36&lt;0.8</formula>
    </cfRule>
    <cfRule type="expression" dxfId="57" priority="75">
      <formula>D36&gt;0.79</formula>
    </cfRule>
  </conditionalFormatting>
  <conditionalFormatting sqref="D39">
    <cfRule type="expression" dxfId="56" priority="67">
      <formula>D39&lt;0.5</formula>
    </cfRule>
    <cfRule type="expression" dxfId="55" priority="68">
      <formula>D39&lt;0.8</formula>
    </cfRule>
    <cfRule type="expression" dxfId="54" priority="69">
      <formula>D39&gt;0.79</formula>
    </cfRule>
  </conditionalFormatting>
  <conditionalFormatting sqref="D42">
    <cfRule type="expression" dxfId="53" priority="64">
      <formula>D42&lt;0.5</formula>
    </cfRule>
    <cfRule type="expression" dxfId="52" priority="65">
      <formula>D42&lt;0.8</formula>
    </cfRule>
    <cfRule type="expression" dxfId="51" priority="66">
      <formula>D42&gt;0.79</formula>
    </cfRule>
  </conditionalFormatting>
  <conditionalFormatting sqref="D45">
    <cfRule type="expression" dxfId="50" priority="61">
      <formula>D45&lt;0.5</formula>
    </cfRule>
    <cfRule type="expression" dxfId="49" priority="62">
      <formula>D45&lt;0.8</formula>
    </cfRule>
    <cfRule type="expression" dxfId="48" priority="63">
      <formula>D45&gt;0.79</formula>
    </cfRule>
  </conditionalFormatting>
  <conditionalFormatting sqref="D46">
    <cfRule type="expression" dxfId="47" priority="58">
      <formula>D46&lt;0.5</formula>
    </cfRule>
    <cfRule type="expression" dxfId="46" priority="59">
      <formula>D46&lt;0.8</formula>
    </cfRule>
    <cfRule type="expression" dxfId="45" priority="60">
      <formula>D46&gt;0.79</formula>
    </cfRule>
  </conditionalFormatting>
  <conditionalFormatting sqref="D47">
    <cfRule type="expression" dxfId="44" priority="52">
      <formula>D47&lt;0.5</formula>
    </cfRule>
    <cfRule type="expression" dxfId="43" priority="53">
      <formula>D47&lt;0.8</formula>
    </cfRule>
    <cfRule type="expression" dxfId="42" priority="54">
      <formula>D47&gt;0.79</formula>
    </cfRule>
  </conditionalFormatting>
  <conditionalFormatting sqref="D53">
    <cfRule type="expression" dxfId="41" priority="49">
      <formula>D53&lt;0.5</formula>
    </cfRule>
    <cfRule type="expression" dxfId="40" priority="50">
      <formula>D53&lt;0.8</formula>
    </cfRule>
    <cfRule type="expression" dxfId="39" priority="51">
      <formula>D53&gt;0.79</formula>
    </cfRule>
  </conditionalFormatting>
  <conditionalFormatting sqref="D54">
    <cfRule type="expression" dxfId="38" priority="46">
      <formula>D54&lt;0.5</formula>
    </cfRule>
    <cfRule type="expression" dxfId="37" priority="47">
      <formula>D54&lt;0.8</formula>
    </cfRule>
    <cfRule type="expression" dxfId="36" priority="48">
      <formula>D54&gt;0.79</formula>
    </cfRule>
  </conditionalFormatting>
  <conditionalFormatting sqref="D60">
    <cfRule type="expression" dxfId="35" priority="43">
      <formula>D60&lt;0.5</formula>
    </cfRule>
    <cfRule type="expression" dxfId="34" priority="44">
      <formula>D60&lt;0.8</formula>
    </cfRule>
    <cfRule type="expression" dxfId="33" priority="45">
      <formula>D60&gt;0.79</formula>
    </cfRule>
  </conditionalFormatting>
  <conditionalFormatting sqref="D67">
    <cfRule type="expression" dxfId="32" priority="40">
      <formula>D67&lt;0.5</formula>
    </cfRule>
    <cfRule type="expression" dxfId="31" priority="41">
      <formula>D67&lt;0.8</formula>
    </cfRule>
    <cfRule type="expression" dxfId="30" priority="42">
      <formula>D67&gt;0.79</formula>
    </cfRule>
  </conditionalFormatting>
  <conditionalFormatting sqref="D68">
    <cfRule type="expression" dxfId="29" priority="34">
      <formula>D68&lt;0.5</formula>
    </cfRule>
    <cfRule type="expression" dxfId="28" priority="35">
      <formula>D68&lt;0.8</formula>
    </cfRule>
    <cfRule type="expression" dxfId="27" priority="36">
      <formula>D68&gt;0.79</formula>
    </cfRule>
  </conditionalFormatting>
  <conditionalFormatting sqref="B7">
    <cfRule type="expression" dxfId="26" priority="28">
      <formula>B7&lt;0.5</formula>
    </cfRule>
    <cfRule type="expression" dxfId="25" priority="29">
      <formula>B7&lt;0.8</formula>
    </cfRule>
    <cfRule type="expression" dxfId="24" priority="30">
      <formula>B7&gt;0.79</formula>
    </cfRule>
  </conditionalFormatting>
  <conditionalFormatting sqref="B23">
    <cfRule type="expression" dxfId="23" priority="25">
      <formula>B23&lt;0.5</formula>
    </cfRule>
    <cfRule type="expression" dxfId="22" priority="26">
      <formula>B23&lt;0.8</formula>
    </cfRule>
    <cfRule type="expression" dxfId="21" priority="27">
      <formula>B23&gt;0.79</formula>
    </cfRule>
  </conditionalFormatting>
  <conditionalFormatting sqref="B39">
    <cfRule type="expression" dxfId="20" priority="22">
      <formula>B39&lt;0.5</formula>
    </cfRule>
    <cfRule type="expression" dxfId="19" priority="23">
      <formula>B39&lt;0.8</formula>
    </cfRule>
    <cfRule type="expression" dxfId="18" priority="24">
      <formula>B39&gt;0.79</formula>
    </cfRule>
  </conditionalFormatting>
  <conditionalFormatting sqref="B47">
    <cfRule type="expression" dxfId="17" priority="16">
      <formula>B47&lt;0.5</formula>
    </cfRule>
    <cfRule type="expression" dxfId="16" priority="17">
      <formula>B47&lt;0.8</formula>
    </cfRule>
    <cfRule type="expression" dxfId="15" priority="18">
      <formula>B47&gt;0.79</formula>
    </cfRule>
  </conditionalFormatting>
  <conditionalFormatting sqref="B60">
    <cfRule type="expression" dxfId="14" priority="13">
      <formula>B60&lt;0.5</formula>
    </cfRule>
    <cfRule type="expression" dxfId="13" priority="14">
      <formula>B60&lt;0.8</formula>
    </cfRule>
    <cfRule type="expression" dxfId="12" priority="15">
      <formula>B60&gt;0.79</formula>
    </cfRule>
  </conditionalFormatting>
  <conditionalFormatting sqref="B67">
    <cfRule type="expression" dxfId="11" priority="10">
      <formula>B67&lt;0.5</formula>
    </cfRule>
    <cfRule type="expression" dxfId="10" priority="11">
      <formula>B67&lt;0.8</formula>
    </cfRule>
    <cfRule type="expression" dxfId="9" priority="12">
      <formula>B67&gt;0.79</formula>
    </cfRule>
  </conditionalFormatting>
  <conditionalFormatting sqref="B68">
    <cfRule type="expression" dxfId="8" priority="7">
      <formula>B68&lt;0.5</formula>
    </cfRule>
    <cfRule type="expression" dxfId="7" priority="8">
      <formula>B68&lt;0.8</formula>
    </cfRule>
    <cfRule type="expression" dxfId="6" priority="9">
      <formula>B68&gt;0.79</formula>
    </cfRule>
  </conditionalFormatting>
  <conditionalFormatting sqref="H28">
    <cfRule type="expression" dxfId="5" priority="1">
      <formula>H28&lt;0.5</formula>
    </cfRule>
    <cfRule type="expression" dxfId="4" priority="2">
      <formula>H28&lt;0.8</formula>
    </cfRule>
    <cfRule type="expression" dxfId="3" priority="3">
      <formula>H28&gt;0.79</formula>
    </cfRule>
  </conditionalFormatting>
  <printOptions horizontalCentered="1"/>
  <pageMargins left="0.39370078740157499" right="0.39370078740157499" top="0.39370078740157499" bottom="0.98425196850393704" header="0.31496062992126" footer="0.59055118110236204"/>
  <pageSetup scale="43" fitToHeight="0" orientation="landscape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7"/>
  <sheetViews>
    <sheetView workbookViewId="0">
      <selection activeCell="K13" sqref="K13"/>
    </sheetView>
  </sheetViews>
  <sheetFormatPr baseColWidth="10" defaultRowHeight="15"/>
  <cols>
    <col min="6" max="8" width="15.28515625" customWidth="1"/>
  </cols>
  <sheetData>
    <row r="2" spans="4:10" ht="15.75" thickBot="1"/>
    <row r="3" spans="4:10" ht="14.65" customHeight="1" thickBot="1">
      <c r="D3" s="145" t="s">
        <v>170</v>
      </c>
      <c r="E3" s="146"/>
      <c r="F3" s="146"/>
      <c r="G3" s="146"/>
      <c r="H3" s="146"/>
      <c r="I3" s="146"/>
      <c r="J3" s="147"/>
    </row>
    <row r="4" spans="4:10" ht="14.65" customHeight="1" thickBot="1">
      <c r="D4" s="148" t="s">
        <v>171</v>
      </c>
      <c r="E4" s="149"/>
      <c r="F4" s="150" t="s">
        <v>175</v>
      </c>
      <c r="G4" s="150"/>
      <c r="H4" s="150"/>
      <c r="I4" s="151">
        <v>0</v>
      </c>
      <c r="J4" s="152"/>
    </row>
    <row r="5" spans="4:10" ht="14.65" customHeight="1" thickBot="1">
      <c r="D5" s="153" t="s">
        <v>172</v>
      </c>
      <c r="E5" s="154"/>
      <c r="F5" s="150" t="s">
        <v>177</v>
      </c>
      <c r="G5" s="150"/>
      <c r="H5" s="150"/>
      <c r="I5" s="151">
        <v>0.3</v>
      </c>
      <c r="J5" s="152"/>
    </row>
    <row r="6" spans="4:10" ht="14.1" customHeight="1">
      <c r="D6" s="153" t="s">
        <v>173</v>
      </c>
      <c r="E6" s="154"/>
      <c r="F6" s="154" t="s">
        <v>178</v>
      </c>
      <c r="G6" s="154"/>
      <c r="H6" s="154"/>
      <c r="I6" s="151">
        <v>0.4</v>
      </c>
      <c r="J6" s="152"/>
    </row>
    <row r="7" spans="4:10" ht="14.65" customHeight="1" thickBot="1">
      <c r="D7" s="155" t="s">
        <v>174</v>
      </c>
      <c r="E7" s="156"/>
      <c r="F7" s="156" t="s">
        <v>179</v>
      </c>
      <c r="G7" s="156"/>
      <c r="H7" s="156"/>
      <c r="I7" s="157">
        <v>0.54</v>
      </c>
      <c r="J7" s="158"/>
    </row>
  </sheetData>
  <mergeCells count="13">
    <mergeCell ref="D6:E6"/>
    <mergeCell ref="F6:H6"/>
    <mergeCell ref="I6:J6"/>
    <mergeCell ref="D7:E7"/>
    <mergeCell ref="F7:H7"/>
    <mergeCell ref="I7:J7"/>
    <mergeCell ref="D3:J3"/>
    <mergeCell ref="D4:E4"/>
    <mergeCell ref="F4:H4"/>
    <mergeCell ref="I4:J4"/>
    <mergeCell ref="D5:E5"/>
    <mergeCell ref="F5:H5"/>
    <mergeCell ref="I5:J5"/>
  </mergeCells>
  <conditionalFormatting sqref="I4:I7">
    <cfRule type="expression" dxfId="2" priority="1">
      <formula>I4&lt;0.5</formula>
    </cfRule>
    <cfRule type="expression" dxfId="1" priority="2">
      <formula>I4&lt;0.8</formula>
    </cfRule>
    <cfRule type="expression" dxfId="0" priority="3">
      <formula>I4&gt;0.79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</vt:lpstr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Maria Alejandra Echeverry Cardenas</cp:lastModifiedBy>
  <cp:lastPrinted>2022-07-27T17:34:44Z</cp:lastPrinted>
  <dcterms:created xsi:type="dcterms:W3CDTF">2014-12-15T02:17:00Z</dcterms:created>
  <dcterms:modified xsi:type="dcterms:W3CDTF">2022-11-22T20:09:08Z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3082-11.2.0.9281</vt:lpwstr>
  </property>
</Properties>
</file>